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mc:AlternateContent xmlns:mc="http://schemas.openxmlformats.org/markup-compatibility/2006">
    <mc:Choice Requires="x15">
      <x15ac:absPath xmlns:x15ac="http://schemas.microsoft.com/office/spreadsheetml/2010/11/ac" url="C:\Users\xinhongwang\Desktop\"/>
    </mc:Choice>
  </mc:AlternateContent>
  <xr:revisionPtr revIDLastSave="0" documentId="13_ncr:1_{8DAAE62A-FD0B-4E33-8F38-3098B5BCDDD0}" xr6:coauthVersionLast="45" xr6:coauthVersionMax="45" xr10:uidLastSave="{00000000-0000-0000-0000-000000000000}"/>
  <bookViews>
    <workbookView xWindow="-120" yWindow="-120" windowWidth="24240" windowHeight="14640" tabRatio="498" firstSheet="2" activeTab="3" xr2:uid="{00000000-000D-0000-FFFF-FFFF00000000}"/>
  </bookViews>
  <sheets>
    <sheet name="签字档首页" sheetId="11" r:id="rId1"/>
    <sheet name="副座椅总成首页" sheetId="8" r:id="rId2"/>
    <sheet name="1880副驾驶员座椅总成EBOM" sheetId="10" r:id="rId3"/>
    <sheet name="2060副驾驶员座椅总成EBOM" sheetId="7" r:id="rId4"/>
    <sheet name="1880副座椅总成首页" sheetId="9" r:id="rId5"/>
  </sheets>
  <definedNames>
    <definedName name="_xlnm._FilterDatabase" localSheetId="2" hidden="1">'1880副驾驶员座椅总成EBOM'!$A$8:$AL$215</definedName>
    <definedName name="_xlnm._FilterDatabase" localSheetId="3" hidden="1">'2060副驾驶员座椅总成EBOM'!$A$8:$AL$222</definedName>
    <definedName name="_xlnm.Print_Area" localSheetId="2">'1880副驾驶员座椅总成EBOM'!$A$1:$AP$215</definedName>
    <definedName name="_xlnm.Print_Area" localSheetId="4">'1880副座椅总成首页'!$A$1:$AC$37</definedName>
    <definedName name="_xlnm.Print_Area" localSheetId="3">'2060副驾驶员座椅总成EBOM'!$A$1:$AO$222</definedName>
    <definedName name="_xlnm.Print_Area" localSheetId="1">副座椅总成首页!$A$1:$AC$61</definedName>
    <definedName name="_xlnm.Print_Titles" localSheetId="2">'1880副驾驶员座椅总成EBOM'!$7:$8</definedName>
    <definedName name="_xlnm.Print_Titles" localSheetId="3">'2060副驾驶员座椅总成EBOM'!$7:$8</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222" i="7" l="1"/>
  <c r="A221" i="7"/>
  <c r="A220" i="7"/>
  <c r="A219" i="7"/>
  <c r="A218" i="7"/>
  <c r="A217" i="7"/>
  <c r="A216" i="7"/>
  <c r="A215" i="7"/>
  <c r="A214" i="7"/>
  <c r="A213" i="7"/>
  <c r="A212" i="7"/>
  <c r="A211" i="7"/>
  <c r="A210" i="7"/>
  <c r="A209" i="7"/>
  <c r="A208" i="7"/>
  <c r="A207" i="7"/>
  <c r="A206" i="7"/>
  <c r="A205" i="7"/>
  <c r="A204" i="7"/>
  <c r="A203" i="7"/>
  <c r="A202" i="7"/>
  <c r="A201" i="7"/>
  <c r="A200" i="7"/>
  <c r="A199" i="7"/>
  <c r="A198" i="7"/>
  <c r="A197" i="7"/>
  <c r="A196" i="7"/>
  <c r="A195" i="7"/>
  <c r="A194" i="7"/>
  <c r="A193" i="7"/>
  <c r="A192" i="7"/>
  <c r="AA191" i="7"/>
  <c r="A191" i="7"/>
  <c r="A190" i="7"/>
  <c r="A189" i="7"/>
  <c r="A188" i="7"/>
  <c r="A187" i="7"/>
  <c r="AA186" i="7"/>
  <c r="AA175" i="7" s="1"/>
  <c r="AA180" i="7" s="1"/>
  <c r="A186" i="7"/>
  <c r="A185" i="7"/>
  <c r="A184" i="7"/>
  <c r="A183" i="7"/>
  <c r="A182" i="7"/>
  <c r="A181" i="7"/>
  <c r="A180" i="7"/>
  <c r="A179" i="7"/>
  <c r="A178" i="7"/>
  <c r="AA177" i="7"/>
  <c r="AA178" i="7" s="1"/>
  <c r="AA179" i="7" s="1"/>
  <c r="A177" i="7"/>
  <c r="AA176" i="7"/>
  <c r="A176" i="7"/>
  <c r="A175" i="7"/>
  <c r="A174" i="7"/>
  <c r="A173" i="7"/>
  <c r="A172" i="7"/>
  <c r="A171" i="7"/>
  <c r="A170" i="7"/>
  <c r="A169" i="7"/>
  <c r="A168" i="7"/>
  <c r="A167" i="7"/>
  <c r="A166" i="7"/>
  <c r="A165" i="7"/>
  <c r="A164" i="7"/>
  <c r="A163" i="7"/>
  <c r="A162" i="7"/>
  <c r="A161" i="7"/>
  <c r="A160" i="7"/>
  <c r="A159" i="7"/>
  <c r="A158" i="7"/>
  <c r="A157" i="7"/>
  <c r="A156" i="7"/>
  <c r="A155" i="7"/>
  <c r="A154" i="7"/>
  <c r="A153" i="7"/>
  <c r="A152" i="7"/>
  <c r="A151" i="7"/>
  <c r="A150" i="7"/>
  <c r="A149" i="7"/>
  <c r="A148" i="7"/>
  <c r="A147" i="7"/>
  <c r="AA146" i="7"/>
  <c r="A146" i="7"/>
  <c r="A145" i="7"/>
  <c r="A144" i="7"/>
  <c r="AA143" i="7"/>
  <c r="A143" i="7"/>
  <c r="A142" i="7"/>
  <c r="A141" i="7"/>
  <c r="AA140" i="7"/>
  <c r="A140" i="7"/>
  <c r="A139" i="7"/>
  <c r="A138" i="7"/>
  <c r="A137" i="7"/>
  <c r="A136" i="7"/>
  <c r="A135" i="7"/>
  <c r="A134" i="7"/>
  <c r="A133" i="7"/>
  <c r="AA132" i="7"/>
  <c r="A132" i="7"/>
  <c r="A131" i="7"/>
  <c r="A128" i="7"/>
  <c r="A127" i="7"/>
  <c r="A126" i="7"/>
  <c r="A125" i="7"/>
  <c r="A124" i="7"/>
  <c r="A123" i="7"/>
  <c r="A122" i="7"/>
  <c r="A121" i="7"/>
  <c r="AA120" i="7"/>
  <c r="A120" i="7"/>
  <c r="A119" i="7"/>
  <c r="AA118" i="7"/>
  <c r="AA117" i="7" s="1"/>
  <c r="A118" i="7"/>
  <c r="A117" i="7"/>
  <c r="A116" i="7"/>
  <c r="A115" i="7"/>
  <c r="A114" i="7"/>
  <c r="A113" i="7"/>
  <c r="A112" i="7"/>
  <c r="A111" i="7"/>
  <c r="A110" i="7"/>
  <c r="A109" i="7"/>
  <c r="A108" i="7"/>
  <c r="AA107" i="7"/>
  <c r="A107" i="7"/>
  <c r="AA106" i="7"/>
  <c r="A106" i="7"/>
  <c r="AA105" i="7"/>
  <c r="A105" i="7"/>
  <c r="AA104" i="7"/>
  <c r="A104" i="7"/>
  <c r="A103" i="7"/>
  <c r="A102" i="7"/>
  <c r="A101" i="7"/>
  <c r="A100" i="7"/>
  <c r="A99" i="7"/>
  <c r="A98" i="7"/>
  <c r="A97" i="7"/>
  <c r="A96" i="7"/>
  <c r="A95" i="7"/>
  <c r="A94" i="7"/>
  <c r="A93" i="7"/>
  <c r="A92" i="7"/>
  <c r="A91" i="7"/>
  <c r="A90" i="7"/>
  <c r="A89" i="7"/>
  <c r="AA88" i="7"/>
  <c r="AA89" i="7" s="1"/>
  <c r="A88" i="7"/>
  <c r="AA87" i="7"/>
  <c r="A87" i="7"/>
  <c r="AA86" i="7"/>
  <c r="A86" i="7"/>
  <c r="A85" i="7"/>
  <c r="A84" i="7"/>
  <c r="A83" i="7"/>
  <c r="A82" i="7"/>
  <c r="A81" i="7"/>
  <c r="A80" i="7"/>
  <c r="A79" i="7"/>
  <c r="A78" i="7"/>
  <c r="AA77" i="7"/>
  <c r="A77" i="7"/>
  <c r="A76" i="7"/>
  <c r="A75" i="7"/>
  <c r="A74" i="7"/>
  <c r="A73" i="7"/>
  <c r="A72" i="7"/>
  <c r="A71" i="7"/>
  <c r="A70" i="7"/>
  <c r="A69" i="7"/>
  <c r="A68" i="7"/>
  <c r="A67" i="7"/>
  <c r="AA66" i="7"/>
  <c r="A66" i="7"/>
  <c r="A65" i="7"/>
  <c r="A64" i="7"/>
  <c r="AA63" i="7"/>
  <c r="AA52" i="7" s="1"/>
  <c r="A63" i="7"/>
  <c r="A62" i="7"/>
  <c r="A61" i="7"/>
  <c r="AA60" i="7"/>
  <c r="A60" i="7"/>
  <c r="A59" i="7"/>
  <c r="A57" i="7"/>
  <c r="A55" i="7"/>
  <c r="A54" i="7"/>
  <c r="A53" i="7"/>
  <c r="A52" i="7"/>
  <c r="A51" i="7"/>
  <c r="A50" i="7"/>
  <c r="A49" i="7"/>
  <c r="AA48" i="7"/>
  <c r="A48" i="7"/>
  <c r="AA47" i="7"/>
  <c r="A47" i="7"/>
  <c r="A46" i="7"/>
  <c r="A45" i="7"/>
  <c r="A44" i="7"/>
  <c r="A43" i="7"/>
  <c r="A42" i="7"/>
  <c r="AA41" i="7"/>
  <c r="AA40" i="7" s="1"/>
  <c r="AA38" i="7" s="1"/>
  <c r="A41" i="7"/>
  <c r="A40" i="7"/>
  <c r="A39" i="7"/>
  <c r="A38" i="7"/>
  <c r="A37" i="7"/>
  <c r="A36" i="7"/>
  <c r="AA35" i="7"/>
  <c r="AA34" i="7" s="1"/>
  <c r="AA30" i="7" s="1"/>
  <c r="A35" i="7"/>
  <c r="A34" i="7"/>
  <c r="A33" i="7"/>
  <c r="A32" i="7"/>
  <c r="A31" i="7"/>
  <c r="A30" i="7"/>
  <c r="A29" i="7"/>
  <c r="A28" i="7"/>
  <c r="A27" i="7"/>
  <c r="A26" i="7"/>
  <c r="A25" i="7"/>
  <c r="A24" i="7"/>
  <c r="A23" i="7"/>
  <c r="A22" i="7"/>
  <c r="AA21" i="7"/>
  <c r="A21" i="7"/>
  <c r="A20" i="7"/>
  <c r="A19" i="7"/>
  <c r="A18" i="7"/>
  <c r="A17" i="7"/>
  <c r="A16" i="7"/>
  <c r="A15" i="7"/>
  <c r="A14" i="7"/>
  <c r="A13" i="7"/>
  <c r="A12" i="7"/>
  <c r="A11" i="7"/>
  <c r="A10" i="7"/>
  <c r="A9" i="7"/>
  <c r="A215" i="10"/>
  <c r="A214" i="10"/>
  <c r="A213" i="10"/>
  <c r="A212" i="10"/>
  <c r="A211" i="10"/>
  <c r="A210" i="10"/>
  <c r="A209" i="10"/>
  <c r="A208" i="10"/>
  <c r="A207" i="10"/>
  <c r="A206" i="10"/>
  <c r="A205" i="10"/>
  <c r="A204" i="10"/>
  <c r="A203" i="10"/>
  <c r="A202" i="10"/>
  <c r="A201" i="10"/>
  <c r="A200" i="10"/>
  <c r="A199" i="10"/>
  <c r="A198" i="10"/>
  <c r="A197" i="10"/>
  <c r="A196" i="10"/>
  <c r="A195" i="10"/>
  <c r="A194" i="10"/>
  <c r="A193" i="10"/>
  <c r="A192" i="10"/>
  <c r="A191" i="10"/>
  <c r="A190" i="10"/>
  <c r="A189" i="10"/>
  <c r="A188" i="10"/>
  <c r="A187" i="10"/>
  <c r="A186" i="10"/>
  <c r="AA185" i="10"/>
  <c r="A185" i="10"/>
  <c r="AA184" i="10"/>
  <c r="A184" i="10"/>
  <c r="A183" i="10"/>
  <c r="A182" i="10"/>
  <c r="A181" i="10"/>
  <c r="A180" i="10"/>
  <c r="AA179" i="10"/>
  <c r="AA172" i="10" s="1"/>
  <c r="A179" i="10"/>
  <c r="A178" i="10"/>
  <c r="A177" i="10"/>
  <c r="A176" i="10"/>
  <c r="A175" i="10"/>
  <c r="A174" i="10"/>
  <c r="A173" i="10"/>
  <c r="A172" i="10"/>
  <c r="A171" i="10"/>
  <c r="A170" i="10"/>
  <c r="A169" i="10"/>
  <c r="A168" i="10"/>
  <c r="A167" i="10"/>
  <c r="A166" i="10"/>
  <c r="A165" i="10"/>
  <c r="A164" i="10"/>
  <c r="A163" i="10"/>
  <c r="A162" i="10"/>
  <c r="A161" i="10"/>
  <c r="A160" i="10"/>
  <c r="A159" i="10"/>
  <c r="A158" i="10"/>
  <c r="A157" i="10"/>
  <c r="A156" i="10"/>
  <c r="A155" i="10"/>
  <c r="A154" i="10"/>
  <c r="A153" i="10"/>
  <c r="A152" i="10"/>
  <c r="A151" i="10"/>
  <c r="A150" i="10"/>
  <c r="A149" i="10"/>
  <c r="A148" i="10"/>
  <c r="A147" i="10"/>
  <c r="A146" i="10"/>
  <c r="AA145" i="10"/>
  <c r="A145" i="10"/>
  <c r="A144" i="10"/>
  <c r="A143" i="10"/>
  <c r="AA142" i="10"/>
  <c r="A142" i="10"/>
  <c r="A141" i="10"/>
  <c r="A140" i="10"/>
  <c r="AA139" i="10"/>
  <c r="A139" i="10"/>
  <c r="A138" i="10"/>
  <c r="A137" i="10"/>
  <c r="A136" i="10"/>
  <c r="A135" i="10"/>
  <c r="A134" i="10"/>
  <c r="A133" i="10"/>
  <c r="A132" i="10"/>
  <c r="A131" i="10"/>
  <c r="A130" i="10"/>
  <c r="A129" i="10"/>
  <c r="A128" i="10"/>
  <c r="AA127" i="10"/>
  <c r="A127" i="10"/>
  <c r="A126" i="10"/>
  <c r="A125" i="10"/>
  <c r="A124" i="10"/>
  <c r="A123" i="10"/>
  <c r="A122" i="10"/>
  <c r="A121" i="10"/>
  <c r="A120" i="10"/>
  <c r="A119" i="10"/>
  <c r="AA118" i="10"/>
  <c r="A118" i="10"/>
  <c r="A117" i="10"/>
  <c r="AA116" i="10"/>
  <c r="AA115" i="10" s="1"/>
  <c r="A116" i="10"/>
  <c r="A115" i="10"/>
  <c r="A114" i="10"/>
  <c r="A113" i="10"/>
  <c r="A112" i="10"/>
  <c r="A111" i="10"/>
  <c r="AA110" i="10"/>
  <c r="AA103" i="10" s="1"/>
  <c r="A110" i="10"/>
  <c r="A109" i="10"/>
  <c r="A108" i="10"/>
  <c r="A107" i="10"/>
  <c r="A106" i="10"/>
  <c r="A105" i="10"/>
  <c r="A104" i="10"/>
  <c r="A103" i="10"/>
  <c r="A102" i="10"/>
  <c r="A101" i="10"/>
  <c r="A100" i="10"/>
  <c r="A99" i="10"/>
  <c r="A98" i="10"/>
  <c r="A97" i="10"/>
  <c r="A96" i="10"/>
  <c r="A95" i="10"/>
  <c r="A94" i="10"/>
  <c r="A93" i="10"/>
  <c r="A92" i="10"/>
  <c r="A91" i="10"/>
  <c r="A90" i="10"/>
  <c r="A89" i="10"/>
  <c r="A88" i="10"/>
  <c r="AA87" i="10"/>
  <c r="A87" i="10"/>
  <c r="AA86" i="10"/>
  <c r="A86" i="10"/>
  <c r="AA85" i="10"/>
  <c r="A85" i="10"/>
  <c r="AA84" i="10"/>
  <c r="A84" i="10"/>
  <c r="A83" i="10"/>
  <c r="A82" i="10"/>
  <c r="A81" i="10"/>
  <c r="A80" i="10"/>
  <c r="A79" i="10"/>
  <c r="A78" i="10"/>
  <c r="A77" i="10"/>
  <c r="A76" i="10"/>
  <c r="AA75" i="10"/>
  <c r="A75" i="10"/>
  <c r="A74" i="10"/>
  <c r="A73" i="10"/>
  <c r="A72" i="10"/>
  <c r="A71" i="10"/>
  <c r="A70" i="10"/>
  <c r="A69" i="10"/>
  <c r="A68" i="10"/>
  <c r="A67" i="10"/>
  <c r="A66" i="10"/>
  <c r="A65" i="10"/>
  <c r="AA64" i="10"/>
  <c r="A64" i="10"/>
  <c r="A63" i="10"/>
  <c r="A62" i="10"/>
  <c r="AA61" i="10"/>
  <c r="A61" i="10"/>
  <c r="A60" i="10"/>
  <c r="A59" i="10"/>
  <c r="AA58" i="10"/>
  <c r="AA50" i="10" s="1"/>
  <c r="A58" i="10"/>
  <c r="A57" i="10"/>
  <c r="A55" i="10"/>
  <c r="A53" i="10"/>
  <c r="A52" i="10"/>
  <c r="A51" i="10"/>
  <c r="A50" i="10"/>
  <c r="A49" i="10"/>
  <c r="A48" i="10"/>
  <c r="A47" i="10"/>
  <c r="AA46" i="10"/>
  <c r="AA45" i="10" s="1"/>
  <c r="A46" i="10"/>
  <c r="A45" i="10"/>
  <c r="A44" i="10"/>
  <c r="A43" i="10"/>
  <c r="A42" i="10"/>
  <c r="A41" i="10"/>
  <c r="A40" i="10"/>
  <c r="AA39" i="10"/>
  <c r="AA38" i="10" s="1"/>
  <c r="AA36" i="10" s="1"/>
  <c r="AA28" i="10" s="1"/>
  <c r="A39" i="10"/>
  <c r="A38" i="10"/>
  <c r="A37" i="10"/>
  <c r="A36" i="10"/>
  <c r="A35" i="10"/>
  <c r="A34" i="10"/>
  <c r="AA33" i="10"/>
  <c r="A33" i="10"/>
  <c r="AA32" i="10"/>
  <c r="A32" i="10"/>
  <c r="A31" i="10"/>
  <c r="A30" i="10"/>
  <c r="A29" i="10"/>
  <c r="A28" i="10"/>
  <c r="A27" i="10"/>
  <c r="A26" i="10"/>
  <c r="A25" i="10"/>
  <c r="A24" i="10"/>
  <c r="A23" i="10"/>
  <c r="A22" i="10"/>
  <c r="A21" i="10"/>
  <c r="A20" i="10"/>
  <c r="AA19" i="10"/>
  <c r="A19" i="10"/>
  <c r="A18" i="10"/>
  <c r="A17" i="10"/>
  <c r="A16" i="10"/>
  <c r="A15" i="10"/>
  <c r="A14" i="10"/>
  <c r="A13" i="10"/>
  <c r="A12" i="10"/>
  <c r="A11" i="10"/>
  <c r="A10" i="10"/>
  <c r="A9" i="10"/>
  <c r="AJ2" i="10"/>
  <c r="AA17" i="7" l="1"/>
  <c r="AA16" i="7"/>
  <c r="AA15" i="7"/>
  <c r="AA15" i="10"/>
  <c r="AA14" i="10"/>
  <c r="AA13" i="10"/>
  <c r="AA101" i="7"/>
  <c r="AA100" i="7" s="1"/>
  <c r="AA103" i="7"/>
  <c r="AA102" i="7" s="1"/>
  <c r="AA171" i="10"/>
  <c r="AA104" i="10"/>
  <c r="AA105" i="10" s="1"/>
  <c r="AA100" i="10" s="1"/>
  <c r="AA101" i="10" s="1"/>
  <c r="AA173" i="10"/>
  <c r="AA174" i="10" s="1"/>
  <c r="AA102" i="10"/>
  <c r="AA9" i="7" l="1"/>
  <c r="AA14" i="7" s="1"/>
  <c r="AA10" i="7"/>
  <c r="AA10" i="10"/>
  <c r="AA9" i="10"/>
  <c r="AA11" i="10"/>
  <c r="AA16" i="10"/>
  <c r="AA99" i="10"/>
  <c r="AA12" i="10" s="1"/>
  <c r="AA98" i="10"/>
  <c r="AA11" i="7"/>
  <c r="AA12" i="7" s="1"/>
  <c r="AA13" i="7" s="1"/>
  <c r="AA18" i="7"/>
</calcChain>
</file>

<file path=xl/sharedStrings.xml><?xml version="1.0" encoding="utf-8"?>
<sst xmlns="http://schemas.openxmlformats.org/spreadsheetml/2006/main" count="6929" uniqueCount="855">
  <si>
    <t>编号：GR-21-01-23</t>
  </si>
  <si>
    <t xml:space="preserve">版本：F
</t>
  </si>
  <si>
    <t>车型</t>
  </si>
  <si>
    <t>欧马可升级</t>
  </si>
  <si>
    <r>
      <rPr>
        <b/>
        <sz val="17"/>
        <rFont val="微软雅黑"/>
        <family val="2"/>
        <charset val="134"/>
      </rPr>
      <t xml:space="preserve">                          </t>
    </r>
    <r>
      <rPr>
        <b/>
        <u/>
        <sz val="17"/>
        <rFont val="微软雅黑"/>
        <family val="2"/>
        <charset val="134"/>
      </rPr>
      <t xml:space="preserve"> 副驾驶员座椅总成EBOM清单 </t>
    </r>
  </si>
  <si>
    <t>编制</t>
  </si>
  <si>
    <t>审核</t>
  </si>
  <si>
    <t>标准化</t>
  </si>
  <si>
    <t>批准</t>
  </si>
  <si>
    <t>页次</t>
  </si>
  <si>
    <t>日 期</t>
  </si>
  <si>
    <t xml:space="preserve">                                  (首页 )</t>
  </si>
  <si>
    <t>1/1</t>
  </si>
  <si>
    <t>图示</t>
  </si>
  <si>
    <t>NO.</t>
  </si>
  <si>
    <t>件号</t>
  </si>
  <si>
    <t>件名</t>
  </si>
  <si>
    <t>产品描述</t>
  </si>
  <si>
    <t>单台用量</t>
  </si>
  <si>
    <t>车型配置</t>
  </si>
  <si>
    <t>备注</t>
  </si>
  <si>
    <t>L168100000147
SLT0011011</t>
  </si>
  <si>
    <t>副驾驶员座椅总成</t>
  </si>
  <si>
    <t>2060车身+欧马可织物面料</t>
  </si>
  <si>
    <t>欧马可2060</t>
  </si>
  <si>
    <t>— —</t>
  </si>
  <si>
    <t>L168100000148
SLT0011012</t>
  </si>
  <si>
    <t>2060车身+奥铃织物面料</t>
  </si>
  <si>
    <t>奥铃2060</t>
  </si>
  <si>
    <t>L168100000163
SLT0011013</t>
  </si>
  <si>
    <t>2060车身+欧马可仿皮面料</t>
  </si>
  <si>
    <t>L168100000355
SLT0011407</t>
  </si>
  <si>
    <t>2060车身+奥铃仿皮面料</t>
  </si>
  <si>
    <t>L168100000149
SLT0011014</t>
  </si>
  <si>
    <t>1880车身+欧马可织物面料</t>
  </si>
  <si>
    <t>欧马可1880</t>
  </si>
  <si>
    <t>L168100000150
SLT0011015</t>
  </si>
  <si>
    <t>1880车身+奥铃织物面料</t>
  </si>
  <si>
    <t>奥铃1880</t>
  </si>
  <si>
    <t>L168100000164
SLT0011016</t>
  </si>
  <si>
    <t>1880车身+欧马可仿皮面料</t>
  </si>
  <si>
    <t>L168100000354
SLT0011408</t>
  </si>
  <si>
    <t>1880车身+奥铃仿皮面料</t>
  </si>
  <si>
    <r>
      <rPr>
        <sz val="12"/>
        <rFont val="微软雅黑"/>
        <family val="2"/>
        <charset val="134"/>
      </rPr>
      <t xml:space="preserve">L168100000425
</t>
    </r>
    <r>
      <rPr>
        <sz val="12"/>
        <color rgb="FFFF0000"/>
        <rFont val="微软雅黑"/>
        <family val="2"/>
        <charset val="134"/>
      </rPr>
      <t>SLT0011666</t>
    </r>
  </si>
  <si>
    <r>
      <rPr>
        <sz val="12"/>
        <rFont val="微软雅黑"/>
        <family val="2"/>
        <charset val="134"/>
      </rPr>
      <t xml:space="preserve">L168100000426
</t>
    </r>
    <r>
      <rPr>
        <sz val="12"/>
        <color rgb="FFFF0000"/>
        <rFont val="微软雅黑"/>
        <family val="2"/>
        <charset val="134"/>
      </rPr>
      <t>SLT0011667</t>
    </r>
  </si>
  <si>
    <t>变更履历</t>
  </si>
  <si>
    <t>No</t>
  </si>
  <si>
    <t>日期</t>
  </si>
  <si>
    <t>版本</t>
  </si>
  <si>
    <t>零件号</t>
  </si>
  <si>
    <t>零件名称</t>
  </si>
  <si>
    <t xml:space="preserve">  变更内容</t>
  </si>
  <si>
    <t>变更原因</t>
  </si>
  <si>
    <t>变更来源</t>
  </si>
  <si>
    <t xml:space="preserve"> 日期</t>
  </si>
  <si>
    <t>2022.03.03</t>
  </si>
  <si>
    <t>A</t>
  </si>
  <si>
    <t>初次下发</t>
  </si>
  <si>
    <t>C</t>
  </si>
  <si>
    <t>SLT0011125</t>
  </si>
  <si>
    <t>副驾座垫泡沫总成(2060)</t>
  </si>
  <si>
    <t>增加减重槽，取消缝线槽</t>
  </si>
  <si>
    <t>缝线处有凹陷感，VAVE</t>
  </si>
  <si>
    <t>ECR0008606</t>
  </si>
  <si>
    <t>2022.06.14</t>
  </si>
  <si>
    <t>B</t>
  </si>
  <si>
    <t>增加整椅图号、奥铃面套零件号、奥铃颜色塑料件零件号</t>
  </si>
  <si>
    <t>客户增加座椅配置</t>
  </si>
  <si>
    <t>SLT0011126</t>
  </si>
  <si>
    <t>座垫泡沫本体</t>
  </si>
  <si>
    <t>SLT0011134</t>
  </si>
  <si>
    <t>座垫支撑焊接总成</t>
  </si>
  <si>
    <t>VAVE</t>
  </si>
  <si>
    <t>SLT0011030</t>
  </si>
  <si>
    <t>副驾靠背右侧上连接板焊接总成</t>
  </si>
  <si>
    <t>焊接分序调整零件层级变更</t>
  </si>
  <si>
    <t>优化焊接分序，减少焊接时间</t>
  </si>
  <si>
    <t>SLT0011139</t>
  </si>
  <si>
    <t>座垫支撑钢丝C</t>
  </si>
  <si>
    <t>取消，VAVE</t>
  </si>
  <si>
    <t>SLT0010921</t>
  </si>
  <si>
    <t>肩部后支撑钢丝</t>
  </si>
  <si>
    <t>SLT0011174</t>
  </si>
  <si>
    <t>副驾座垫泡沫总成</t>
  </si>
  <si>
    <t>SLT0010922</t>
  </si>
  <si>
    <t>背板支撑钢丝A</t>
  </si>
  <si>
    <t>SLT0011175</t>
  </si>
  <si>
    <t>SLT0010923</t>
  </si>
  <si>
    <t>背板支撑钢丝B</t>
  </si>
  <si>
    <t>SLT0011176</t>
  </si>
  <si>
    <t>SLT0011039</t>
  </si>
  <si>
    <t>侧翼支撑钢丝</t>
  </si>
  <si>
    <t>SLT0011179</t>
  </si>
  <si>
    <t>SLT0011097
SLT0011164</t>
  </si>
  <si>
    <t>副驾小背焊接总成
副驾小背焊接总成</t>
  </si>
  <si>
    <t>焊接分序调整取消零件号</t>
  </si>
  <si>
    <t>D</t>
  </si>
  <si>
    <t>L168100000425
SLT0011666</t>
  </si>
  <si>
    <t>增加座椅总成件号，增加SBR配置</t>
  </si>
  <si>
    <t>客户增加出口土耳其车型，增加副驾带SBR配置座椅</t>
  </si>
  <si>
    <t>ECR0008785</t>
  </si>
  <si>
    <t>SLT0011037</t>
  </si>
  <si>
    <t>副驾靠背管架</t>
  </si>
  <si>
    <t>管材壁厚和形状重量变更</t>
  </si>
  <si>
    <t>优化加工工艺</t>
  </si>
  <si>
    <t>L168100000426
SLT0011667</t>
  </si>
  <si>
    <t>SLT0011038</t>
  </si>
  <si>
    <t>副驾靠背管架连接管</t>
  </si>
  <si>
    <t>SLT0011668</t>
  </si>
  <si>
    <t>副驾座垫总成</t>
  </si>
  <si>
    <t>增加座垫总成件号，增加SBR配置</t>
  </si>
  <si>
    <t>SLT0011034</t>
  </si>
  <si>
    <t>副驾靠背右侧装车钣金</t>
  </si>
  <si>
    <t>零件材料及形状变更</t>
  </si>
  <si>
    <t>依据供应商反馈钣金件成型问题，改善结构</t>
  </si>
  <si>
    <t>SLT0011669</t>
  </si>
  <si>
    <t>SLT0011087</t>
  </si>
  <si>
    <t>小背下连接边板</t>
  </si>
  <si>
    <t>BEC0010212</t>
  </si>
  <si>
    <t>K1副驾座椅SBR</t>
  </si>
  <si>
    <t>增加SBR配置</t>
  </si>
  <si>
    <t>SLT0011029</t>
  </si>
  <si>
    <t>副驾靠背左固定板</t>
  </si>
  <si>
    <t>副驾泡沫总成增加SBR安装槽</t>
  </si>
  <si>
    <t>SLT0011085</t>
  </si>
  <si>
    <t>小背解锁扣手固定座</t>
  </si>
  <si>
    <t>2023.1.11</t>
  </si>
  <si>
    <t>E</t>
  </si>
  <si>
    <t>SLT0010753</t>
  </si>
  <si>
    <t>驾驶员靠背网簧</t>
  </si>
  <si>
    <t>由借用变更为新开状态</t>
  </si>
  <si>
    <t>一汽轻卡减震取消舒适性提升座椅配置，该零件未开发完成，所以改为欧马可项目新开</t>
  </si>
  <si>
    <t>ECR0008823</t>
  </si>
  <si>
    <t>F</t>
  </si>
  <si>
    <t>SLT0011111</t>
  </si>
  <si>
    <t>解锁手柄固定座</t>
  </si>
  <si>
    <t>1.增加限位筋2处。
2.增加限位筋10处，改善配合松动问题。</t>
  </si>
  <si>
    <t>解锁手柄固定座产品装配后，与相对物卡接配合晃动，影响使用功能。</t>
  </si>
  <si>
    <t>ECR0008868</t>
  </si>
  <si>
    <t>SLT0010754</t>
  </si>
  <si>
    <t>驾驶员靠背网簧固定钣金</t>
  </si>
  <si>
    <t>2023.03.06</t>
  </si>
  <si>
    <t>SLT0011691 SLT0011684</t>
  </si>
  <si>
    <t>背板支撑钢丝C、小背背板支撑钢丝</t>
  </si>
  <si>
    <t>1.副驾新增两根背板支撑钢丝C（SLT0011691 ）使其与背板支撑钢丝（SLT0011049）焊接为一个总成件。
  2.副驾小背新增两根小背背板支撑钢丝（SLT0011684 ）使其与小背背板后支撑钢丝A和小背背板后支撑钢丝B焊接为一个总成件。</t>
  </si>
  <si>
    <t>河北工厂焊接工艺反应欧马可主副驾背板支撑钢丝大多为单个状态加上铁丝尺寸不易控制，易造成机器人焊接困难，无法保证合格状态，且不易返工影响效率。</t>
  </si>
  <si>
    <t>ECR0009023</t>
  </si>
  <si>
    <t>SLT0011040</t>
  </si>
  <si>
    <t>副驾中间固定支架旋转轴</t>
  </si>
  <si>
    <t>变更材料由Q235改为45#</t>
  </si>
  <si>
    <t>供应商反馈达螺纹不到8.8级</t>
  </si>
  <si>
    <t>2023.03.07</t>
  </si>
  <si>
    <t>SLT0010870 SLT0010871</t>
  </si>
  <si>
    <t>靠背粘扣A                            靠背粘扣B</t>
  </si>
  <si>
    <t>将葫芦型靠背粘扣改为矩形长条。增大与毛毡的粘接面积，增加粘接力。</t>
  </si>
  <si>
    <t>目前欧马可座椅靠背粘扣为葫芦型，与毛毡接触面积小，在面套整形过程中偶尔出现粘接不牢的情况</t>
  </si>
  <si>
    <t>ECR0009025</t>
  </si>
  <si>
    <t>SLT0000340</t>
  </si>
  <si>
    <t>K1司机背包装膜</t>
  </si>
  <si>
    <t>包装膜状态由新开变为借用，取消副驾驶包装膜零件号，SLT0011208、SLT0011204、SLT0011210、SLT0011209</t>
  </si>
  <si>
    <t>改为借用K1产品</t>
  </si>
  <si>
    <t>2023.3.14</t>
  </si>
  <si>
    <t>SLT0011101</t>
  </si>
  <si>
    <t>旋转轴</t>
  </si>
  <si>
    <t>将45°倒角改为1×3倒角，加大角度，方便安装。</t>
  </si>
  <si>
    <t>副驾小背旋转轴倒角角度为45°，河北工厂反馈倒角较小，在安装过程中不易插入固定钣金孔中，影响效率。</t>
  </si>
  <si>
    <t>ECR0009065</t>
  </si>
  <si>
    <t>SCS0004117</t>
  </si>
  <si>
    <t>K1头枕包装膜</t>
  </si>
  <si>
    <t>头枕包装膜</t>
  </si>
  <si>
    <t>改为借用B40V产品</t>
  </si>
  <si>
    <t>2023.3.30</t>
  </si>
  <si>
    <t>SLT0011116</t>
  </si>
  <si>
    <t>拉线总成</t>
  </si>
  <si>
    <t>将拉线长度缩短25mm，避免产生异响同时降低成本。</t>
  </si>
  <si>
    <t>副驾小背解锁拉线偏长，造成材料浪费并且在行驶过程中可能会有异响出现</t>
  </si>
  <si>
    <t>ECR0009127</t>
  </si>
  <si>
    <t>SLT0000800</t>
  </si>
  <si>
    <t>副驾驶员座椅小背包装膜</t>
  </si>
  <si>
    <t>改为借用老奥铃产品</t>
  </si>
  <si>
    <t>SLT0011100</t>
  </si>
  <si>
    <t>限位轴</t>
  </si>
  <si>
    <r>
      <rPr>
        <sz val="12"/>
        <rFont val="微软雅黑"/>
        <family val="2"/>
        <charset val="134"/>
      </rPr>
      <t>将</t>
    </r>
    <r>
      <rPr>
        <sz val="12"/>
        <rFont val="宋体"/>
        <family val="3"/>
        <charset val="134"/>
      </rPr>
      <t>∅</t>
    </r>
    <r>
      <rPr>
        <sz val="12"/>
        <rFont val="微软雅黑"/>
        <family val="2"/>
        <charset val="134"/>
      </rPr>
      <t>10直径更改为</t>
    </r>
    <r>
      <rPr>
        <sz val="12"/>
        <rFont val="宋体"/>
        <family val="3"/>
        <charset val="134"/>
      </rPr>
      <t>∅</t>
    </r>
    <r>
      <rPr>
        <sz val="12"/>
        <rFont val="微软雅黑"/>
        <family val="2"/>
        <charset val="134"/>
      </rPr>
      <t>9.5直径，增加轴孔单边间隙至0.5mm，防止干涉产生异响。</t>
    </r>
  </si>
  <si>
    <t>河北工厂在安装过程中发现限位轴在转动时存在摩擦异响问题，需要增加限位轴和限位孔之间的间隙，避免摩擦异响问题。</t>
  </si>
  <si>
    <t>ECR0009126</t>
  </si>
  <si>
    <t>SLT0000011</t>
  </si>
  <si>
    <t>副驾驶员座垫包装膜</t>
  </si>
  <si>
    <t>2023.04.03</t>
  </si>
  <si>
    <t>SHT0001656</t>
  </si>
  <si>
    <t>头枕包装袋</t>
  </si>
  <si>
    <t>借用X3000头枕包装袋</t>
  </si>
  <si>
    <t>之前的头枕包装袋尺寸较小，包装不方便</t>
  </si>
  <si>
    <t>ECR0009163</t>
  </si>
  <si>
    <t>SLT0011114</t>
  </si>
  <si>
    <t>扭簧</t>
  </si>
  <si>
    <t>扭簧材质变为65Mn</t>
  </si>
  <si>
    <t>供应商无swpb材质，因性能相近可接受材质变更</t>
  </si>
  <si>
    <t>SLT0011670</t>
  </si>
  <si>
    <t>副驾靠背右侧装车钣金电泳总成</t>
  </si>
  <si>
    <t>增加电泳件号</t>
  </si>
  <si>
    <t>增加电泳</t>
  </si>
  <si>
    <t>SLT0011671</t>
  </si>
  <si>
    <t>小背下连接边板电泳总成</t>
  </si>
  <si>
    <t>SLT0010672</t>
  </si>
  <si>
    <t>靠背拉线解锁手柄电泳总成</t>
  </si>
  <si>
    <t>中间座靠背总成
（副靠背总成-前座）</t>
  </si>
  <si>
    <t>6900303X2001A</t>
  </si>
  <si>
    <t>设计:李燕龙</t>
  </si>
  <si>
    <t>校核：</t>
  </si>
  <si>
    <t>标准化：</t>
  </si>
  <si>
    <t>欧马可升级1880副驾驶员座椅总成EBOM清单</t>
  </si>
  <si>
    <t>L168100000149</t>
  </si>
  <si>
    <t>L168100000150</t>
  </si>
  <si>
    <t>L168100000164</t>
  </si>
  <si>
    <t xml:space="preserve">L168100000354
</t>
  </si>
  <si>
    <t>会签：</t>
  </si>
  <si>
    <t>中文名称</t>
  </si>
  <si>
    <t xml:space="preserve">批准: </t>
  </si>
  <si>
    <t>日期：</t>
  </si>
  <si>
    <t>规格型号</t>
  </si>
  <si>
    <t>版本：F</t>
  </si>
  <si>
    <r>
      <rPr>
        <b/>
        <sz val="12"/>
        <rFont val="微软雅黑"/>
        <family val="2"/>
        <charset val="134"/>
      </rPr>
      <t>说明：1、将小背旋转轴45°倒角改为1×3倒角，加大角度，方便安装。 2、将小背限位轴</t>
    </r>
    <r>
      <rPr>
        <b/>
        <sz val="12"/>
        <rFont val="宋体"/>
        <family val="3"/>
        <charset val="134"/>
      </rPr>
      <t>∅</t>
    </r>
    <r>
      <rPr>
        <b/>
        <sz val="12"/>
        <rFont val="微软雅黑"/>
        <family val="2"/>
        <charset val="134"/>
      </rPr>
      <t>10直径更改为</t>
    </r>
    <r>
      <rPr>
        <b/>
        <sz val="12"/>
        <rFont val="宋体"/>
        <family val="3"/>
        <charset val="134"/>
      </rPr>
      <t>∅</t>
    </r>
    <r>
      <rPr>
        <b/>
        <sz val="12"/>
        <rFont val="微软雅黑"/>
        <family val="2"/>
        <charset val="134"/>
      </rPr>
      <t xml:space="preserve">9.5直径，增加轴孔单边间隙至0.5mm，防止干涉产生异响。3、副驾小背解锁拉线偏长，造成材料浪费并且在行驶过程中可能会有异响出现4、头枕包袋改为借用X3000。 5、将葫芦型靠背粘扣改为矩形长条。增大与毛毡的粘接面积，增加粘接力。6、新增两根背板支撑钢丝C（SLT0011691 ）使其与背板支撑钢丝（SLT0011049）焊接为一个总成件。
</t>
    </r>
  </si>
  <si>
    <t>重量</t>
  </si>
  <si>
    <t>价格</t>
  </si>
  <si>
    <t>序号</t>
  </si>
  <si>
    <t>装配等级</t>
  </si>
  <si>
    <t>零件描述</t>
  </si>
  <si>
    <t>重要度</t>
  </si>
  <si>
    <t>单位</t>
  </si>
  <si>
    <t>数据版本</t>
  </si>
  <si>
    <t>图纸号</t>
  </si>
  <si>
    <t>图纸版本</t>
  </si>
  <si>
    <t>是否申请新零件号</t>
  </si>
  <si>
    <t>沿用件            Y/N</t>
  </si>
  <si>
    <t>零件类别</t>
  </si>
  <si>
    <t>材料</t>
  </si>
  <si>
    <t>材料标准</t>
  </si>
  <si>
    <t>轮廓尺寸
(长*宽*高)</t>
  </si>
  <si>
    <t>重量
（Kg）</t>
  </si>
  <si>
    <t>表面处理</t>
  </si>
  <si>
    <t>工艺规格</t>
  </si>
  <si>
    <t>工艺用量
（Kg）</t>
  </si>
  <si>
    <t>焊接长度
（cm）</t>
  </si>
  <si>
    <r>
      <rPr>
        <sz val="12"/>
        <rFont val="微软雅黑"/>
        <family val="2"/>
        <charset val="134"/>
      </rPr>
      <t>涂装面积
（m</t>
    </r>
    <r>
      <rPr>
        <vertAlign val="superscript"/>
        <sz val="12"/>
        <rFont val="微软雅黑"/>
        <family val="2"/>
        <charset val="134"/>
      </rPr>
      <t>2</t>
    </r>
    <r>
      <rPr>
        <sz val="12"/>
        <rFont val="微软雅黑"/>
        <family val="2"/>
        <charset val="134"/>
      </rPr>
      <t>）</t>
    </r>
  </si>
  <si>
    <t>外购/ 自制</t>
  </si>
  <si>
    <t>用量</t>
  </si>
  <si>
    <t>个</t>
  </si>
  <si>
    <t>N/A</t>
  </si>
  <si>
    <t>Y</t>
  </si>
  <si>
    <t>N</t>
  </si>
  <si>
    <t>总成件</t>
  </si>
  <si>
    <t>ASSY</t>
  </si>
  <si>
    <r>
      <rPr>
        <sz val="12"/>
        <rFont val="微软雅黑"/>
        <family val="2"/>
        <charset val="134"/>
      </rPr>
      <t>7</t>
    </r>
    <r>
      <rPr>
        <sz val="12"/>
        <rFont val="微软雅黑"/>
        <family val="2"/>
        <charset val="134"/>
      </rPr>
      <t>39*924*822</t>
    </r>
  </si>
  <si>
    <t>SLT0011026</t>
  </si>
  <si>
    <t>副驾靠背总成</t>
  </si>
  <si>
    <t>新开，欧马可织物面料</t>
  </si>
  <si>
    <t>分总成</t>
  </si>
  <si>
    <t>555*310*625</t>
  </si>
  <si>
    <t>SLT0011192</t>
  </si>
  <si>
    <t>新开，奥铃织物面料</t>
  </si>
  <si>
    <t>SLT0011193</t>
  </si>
  <si>
    <t>新开，欧马可仿皮面料</t>
  </si>
  <si>
    <t>SLT0011450</t>
  </si>
  <si>
    <t>新开，奥铃仿皮面料</t>
  </si>
  <si>
    <t>SLT0010855</t>
  </si>
  <si>
    <t>驾驶员头枕总成</t>
  </si>
  <si>
    <t>欧马可仿皮面料</t>
  </si>
  <si>
    <t>SLT0010971</t>
  </si>
  <si>
    <t>奥铃仿皮面料</t>
  </si>
  <si>
    <t>SLT0010856</t>
  </si>
  <si>
    <t>驾驶员头枕骨架泡沫总成</t>
  </si>
  <si>
    <t>新开</t>
  </si>
  <si>
    <t>130*256*354</t>
  </si>
  <si>
    <t>SLT0010857</t>
  </si>
  <si>
    <t>驾驶员头枕骨架总成</t>
  </si>
  <si>
    <t>SLT0010858</t>
  </si>
  <si>
    <t>驾驶员头枕杆</t>
  </si>
  <si>
    <t>管材</t>
  </si>
  <si>
    <t>STKM13C φ12.7*2</t>
  </si>
  <si>
    <t>GB/T 342
GB/T 700</t>
  </si>
  <si>
    <t>SLT0010859</t>
  </si>
  <si>
    <t>驾驶员头枕钢丝</t>
  </si>
  <si>
    <t>钢丝</t>
  </si>
  <si>
    <t>Q235  φ8</t>
  </si>
  <si>
    <t>SLT0010860</t>
  </si>
  <si>
    <t>驾驶员头枕泡沫</t>
  </si>
  <si>
    <t>聚氨酯</t>
  </si>
  <si>
    <r>
      <rPr>
        <sz val="12"/>
        <rFont val="微软雅黑"/>
        <family val="2"/>
        <charset val="134"/>
      </rPr>
      <t>PUR，40kg/</t>
    </r>
    <r>
      <rPr>
        <sz val="12"/>
        <rFont val="Arial Unicode MS"/>
        <family val="2"/>
        <charset val="134"/>
      </rPr>
      <t>㎥</t>
    </r>
  </si>
  <si>
    <r>
      <rPr>
        <sz val="12"/>
        <rFont val="微软雅黑"/>
        <family val="2"/>
        <charset val="134"/>
      </rPr>
      <t>40kg/</t>
    </r>
    <r>
      <rPr>
        <sz val="12"/>
        <rFont val="宋体"/>
        <family val="3"/>
        <charset val="134"/>
      </rPr>
      <t>㎥</t>
    </r>
  </si>
  <si>
    <r>
      <rPr>
        <sz val="12"/>
        <rFont val="微软雅黑"/>
        <family val="2"/>
        <charset val="134"/>
      </rPr>
      <t>1</t>
    </r>
    <r>
      <rPr>
        <sz val="12"/>
        <rFont val="微软雅黑"/>
        <family val="2"/>
        <charset val="134"/>
      </rPr>
      <t>30*256*195</t>
    </r>
  </si>
  <si>
    <t>SLT0010861</t>
  </si>
  <si>
    <t>头枕面套总成</t>
  </si>
  <si>
    <t>仿皮</t>
  </si>
  <si>
    <t>SLT0010973</t>
  </si>
  <si>
    <t>322122191000</t>
  </si>
  <si>
    <t>主动头枕导套</t>
  </si>
  <si>
    <t>借用B40L</t>
  </si>
  <si>
    <t>注塑件</t>
  </si>
  <si>
    <t>ASSY(PA6)</t>
  </si>
  <si>
    <t>100.5*46*45</t>
  </si>
  <si>
    <t>322122192000</t>
  </si>
  <si>
    <t>自由头枕导套</t>
  </si>
  <si>
    <t>SLT0011027</t>
  </si>
  <si>
    <t>副驾靠背装配总成</t>
  </si>
  <si>
    <r>
      <rPr>
        <sz val="12"/>
        <rFont val="微软雅黑"/>
        <family val="2"/>
        <charset val="134"/>
      </rPr>
      <t>2</t>
    </r>
    <r>
      <rPr>
        <sz val="12"/>
        <rFont val="微软雅黑"/>
        <family val="2"/>
        <charset val="134"/>
      </rPr>
      <t>36*524*567</t>
    </r>
  </si>
  <si>
    <t>线材</t>
  </si>
  <si>
    <t>65Mn</t>
  </si>
  <si>
    <t>GB/T1222</t>
  </si>
  <si>
    <r>
      <rPr>
        <sz val="12"/>
        <rFont val="微软雅黑"/>
        <family val="2"/>
        <charset val="134"/>
      </rPr>
      <t>1</t>
    </r>
    <r>
      <rPr>
        <sz val="12"/>
        <rFont val="微软雅黑"/>
        <family val="2"/>
        <charset val="134"/>
      </rPr>
      <t>6*333*50</t>
    </r>
  </si>
  <si>
    <t>SLT0011051</t>
  </si>
  <si>
    <t>固定板锁付螺纹套筒</t>
  </si>
  <si>
    <t>新开，锁付副驾靠背固定板</t>
  </si>
  <si>
    <t>非标件</t>
  </si>
  <si>
    <t>45#  M8</t>
  </si>
  <si>
    <t>镀黑锌</t>
  </si>
  <si>
    <t>SLT0010903</t>
  </si>
  <si>
    <t>衬套</t>
  </si>
  <si>
    <t>外购,易格斯GFM-1012-10</t>
  </si>
  <si>
    <t>塑料件</t>
  </si>
  <si>
    <t xml:space="preserve"> φ10  1.0</t>
  </si>
  <si>
    <t>SLT0011221</t>
  </si>
  <si>
    <t>副驾靠背左固定板电泳总成</t>
  </si>
  <si>
    <t>新开，固定副驾靠背</t>
  </si>
  <si>
    <r>
      <rPr>
        <sz val="12"/>
        <rFont val="微软雅黑"/>
        <family val="2"/>
        <charset val="134"/>
      </rPr>
      <t>2</t>
    </r>
    <r>
      <rPr>
        <sz val="12"/>
        <rFont val="微软雅黑"/>
        <family val="2"/>
        <charset val="134"/>
      </rPr>
      <t>24*40*138</t>
    </r>
  </si>
  <si>
    <t>电泳</t>
  </si>
  <si>
    <t>SLT0011028</t>
  </si>
  <si>
    <t>副驾靠背左固定板铆接总成</t>
  </si>
  <si>
    <t>固定副驾靠背</t>
  </si>
  <si>
    <t>钣金件</t>
  </si>
  <si>
    <t>QStE420TM 3.0</t>
  </si>
  <si>
    <t>Q/BQB 301
Q/BQB 310</t>
  </si>
  <si>
    <t>321721801400</t>
  </si>
  <si>
    <t>中排独立软带轴承</t>
  </si>
  <si>
    <t>借用M60</t>
  </si>
  <si>
    <t>DC01 0.5</t>
  </si>
  <si>
    <t>20*3.5*20</t>
  </si>
  <si>
    <t>SLT0011201</t>
  </si>
  <si>
    <t>副驾靠背骨架焊接总成</t>
  </si>
  <si>
    <r>
      <rPr>
        <sz val="12"/>
        <rFont val="微软雅黑"/>
        <family val="2"/>
        <charset val="134"/>
      </rPr>
      <t>2</t>
    </r>
    <r>
      <rPr>
        <sz val="12"/>
        <rFont val="微软雅黑"/>
        <family val="2"/>
        <charset val="134"/>
      </rPr>
      <t>18*522*567</t>
    </r>
  </si>
  <si>
    <t>6801636X2001A</t>
  </si>
  <si>
    <t>靠背调角器涡簧</t>
  </si>
  <si>
    <t>借用BA95</t>
  </si>
  <si>
    <t>曲簧</t>
  </si>
  <si>
    <t>67*10*88</t>
  </si>
  <si>
    <t>SLT0011032</t>
  </si>
  <si>
    <t>右调角器焊接总成</t>
  </si>
  <si>
    <r>
      <rPr>
        <sz val="12"/>
        <rFont val="微软雅黑"/>
        <family val="2"/>
        <charset val="134"/>
      </rPr>
      <t>2</t>
    </r>
    <r>
      <rPr>
        <sz val="12"/>
        <rFont val="微软雅黑"/>
        <family val="2"/>
        <charset val="134"/>
      </rPr>
      <t>18*109*372</t>
    </r>
  </si>
  <si>
    <r>
      <rPr>
        <sz val="12"/>
        <rFont val="微软雅黑"/>
        <family val="2"/>
        <charset val="134"/>
      </rPr>
      <t>1</t>
    </r>
    <r>
      <rPr>
        <sz val="12"/>
        <rFont val="微软雅黑"/>
        <family val="2"/>
        <charset val="134"/>
      </rPr>
      <t>23*15*287</t>
    </r>
  </si>
  <si>
    <t>SLT0010433</t>
  </si>
  <si>
    <t>副驾靠背右侧上连接板</t>
  </si>
  <si>
    <t>借用统帅2080</t>
  </si>
  <si>
    <t>QStE500TM 2.5</t>
  </si>
  <si>
    <t>SLT0011191</t>
  </si>
  <si>
    <t>副驾靠背调角限位片</t>
  </si>
  <si>
    <t>QStE420TM 2.5</t>
  </si>
  <si>
    <r>
      <rPr>
        <sz val="12"/>
        <rFont val="微软雅黑"/>
        <family val="2"/>
        <charset val="134"/>
      </rPr>
      <t>2</t>
    </r>
    <r>
      <rPr>
        <sz val="12"/>
        <rFont val="微软雅黑"/>
        <family val="2"/>
        <charset val="134"/>
      </rPr>
      <t>2*23*16</t>
    </r>
  </si>
  <si>
    <t>SLT0010190</t>
  </si>
  <si>
    <t>复位卷簧下限位支架</t>
  </si>
  <si>
    <t>SPFH590 3.0</t>
  </si>
  <si>
    <t>20*30.5*12</t>
  </si>
  <si>
    <t>6801622X2001A</t>
  </si>
  <si>
    <t>前排靠背复位卷簧限位支架</t>
  </si>
  <si>
    <t>19.5*30.5*13</t>
  </si>
  <si>
    <t>Q235  φ6</t>
  </si>
  <si>
    <t>89*27*1160</t>
  </si>
  <si>
    <t>218*106*149</t>
  </si>
  <si>
    <t>SLT0011033</t>
  </si>
  <si>
    <t>副驾靠背右侧装车钣金焊接总成</t>
  </si>
  <si>
    <r>
      <rPr>
        <sz val="12"/>
        <rFont val="微软雅黑"/>
        <family val="2"/>
        <charset val="134"/>
      </rPr>
      <t>2</t>
    </r>
    <r>
      <rPr>
        <sz val="12"/>
        <rFont val="微软雅黑"/>
        <family val="2"/>
        <charset val="134"/>
      </rPr>
      <t>18*68*157</t>
    </r>
  </si>
  <si>
    <t>6801634X2001A</t>
  </si>
  <si>
    <t>前排靠背复位卷簧安装支架</t>
  </si>
  <si>
    <t>SAPH440 4.0</t>
  </si>
  <si>
    <t>26*54*6</t>
  </si>
  <si>
    <t>SLT0010435</t>
  </si>
  <si>
    <t>右侧手动调角器总成</t>
  </si>
  <si>
    <t>SLT0011036</t>
  </si>
  <si>
    <t>副驾背弯管焊接总成</t>
  </si>
  <si>
    <r>
      <rPr>
        <sz val="12"/>
        <rFont val="微软雅黑"/>
        <family val="2"/>
        <charset val="134"/>
      </rPr>
      <t>1</t>
    </r>
    <r>
      <rPr>
        <sz val="12"/>
        <rFont val="微软雅黑"/>
        <family val="2"/>
        <charset val="134"/>
      </rPr>
      <t>57*417*489</t>
    </r>
  </si>
  <si>
    <t>Q235 φ25×1.5</t>
  </si>
  <si>
    <t>GB/T 13793
GB/T 700</t>
  </si>
  <si>
    <r>
      <rPr>
        <sz val="12"/>
        <rFont val="微软雅黑"/>
        <family val="2"/>
        <charset val="134"/>
      </rPr>
      <t>1</t>
    </r>
    <r>
      <rPr>
        <sz val="12"/>
        <rFont val="微软雅黑"/>
        <family val="2"/>
        <charset val="134"/>
      </rPr>
      <t>57*400*455</t>
    </r>
  </si>
  <si>
    <t>43*163*25</t>
  </si>
  <si>
    <r>
      <rPr>
        <sz val="12"/>
        <rFont val="微软雅黑"/>
        <family val="2"/>
        <charset val="134"/>
      </rPr>
      <t>2</t>
    </r>
    <r>
      <rPr>
        <sz val="12"/>
        <rFont val="微软雅黑"/>
        <family val="2"/>
        <charset val="134"/>
      </rPr>
      <t>5*111*86</t>
    </r>
  </si>
  <si>
    <t>SLT0011690</t>
  </si>
  <si>
    <t>副驾背板支撑钢丝焊接总成</t>
  </si>
  <si>
    <t>Q235  φ5</t>
  </si>
  <si>
    <t>SLT0011049</t>
  </si>
  <si>
    <t>26*397*33</t>
  </si>
  <si>
    <t>SLT0011691</t>
  </si>
  <si>
    <t>背板支撑钢丝C</t>
  </si>
  <si>
    <t>SLT0011050</t>
  </si>
  <si>
    <t>38*281*15</t>
  </si>
  <si>
    <t>SLT0011041</t>
  </si>
  <si>
    <t>副驾背板支撑钣金总成A</t>
  </si>
  <si>
    <t>49*57*57</t>
  </si>
  <si>
    <t>SLT0011042</t>
  </si>
  <si>
    <t>副驾背板支撑钣金A</t>
  </si>
  <si>
    <t>Q235 2.0</t>
  </si>
  <si>
    <t>BFA0000316</t>
  </si>
  <si>
    <t>焊接方螺母</t>
  </si>
  <si>
    <t>锁付背板</t>
  </si>
  <si>
    <t>标准件</t>
  </si>
  <si>
    <t xml:space="preserve"> M6</t>
  </si>
  <si>
    <t>9*13*13</t>
  </si>
  <si>
    <t>SLT0011045</t>
  </si>
  <si>
    <t>副驾背板支撑钣金总成C</t>
  </si>
  <si>
    <t>46*50*51</t>
  </si>
  <si>
    <t>SLT0011046</t>
  </si>
  <si>
    <t>副驾背板支撑钣金C</t>
  </si>
  <si>
    <t>SLT0011047</t>
  </si>
  <si>
    <t>副驾背板支撑钣金总成B</t>
  </si>
  <si>
    <t>39*56*69</t>
  </si>
  <si>
    <t>SLT0011048</t>
  </si>
  <si>
    <t>副驾背板支撑钣金B</t>
  </si>
  <si>
    <t>Q2352.0</t>
  </si>
  <si>
    <t>Q235  1.0T</t>
  </si>
  <si>
    <t>GB/T 708
GB/T 700</t>
  </si>
  <si>
    <r>
      <rPr>
        <sz val="12"/>
        <rFont val="微软雅黑"/>
        <family val="2"/>
        <charset val="134"/>
      </rPr>
      <t>2</t>
    </r>
    <r>
      <rPr>
        <sz val="12"/>
        <rFont val="微软雅黑"/>
        <family val="2"/>
        <charset val="134"/>
      </rPr>
      <t>1*15*23</t>
    </r>
  </si>
  <si>
    <t>320121300100</t>
  </si>
  <si>
    <t>头枕导管A</t>
  </si>
  <si>
    <t>冲压件,借用C32B</t>
  </si>
  <si>
    <r>
      <rPr>
        <sz val="12"/>
        <rFont val="微软雅黑"/>
        <family val="2"/>
        <charset val="134"/>
      </rPr>
      <t>2.0</t>
    </r>
    <r>
      <rPr>
        <sz val="12"/>
        <rFont val="微软雅黑"/>
        <family val="2"/>
        <charset val="134"/>
      </rPr>
      <t xml:space="preserve">   </t>
    </r>
    <r>
      <rPr>
        <sz val="12"/>
        <rFont val="微软雅黑"/>
        <family val="2"/>
        <charset val="134"/>
      </rPr>
      <t>SPHC-P</t>
    </r>
  </si>
  <si>
    <t xml:space="preserve"> Q/SGZGS 0314</t>
  </si>
  <si>
    <t>50*24*24</t>
  </si>
  <si>
    <t>320121300200</t>
  </si>
  <si>
    <t>头枕导管B</t>
  </si>
  <si>
    <r>
      <rPr>
        <sz val="12"/>
        <rFont val="微软雅黑"/>
        <family val="2"/>
        <charset val="134"/>
      </rPr>
      <t>冲压件,借用</t>
    </r>
    <r>
      <rPr>
        <sz val="12"/>
        <rFont val="微软雅黑"/>
        <family val="2"/>
        <charset val="134"/>
      </rPr>
      <t>C32B</t>
    </r>
  </si>
  <si>
    <t>SLT0010920</t>
  </si>
  <si>
    <t>肩部前支撑钢丝</t>
  </si>
  <si>
    <r>
      <rPr>
        <sz val="12"/>
        <rFont val="微软雅黑"/>
        <family val="2"/>
        <charset val="134"/>
      </rPr>
      <t>4</t>
    </r>
    <r>
      <rPr>
        <sz val="12"/>
        <rFont val="微软雅黑"/>
        <family val="2"/>
        <charset val="134"/>
      </rPr>
      <t>8*113*176</t>
    </r>
  </si>
  <si>
    <t>机加件</t>
  </si>
  <si>
    <t>45#</t>
  </si>
  <si>
    <t>GB/T 342
GB/T 699</t>
  </si>
  <si>
    <t>16*53*16</t>
  </si>
  <si>
    <t>SLT0011052</t>
  </si>
  <si>
    <t>副驾右罩壳</t>
  </si>
  <si>
    <t>新开，欧马可</t>
  </si>
  <si>
    <t>PP-TD20 2.5</t>
  </si>
  <si>
    <r>
      <rPr>
        <sz val="12"/>
        <rFont val="微软雅黑"/>
        <family val="2"/>
        <charset val="134"/>
      </rPr>
      <t>1</t>
    </r>
    <r>
      <rPr>
        <sz val="12"/>
        <rFont val="微软雅黑"/>
        <family val="2"/>
        <charset val="134"/>
      </rPr>
      <t>98*81*190</t>
    </r>
  </si>
  <si>
    <t>蓝黑色</t>
  </si>
  <si>
    <t>SLT0011451</t>
  </si>
  <si>
    <t>新开，奥铃</t>
  </si>
  <si>
    <t>深棕色</t>
  </si>
  <si>
    <t>SLT0011053</t>
  </si>
  <si>
    <t>副驾靠背背板总成</t>
  </si>
  <si>
    <t>464*473.5*10</t>
  </si>
  <si>
    <t>SLT0011194</t>
  </si>
  <si>
    <t>副驾背板本体</t>
  </si>
  <si>
    <t>pp混纺玻纤+pp蜂窝板
5.0</t>
  </si>
  <si>
    <t>464*473.5*5</t>
  </si>
  <si>
    <t>SLT0011195</t>
  </si>
  <si>
    <t>副驾背板舒适性发泡</t>
  </si>
  <si>
    <r>
      <rPr>
        <sz val="12"/>
        <rFont val="微软雅黑"/>
        <family val="2"/>
        <charset val="134"/>
      </rPr>
      <t>P</t>
    </r>
    <r>
      <rPr>
        <sz val="12"/>
        <rFont val="微软雅黑"/>
        <family val="2"/>
        <charset val="134"/>
      </rPr>
      <t>U</t>
    </r>
  </si>
  <si>
    <t>PUR</t>
  </si>
  <si>
    <t>322122805200</t>
  </si>
  <si>
    <t>靠背背板卡扣</t>
  </si>
  <si>
    <t>借用B40L-F05</t>
  </si>
  <si>
    <t>PA6</t>
  </si>
  <si>
    <t>18.5*8.5*8</t>
  </si>
  <si>
    <t>BFA0010084</t>
  </si>
  <si>
    <t>十字槽沉头螺钉</t>
  </si>
  <si>
    <t>外购，GB/T 819.1-2016</t>
  </si>
  <si>
    <r>
      <rPr>
        <sz val="12"/>
        <rFont val="微软雅黑"/>
        <family val="2"/>
        <charset val="134"/>
      </rPr>
      <t>M6</t>
    </r>
    <r>
      <rPr>
        <sz val="12"/>
        <rFont val="微软雅黑"/>
        <family val="2"/>
        <charset val="134"/>
      </rPr>
      <t>*16</t>
    </r>
  </si>
  <si>
    <t>11*20*11</t>
  </si>
  <si>
    <t>4.8级</t>
  </si>
  <si>
    <t>SLT0011054</t>
  </si>
  <si>
    <t>副驾靠背解锁手把</t>
  </si>
  <si>
    <t>2.5
PA6+GF30</t>
  </si>
  <si>
    <r>
      <rPr>
        <sz val="12"/>
        <rFont val="微软雅黑"/>
        <family val="2"/>
        <charset val="134"/>
      </rPr>
      <t>9</t>
    </r>
    <r>
      <rPr>
        <sz val="12"/>
        <rFont val="微软雅黑"/>
        <family val="2"/>
        <charset val="134"/>
      </rPr>
      <t>7*37*139</t>
    </r>
  </si>
  <si>
    <t>SLT0011452</t>
  </si>
  <si>
    <t>BQB40-6807121</t>
  </si>
  <si>
    <t>弹簧钢丝</t>
  </si>
  <si>
    <t>借用B40</t>
  </si>
  <si>
    <t>20#</t>
  </si>
  <si>
    <t>21*1*22</t>
  </si>
  <si>
    <t>Q2714213F31</t>
  </si>
  <si>
    <t>十字槽盘头自攻螺钉</t>
  </si>
  <si>
    <t>标准件
护板固定</t>
  </si>
  <si>
    <t>ST4.2*13</t>
  </si>
  <si>
    <t>SLT0011055</t>
  </si>
  <si>
    <t>副驾靠背泡沫与面套总成</t>
  </si>
  <si>
    <t>262*494*600</t>
  </si>
  <si>
    <t>SLT0011056</t>
  </si>
  <si>
    <t>SLT0011057</t>
  </si>
  <si>
    <t>SLT0011453</t>
  </si>
  <si>
    <t>SLT0011058</t>
  </si>
  <si>
    <t>副驾靠背面套总成</t>
  </si>
  <si>
    <t>SLT0011059</t>
  </si>
  <si>
    <t>SLT0011060</t>
  </si>
  <si>
    <t>SLT0011418</t>
  </si>
  <si>
    <t>SLT0011061</t>
  </si>
  <si>
    <t>副驾靠背泡沫总成</t>
  </si>
  <si>
    <r>
      <rPr>
        <sz val="12"/>
        <rFont val="微软雅黑"/>
        <family val="2"/>
        <charset val="134"/>
      </rPr>
      <t>2</t>
    </r>
    <r>
      <rPr>
        <sz val="12"/>
        <rFont val="微软雅黑"/>
        <family val="2"/>
        <charset val="134"/>
      </rPr>
      <t>56*488*594</t>
    </r>
  </si>
  <si>
    <t>0.8404</t>
  </si>
  <si>
    <t>SLT0011062</t>
  </si>
  <si>
    <t>副驾靠背泡沫本体</t>
  </si>
  <si>
    <t>PUR，60kg/m3</t>
  </si>
  <si>
    <t>60kg/m3</t>
  </si>
  <si>
    <t>SLT0000740</t>
  </si>
  <si>
    <t>钢丝Φ2.5*160</t>
  </si>
  <si>
    <t>借用160直钢丝</t>
  </si>
  <si>
    <t>Φ2.5*160</t>
  </si>
  <si>
    <t>SLT0010870</t>
  </si>
  <si>
    <t>靠背粘扣A</t>
  </si>
  <si>
    <t>尼龙    250*10</t>
  </si>
  <si>
    <t>SLT0010871</t>
  </si>
  <si>
    <t>靠背粘扣B</t>
  </si>
  <si>
    <t>尼龙    60 *10</t>
  </si>
  <si>
    <t>GHRC00001</t>
  </si>
  <si>
    <t>C型钉</t>
  </si>
  <si>
    <t>SLT0011149</t>
  </si>
  <si>
    <t>副驾小靠背总成</t>
  </si>
  <si>
    <t>420*310*575</t>
  </si>
  <si>
    <t>SLT0011150</t>
  </si>
  <si>
    <t>SLT0011151</t>
  </si>
  <si>
    <t>SLT0011463</t>
  </si>
  <si>
    <t>SLT0011152</t>
  </si>
  <si>
    <t>副驾小背面套及泡沫总成</t>
  </si>
  <si>
    <t>263*365*559</t>
  </si>
  <si>
    <t>SLT0011153</t>
  </si>
  <si>
    <t>SLT0011154</t>
  </si>
  <si>
    <t>SLT0011464</t>
  </si>
  <si>
    <t>SLT0011155</t>
  </si>
  <si>
    <t>小背面套总成</t>
  </si>
  <si>
    <t>SLT0011156</t>
  </si>
  <si>
    <t>SLT0011157</t>
  </si>
  <si>
    <t>SLT0011421</t>
  </si>
  <si>
    <t>SLT0011158</t>
  </si>
  <si>
    <t>副驾小背泡沫总成</t>
  </si>
  <si>
    <t>1880车身，新开</t>
  </si>
  <si>
    <r>
      <rPr>
        <sz val="12"/>
        <rFont val="微软雅黑"/>
        <family val="2"/>
        <charset val="134"/>
      </rPr>
      <t>2</t>
    </r>
    <r>
      <rPr>
        <sz val="12"/>
        <rFont val="微软雅黑"/>
        <family val="2"/>
        <charset val="134"/>
      </rPr>
      <t>57*359*555</t>
    </r>
  </si>
  <si>
    <t>SLT0011159</t>
  </si>
  <si>
    <t>副驾小背泡沫本体</t>
  </si>
  <si>
    <t>SLT0001092</t>
  </si>
  <si>
    <t>钢丝Φ2.5*220</t>
  </si>
  <si>
    <t>借用220直钢丝</t>
  </si>
  <si>
    <t xml:space="preserve"> Φ2.5*220</t>
  </si>
  <si>
    <t>85*70*342</t>
  </si>
  <si>
    <t xml:space="preserve"> Φ2.5*160</t>
  </si>
  <si>
    <t>SLT0011165</t>
  </si>
  <si>
    <t>副驾小背骨架焊接总成</t>
  </si>
  <si>
    <r>
      <rPr>
        <sz val="12"/>
        <rFont val="微软雅黑"/>
        <family val="2"/>
        <charset val="134"/>
      </rPr>
      <t>2</t>
    </r>
    <r>
      <rPr>
        <sz val="12"/>
        <rFont val="微软雅黑"/>
        <family val="2"/>
        <charset val="134"/>
      </rPr>
      <t>33*410*512</t>
    </r>
  </si>
  <si>
    <t>SLT0011166</t>
  </si>
  <si>
    <t>小背背管架焊接总成</t>
  </si>
  <si>
    <r>
      <rPr>
        <sz val="12"/>
        <rFont val="微软雅黑"/>
        <family val="2"/>
        <charset val="134"/>
      </rPr>
      <t>2</t>
    </r>
    <r>
      <rPr>
        <sz val="12"/>
        <rFont val="微软雅黑"/>
        <family val="2"/>
        <charset val="134"/>
      </rPr>
      <t>33*410*472</t>
    </r>
  </si>
  <si>
    <t>SLT0011167</t>
  </si>
  <si>
    <t>副驾小背弯管</t>
  </si>
  <si>
    <t>Q235
Φ25x1.5</t>
  </si>
  <si>
    <r>
      <rPr>
        <sz val="12"/>
        <rFont val="微软雅黑"/>
        <family val="2"/>
        <charset val="134"/>
      </rPr>
      <t>1</t>
    </r>
    <r>
      <rPr>
        <sz val="12"/>
        <rFont val="微软雅黑"/>
        <family val="2"/>
        <charset val="134"/>
      </rPr>
      <t>28*312*376</t>
    </r>
  </si>
  <si>
    <t>SLT0011086</t>
  </si>
  <si>
    <t>小背左侧调角器焊接总成</t>
  </si>
  <si>
    <t>234*86*318</t>
  </si>
  <si>
    <t>233*65*125</t>
  </si>
  <si>
    <t>SLT0011088</t>
  </si>
  <si>
    <t>驾驶员调角器上连接板</t>
  </si>
  <si>
    <t>115*16*276</t>
  </si>
  <si>
    <t>Q235 2.5</t>
  </si>
  <si>
    <t>47*20*25</t>
  </si>
  <si>
    <t>SLT0011089</t>
  </si>
  <si>
    <t>靠背拉线解锁手柄</t>
  </si>
  <si>
    <t>SLT0011090</t>
  </si>
  <si>
    <t>左侧手动调角器总成</t>
  </si>
  <si>
    <t>SLT0011185</t>
  </si>
  <si>
    <t>小背下横管</t>
  </si>
  <si>
    <t>34*316.5*25</t>
  </si>
  <si>
    <t>SLT0011093</t>
  </si>
  <si>
    <t>小背下支撑钢丝</t>
  </si>
  <si>
    <t>Q235 φ5</t>
  </si>
  <si>
    <r>
      <rPr>
        <sz val="12"/>
        <rFont val="微软雅黑"/>
        <family val="2"/>
        <charset val="134"/>
      </rPr>
      <t>3</t>
    </r>
    <r>
      <rPr>
        <sz val="12"/>
        <rFont val="微软雅黑"/>
        <family val="2"/>
        <charset val="134"/>
      </rPr>
      <t>7*205*14</t>
    </r>
  </si>
  <si>
    <t>SLT0011098</t>
  </si>
  <si>
    <t>小背旋转轴固定板焊接总成</t>
  </si>
  <si>
    <r>
      <rPr>
        <sz val="12"/>
        <rFont val="微软雅黑"/>
        <family val="2"/>
        <charset val="134"/>
      </rPr>
      <t>5</t>
    </r>
    <r>
      <rPr>
        <sz val="12"/>
        <rFont val="微软雅黑"/>
        <family val="2"/>
        <charset val="134"/>
      </rPr>
      <t>4*82*93</t>
    </r>
  </si>
  <si>
    <t>SLT0011099</t>
  </si>
  <si>
    <t>旋转轴固定钣金</t>
  </si>
  <si>
    <t>QStE420TM 2.0</t>
  </si>
  <si>
    <t>54*30*93</t>
  </si>
  <si>
    <t>SLT0011102</t>
  </si>
  <si>
    <t>小背背板支撑板小总成A</t>
  </si>
  <si>
    <r>
      <rPr>
        <sz val="12"/>
        <rFont val="微软雅黑"/>
        <family val="2"/>
        <charset val="134"/>
      </rPr>
      <t>1</t>
    </r>
    <r>
      <rPr>
        <sz val="12"/>
        <rFont val="微软雅黑"/>
        <family val="2"/>
        <charset val="134"/>
      </rPr>
      <t>3*38*25</t>
    </r>
  </si>
  <si>
    <t>SLT0011103</t>
  </si>
  <si>
    <t>小背背板支撑板A</t>
  </si>
  <si>
    <t>9*38*25</t>
  </si>
  <si>
    <t>M6</t>
  </si>
  <si>
    <t xml:space="preserve">Q235 </t>
  </si>
  <si>
    <t>φ9.5*82</t>
  </si>
  <si>
    <t>φ12*86.5</t>
  </si>
  <si>
    <t>SLT0011094</t>
  </si>
  <si>
    <t>副驾小背支撑钢丝焊接总成</t>
  </si>
  <si>
    <r>
      <rPr>
        <sz val="12"/>
        <rFont val="微软雅黑"/>
        <family val="2"/>
        <charset val="134"/>
      </rPr>
      <t>1</t>
    </r>
    <r>
      <rPr>
        <sz val="12"/>
        <rFont val="微软雅黑"/>
        <family val="2"/>
        <charset val="134"/>
      </rPr>
      <t>11*184*398</t>
    </r>
  </si>
  <si>
    <t>SLT0011095</t>
  </si>
  <si>
    <t xml:space="preserve"> 小背支撑钢丝A</t>
  </si>
  <si>
    <t>112*28*398</t>
  </si>
  <si>
    <t>SLT0011096</t>
  </si>
  <si>
    <t xml:space="preserve"> 小背支撑钢丝B</t>
  </si>
  <si>
    <t>6*184*6</t>
  </si>
  <si>
    <t>SLT0011078</t>
  </si>
  <si>
    <t>小背背板后支撑钢丝A</t>
  </si>
  <si>
    <t>37*322*36</t>
  </si>
  <si>
    <t>GB/T 700</t>
  </si>
  <si>
    <t>74*144*55</t>
  </si>
  <si>
    <t>SLT0011104</t>
  </si>
  <si>
    <t>小背背板支撑板小总成B</t>
  </si>
  <si>
    <r>
      <rPr>
        <sz val="12"/>
        <rFont val="微软雅黑"/>
        <family val="2"/>
        <charset val="134"/>
      </rPr>
      <t>4</t>
    </r>
    <r>
      <rPr>
        <sz val="12"/>
        <rFont val="微软雅黑"/>
        <family val="2"/>
        <charset val="134"/>
      </rPr>
      <t>3*63*51</t>
    </r>
  </si>
  <si>
    <t>SLT0011105</t>
  </si>
  <si>
    <t>小背背板支撑板B</t>
  </si>
  <si>
    <t>SLT0011108</t>
  </si>
  <si>
    <t>小背背板支撑板小总成D</t>
  </si>
  <si>
    <t>45*59*50</t>
  </si>
  <si>
    <t>SLT0011109</t>
  </si>
  <si>
    <t>小背背板支撑板D</t>
  </si>
  <si>
    <t>SLT0011079</t>
  </si>
  <si>
    <t>小背侧翼支撑钢丝</t>
  </si>
  <si>
    <t>6*57*186</t>
  </si>
  <si>
    <t>SLT0011084</t>
  </si>
  <si>
    <t>小背面套卡接钢丝</t>
  </si>
  <si>
    <t>50*34*174</t>
  </si>
  <si>
    <t>SLT0011110</t>
  </si>
  <si>
    <t>靠背解锁扣手总成</t>
  </si>
  <si>
    <t>54*67*88</t>
  </si>
  <si>
    <t>SLT0011456</t>
  </si>
  <si>
    <t>解锁手把固定座</t>
  </si>
  <si>
    <t>PA6+GF30</t>
  </si>
  <si>
    <r>
      <rPr>
        <sz val="12"/>
        <rFont val="微软雅黑"/>
        <family val="2"/>
        <charset val="134"/>
      </rPr>
      <t>9</t>
    </r>
    <r>
      <rPr>
        <sz val="12"/>
        <rFont val="微软雅黑"/>
        <family val="2"/>
        <charset val="134"/>
      </rPr>
      <t>8*88*50</t>
    </r>
  </si>
  <si>
    <t>SLT0011457</t>
  </si>
  <si>
    <t>SLT0011112</t>
  </si>
  <si>
    <t>解锁手把</t>
  </si>
  <si>
    <r>
      <rPr>
        <sz val="12"/>
        <rFont val="微软雅黑"/>
        <family val="2"/>
        <charset val="134"/>
      </rPr>
      <t>7</t>
    </r>
    <r>
      <rPr>
        <sz val="12"/>
        <rFont val="微软雅黑"/>
        <family val="2"/>
        <charset val="134"/>
      </rPr>
      <t>5*53*32</t>
    </r>
  </si>
  <si>
    <t>SLT0011458</t>
  </si>
  <si>
    <t>SLT0011113</t>
  </si>
  <si>
    <t>解锁旋转轴</t>
  </si>
  <si>
    <t>Q235 φ4</t>
  </si>
  <si>
    <r>
      <rPr>
        <sz val="12"/>
        <rFont val="微软雅黑"/>
        <family val="2"/>
        <charset val="134"/>
      </rPr>
      <t>6</t>
    </r>
    <r>
      <rPr>
        <sz val="12"/>
        <rFont val="微软雅黑"/>
        <family val="2"/>
        <charset val="134"/>
      </rPr>
      <t>*65*6</t>
    </r>
  </si>
  <si>
    <t>65Mn φ1.2</t>
  </si>
  <si>
    <r>
      <rPr>
        <sz val="12"/>
        <rFont val="微软雅黑"/>
        <family val="2"/>
        <charset val="134"/>
      </rPr>
      <t>2</t>
    </r>
    <r>
      <rPr>
        <sz val="12"/>
        <rFont val="微软雅黑"/>
        <family val="2"/>
        <charset val="134"/>
      </rPr>
      <t>0*23*21</t>
    </r>
  </si>
  <si>
    <t>Q43630</t>
  </si>
  <si>
    <t>开口挡圈</t>
  </si>
  <si>
    <t>借用</t>
  </si>
  <si>
    <t>65Mn 0.6</t>
  </si>
  <si>
    <t>7*0.6*7</t>
  </si>
  <si>
    <t>新开，解锁靠背</t>
  </si>
  <si>
    <t>SLT0011117</t>
  </si>
  <si>
    <t>副驾左侧罩壳</t>
  </si>
  <si>
    <r>
      <rPr>
        <sz val="12"/>
        <rFont val="微软雅黑"/>
        <family val="2"/>
        <charset val="134"/>
      </rPr>
      <t>2</t>
    </r>
    <r>
      <rPr>
        <sz val="12"/>
        <rFont val="微软雅黑"/>
        <family val="2"/>
        <charset val="134"/>
      </rPr>
      <t>11*75*159</t>
    </r>
  </si>
  <si>
    <t>SLT0011459</t>
  </si>
  <si>
    <t>SLT0011196</t>
  </si>
  <si>
    <t>扣手螺钉堵盖</t>
  </si>
  <si>
    <t>PP-TD20 2.0</t>
  </si>
  <si>
    <t>38*25*15</t>
  </si>
  <si>
    <t>SLT0011460</t>
  </si>
  <si>
    <t>SLT0011177</t>
  </si>
  <si>
    <t>翻转背板本体</t>
  </si>
  <si>
    <t>新开，背板表面塑封</t>
  </si>
  <si>
    <t>475*215*5</t>
  </si>
  <si>
    <t>SLT0011178</t>
  </si>
  <si>
    <t>小背固定背板总成</t>
  </si>
  <si>
    <t>454*318*10</t>
  </si>
  <si>
    <t>SLT0011202</t>
  </si>
  <si>
    <t>小背固定背板本体</t>
  </si>
  <si>
    <t>454*318*5</t>
  </si>
  <si>
    <t>SLT0011203</t>
  </si>
  <si>
    <t>小背背板舒适性发泡</t>
  </si>
  <si>
    <t>SLT0011168</t>
  </si>
  <si>
    <t>855*625*240</t>
  </si>
  <si>
    <t>SLT0011169</t>
  </si>
  <si>
    <t>SLT0011170</t>
  </si>
  <si>
    <t>SLT0011465</t>
  </si>
  <si>
    <t>SLT0011171</t>
  </si>
  <si>
    <t>座垫面套总成</t>
  </si>
  <si>
    <t>542*853*198</t>
  </si>
  <si>
    <t>SLT0011172</t>
  </si>
  <si>
    <t>SLT0011173</t>
  </si>
  <si>
    <t>SLT0011422</t>
  </si>
  <si>
    <r>
      <rPr>
        <sz val="12"/>
        <rFont val="微软雅黑"/>
        <family val="2"/>
        <charset val="134"/>
      </rPr>
      <t>5</t>
    </r>
    <r>
      <rPr>
        <sz val="12"/>
        <rFont val="微软雅黑"/>
        <family val="2"/>
        <charset val="134"/>
      </rPr>
      <t>33*847*192</t>
    </r>
  </si>
  <si>
    <t>SLT0001126</t>
  </si>
  <si>
    <t>钢丝Φ2.5*400</t>
  </si>
  <si>
    <t>借用400直钢丝</t>
  </si>
  <si>
    <t xml:space="preserve"> Φ2.5*400</t>
  </si>
  <si>
    <t>401*15*57</t>
  </si>
  <si>
    <t>9*268*3</t>
  </si>
  <si>
    <t>SLT0001093</t>
  </si>
  <si>
    <t>钢丝Φ2.5*270</t>
  </si>
  <si>
    <t>借用270直钢丝</t>
  </si>
  <si>
    <t>Φ2.5*270</t>
  </si>
  <si>
    <t>397*9*56</t>
  </si>
  <si>
    <t>SLT0011225</t>
  </si>
  <si>
    <t>座垫支撑焊接电泳总成</t>
  </si>
  <si>
    <r>
      <rPr>
        <sz val="12"/>
        <rFont val="微软雅黑"/>
        <family val="2"/>
        <charset val="134"/>
      </rPr>
      <t>6</t>
    </r>
    <r>
      <rPr>
        <sz val="12"/>
        <rFont val="微软雅黑"/>
        <family val="2"/>
        <charset val="134"/>
      </rPr>
      <t>24*796*179</t>
    </r>
  </si>
  <si>
    <t>SLT0011135</t>
  </si>
  <si>
    <t>右前地脚</t>
  </si>
  <si>
    <t>QSTE420 3.0</t>
  </si>
  <si>
    <r>
      <rPr>
        <sz val="12"/>
        <rFont val="微软雅黑"/>
        <family val="2"/>
        <charset val="134"/>
      </rPr>
      <t>1</t>
    </r>
    <r>
      <rPr>
        <sz val="12"/>
        <rFont val="微软雅黑"/>
        <family val="2"/>
        <charset val="134"/>
      </rPr>
      <t>00*52*58</t>
    </r>
  </si>
  <si>
    <t>SLT0011136</t>
  </si>
  <si>
    <t>左前地脚</t>
  </si>
  <si>
    <r>
      <rPr>
        <sz val="12"/>
        <rFont val="微软雅黑"/>
        <family val="2"/>
        <charset val="134"/>
      </rPr>
      <t>1</t>
    </r>
    <r>
      <rPr>
        <sz val="12"/>
        <rFont val="微软雅黑"/>
        <family val="2"/>
        <charset val="134"/>
      </rPr>
      <t>09*52*36</t>
    </r>
  </si>
  <si>
    <t>座垫右后地脚</t>
  </si>
  <si>
    <t>借用老M4-2060</t>
  </si>
  <si>
    <r>
      <rPr>
        <sz val="12"/>
        <rFont val="微软雅黑"/>
        <family val="2"/>
        <charset val="134"/>
      </rPr>
      <t>1</t>
    </r>
    <r>
      <rPr>
        <sz val="12"/>
        <rFont val="微软雅黑"/>
        <family val="2"/>
        <charset val="134"/>
      </rPr>
      <t>29*70*18</t>
    </r>
  </si>
  <si>
    <t>座垫左后地脚</t>
  </si>
  <si>
    <r>
      <rPr>
        <sz val="12"/>
        <rFont val="微软雅黑"/>
        <family val="2"/>
        <charset val="134"/>
      </rPr>
      <t>1</t>
    </r>
    <r>
      <rPr>
        <sz val="12"/>
        <rFont val="微软雅黑"/>
        <family val="2"/>
        <charset val="134"/>
      </rPr>
      <t>18*30*20</t>
    </r>
  </si>
  <si>
    <t>SLT0011137</t>
  </si>
  <si>
    <t>座垫支撑钢丝A</t>
  </si>
  <si>
    <t>422*15*5</t>
  </si>
  <si>
    <t>SLT0011138</t>
  </si>
  <si>
    <t>座垫支撑钢丝B</t>
  </si>
  <si>
    <t>455*39*5</t>
  </si>
  <si>
    <t>445*5*5</t>
  </si>
  <si>
    <t>SLT0011180</t>
  </si>
  <si>
    <t>座垫支撑钢丝D</t>
  </si>
  <si>
    <t>172*85*35</t>
  </si>
  <si>
    <t>SLT0011181</t>
  </si>
  <si>
    <t>座垫支撑钢丝E</t>
  </si>
  <si>
    <t>455*7*35.5</t>
  </si>
  <si>
    <t>SLT0011182</t>
  </si>
  <si>
    <t>座垫支撑钢丝F</t>
  </si>
  <si>
    <t>409*108*35</t>
  </si>
  <si>
    <t>SLT0011183</t>
  </si>
  <si>
    <t>座垫支撑钢丝G</t>
  </si>
  <si>
    <t>5*665.5*80</t>
  </si>
  <si>
    <t>SLT0011184</t>
  </si>
  <si>
    <t>座垫支撑钢丝H</t>
  </si>
  <si>
    <t>5*665*97</t>
  </si>
  <si>
    <t>SLT0011145</t>
  </si>
  <si>
    <t>座垫支撑钢丝I</t>
  </si>
  <si>
    <t>5*385*45</t>
  </si>
  <si>
    <t>SLT0011186</t>
  </si>
  <si>
    <t>座垫支撑钢丝J</t>
  </si>
  <si>
    <t>5*330*57</t>
  </si>
  <si>
    <t>SLT0011187</t>
  </si>
  <si>
    <t>座垫支撑钢丝K</t>
  </si>
  <si>
    <t>59*597*98</t>
  </si>
  <si>
    <t>SLT0011188</t>
  </si>
  <si>
    <t>座垫支撑钢丝L</t>
  </si>
  <si>
    <t>5*180*5</t>
  </si>
  <si>
    <t>SLT0011189</t>
  </si>
  <si>
    <t>座垫支撑钢丝M</t>
  </si>
  <si>
    <t>168*61*28</t>
  </si>
  <si>
    <t>右侧硬质泡沫</t>
  </si>
  <si>
    <t>借用K1</t>
  </si>
  <si>
    <t>PE袋</t>
  </si>
  <si>
    <t>借用X3000</t>
  </si>
  <si>
    <t>SLT0011211</t>
  </si>
  <si>
    <t>副驾座椅总成产品标识</t>
  </si>
  <si>
    <t>标签</t>
  </si>
  <si>
    <t>SLT0011212</t>
  </si>
  <si>
    <t>小靠背总成产品标识</t>
  </si>
  <si>
    <t>SLT0011213</t>
  </si>
  <si>
    <t>副驾坐垫总成产品标识</t>
  </si>
  <si>
    <t>L168100000158
SLT0011118</t>
  </si>
  <si>
    <t>副驾罩壳堵盖</t>
  </si>
  <si>
    <t>新开，欧马可随车件</t>
  </si>
  <si>
    <r>
      <rPr>
        <sz val="12"/>
        <rFont val="微软雅黑"/>
        <family val="2"/>
        <charset val="134"/>
      </rPr>
      <t>7</t>
    </r>
    <r>
      <rPr>
        <sz val="12"/>
        <rFont val="微软雅黑"/>
        <family val="2"/>
        <charset val="134"/>
      </rPr>
      <t>*29*29</t>
    </r>
  </si>
  <si>
    <t>L168100000159
SLT0011462</t>
  </si>
  <si>
    <t>新开，奥铃随车件</t>
  </si>
  <si>
    <t>L168100000273
SLT0011148</t>
  </si>
  <si>
    <t>副驾驶员前端右侧安装脚罩</t>
  </si>
  <si>
    <t>新开,随车件</t>
  </si>
  <si>
    <t>PP+TD20 2.5</t>
  </si>
  <si>
    <t>95*67*17</t>
  </si>
  <si>
    <t>L168100000208
SLT0010952</t>
  </si>
  <si>
    <t>驾驶员前端右侧安装脚罩</t>
  </si>
  <si>
    <t>49.5*67*17</t>
  </si>
  <si>
    <r>
      <rPr>
        <b/>
        <sz val="20"/>
        <rFont val="微软雅黑"/>
        <family val="2"/>
        <charset val="134"/>
      </rPr>
      <t>欧马可升级</t>
    </r>
    <r>
      <rPr>
        <b/>
        <sz val="20"/>
        <rFont val="微软雅黑"/>
        <family val="2"/>
        <charset val="134"/>
      </rPr>
      <t xml:space="preserve"> 2060副驾驶员座椅总成EBOM清单</t>
    </r>
  </si>
  <si>
    <t>L168100000426
SLT0011666</t>
  </si>
  <si>
    <t>2060车身+奥铃仿皮面料+SBR</t>
  </si>
  <si>
    <t>2060车身+欧马可织物面料+SBR</t>
  </si>
  <si>
    <t>欧马可</t>
  </si>
  <si>
    <t>奥铃</t>
  </si>
  <si>
    <r>
      <rPr>
        <b/>
        <sz val="12"/>
        <rFont val="微软雅黑"/>
        <family val="2"/>
        <charset val="134"/>
      </rPr>
      <t>说明：</t>
    </r>
    <r>
      <rPr>
        <sz val="12"/>
        <rFont val="微软雅黑"/>
        <family val="2"/>
        <charset val="134"/>
      </rPr>
      <t>1、将小背旋转轴45°倒角改为1×3倒角，加大角度，方便安装。 2、将小背限位轴</t>
    </r>
    <r>
      <rPr>
        <sz val="12"/>
        <rFont val="宋体"/>
        <family val="3"/>
        <charset val="134"/>
      </rPr>
      <t>∅</t>
    </r>
    <r>
      <rPr>
        <sz val="12"/>
        <rFont val="微软雅黑"/>
        <family val="2"/>
        <charset val="134"/>
      </rPr>
      <t>10直径更改为</t>
    </r>
    <r>
      <rPr>
        <sz val="12"/>
        <rFont val="宋体"/>
        <family val="3"/>
        <charset val="134"/>
      </rPr>
      <t>∅</t>
    </r>
    <r>
      <rPr>
        <sz val="12"/>
        <rFont val="微软雅黑"/>
        <family val="2"/>
        <charset val="134"/>
      </rPr>
      <t xml:space="preserve">9.5直径，增加轴孔单边间隙至0.5mm，防止干涉产生异响。3、副驾小背解锁拉线偏长，造成材料浪费并且在行驶过程中可能会有异响出现。4、头枕包装改为借用X3000。5、将葫芦型靠背粘扣改为矩形长条。增大与毛毡的粘接面积，增加粘接力。6、小背新增两根小背背板支撑钢丝（SLT0011684 ）使其与小背背板后支撑钢丝A和小背背板后支撑钢丝B焊接为一个总成件。
</t>
    </r>
  </si>
  <si>
    <r>
      <rPr>
        <sz val="12"/>
        <rFont val="微软雅黑"/>
        <family val="2"/>
        <charset val="134"/>
      </rPr>
      <t>7</t>
    </r>
    <r>
      <rPr>
        <sz val="12"/>
        <rFont val="微软雅黑"/>
        <family val="2"/>
        <charset val="134"/>
      </rPr>
      <t>33*985*716</t>
    </r>
  </si>
  <si>
    <t>SLT0011066</t>
  </si>
  <si>
    <t>294*448*560</t>
  </si>
  <si>
    <t>SLT0011067</t>
  </si>
  <si>
    <t>SLT0011068</t>
  </si>
  <si>
    <t>SLT0011454</t>
  </si>
  <si>
    <t>SLT0011069</t>
  </si>
  <si>
    <t>SLT0011070</t>
  </si>
  <si>
    <t>SLT0011071</t>
  </si>
  <si>
    <t>SLT0011455</t>
  </si>
  <si>
    <t>SLT0011072</t>
  </si>
  <si>
    <t>261*395*559</t>
  </si>
  <si>
    <t>SLT0011073</t>
  </si>
  <si>
    <t>SLT0011074</t>
  </si>
  <si>
    <t>SLT0011419</t>
  </si>
  <si>
    <t>SLT0011075</t>
  </si>
  <si>
    <t>2060车身，新开</t>
  </si>
  <si>
    <t>257*389*555</t>
  </si>
  <si>
    <t>SLT0011076</t>
  </si>
  <si>
    <t>SLT0011080</t>
  </si>
  <si>
    <r>
      <rPr>
        <sz val="12"/>
        <rFont val="微软雅黑"/>
        <family val="2"/>
        <charset val="134"/>
      </rPr>
      <t>2</t>
    </r>
    <r>
      <rPr>
        <sz val="12"/>
        <rFont val="微软雅黑"/>
        <family val="2"/>
        <charset val="134"/>
      </rPr>
      <t>34*409*512</t>
    </r>
  </si>
  <si>
    <t>SLT0011081</t>
  </si>
  <si>
    <r>
      <rPr>
        <sz val="12"/>
        <rFont val="微软雅黑"/>
        <family val="2"/>
        <charset val="134"/>
      </rPr>
      <t>1</t>
    </r>
    <r>
      <rPr>
        <sz val="12"/>
        <rFont val="微软雅黑"/>
        <family val="2"/>
        <charset val="134"/>
      </rPr>
      <t>56*347*417</t>
    </r>
  </si>
  <si>
    <t>SLT0011082</t>
  </si>
  <si>
    <t>122*342*378</t>
  </si>
  <si>
    <t>SLT0011092</t>
  </si>
  <si>
    <r>
      <rPr>
        <sz val="12"/>
        <rFont val="微软雅黑"/>
        <family val="2"/>
        <charset val="134"/>
      </rPr>
      <t>3</t>
    </r>
    <r>
      <rPr>
        <sz val="12"/>
        <rFont val="微软雅黑"/>
        <family val="2"/>
        <charset val="134"/>
      </rPr>
      <t>4*346.5*25</t>
    </r>
  </si>
  <si>
    <t>SLT0011697</t>
  </si>
  <si>
    <t>副驾小背焊接钢丝总成</t>
  </si>
  <si>
    <t>SLT0011684</t>
  </si>
  <si>
    <t>小靠背背板支撑钢丝</t>
  </si>
  <si>
    <t>SLT0011083</t>
  </si>
  <si>
    <t>借用，固定罩壳</t>
  </si>
  <si>
    <t>SLT0011197</t>
  </si>
  <si>
    <t>新开，背板边界包覆</t>
  </si>
  <si>
    <t>474*355*5</t>
  </si>
  <si>
    <t>SLT0011198</t>
  </si>
  <si>
    <t>454*350*10</t>
  </si>
  <si>
    <t>SLT0011199</t>
  </si>
  <si>
    <t>454*350*5</t>
  </si>
  <si>
    <t>SLT0011200</t>
  </si>
  <si>
    <t>外购，GB/T 819.1-2016，固定背板</t>
  </si>
  <si>
    <t>SLT0011119</t>
  </si>
  <si>
    <t>542*912*240</t>
  </si>
  <si>
    <t>SLT0011120</t>
  </si>
  <si>
    <t>SLT0011121</t>
  </si>
  <si>
    <t>SLT0011461</t>
  </si>
  <si>
    <t>SLT0011122</t>
  </si>
  <si>
    <t>540*930*197</t>
  </si>
  <si>
    <t>SLT0011123</t>
  </si>
  <si>
    <t>SLT0011124</t>
  </si>
  <si>
    <t>SLT0011420</t>
  </si>
  <si>
    <t>借用K1项目SBR</t>
  </si>
  <si>
    <t>467*120*10</t>
  </si>
  <si>
    <t>528*924*194</t>
  </si>
  <si>
    <r>
      <rPr>
        <sz val="12"/>
        <rFont val="微软雅黑"/>
        <family val="2"/>
        <charset val="134"/>
      </rPr>
      <t>5</t>
    </r>
    <r>
      <rPr>
        <sz val="12"/>
        <rFont val="微软雅黑"/>
        <family val="2"/>
        <charset val="134"/>
      </rPr>
      <t>28*924*194</t>
    </r>
  </si>
  <si>
    <t xml:space="preserve"> Φ2.5*270</t>
  </si>
  <si>
    <t>SLT0000264</t>
  </si>
  <si>
    <t>钢丝Φ2.5*320</t>
  </si>
  <si>
    <t>借用320直钢丝</t>
  </si>
  <si>
    <t>Φ2.5*320</t>
  </si>
  <si>
    <t>SLT0011223</t>
  </si>
  <si>
    <r>
      <rPr>
        <sz val="12"/>
        <rFont val="微软雅黑"/>
        <family val="2"/>
        <charset val="134"/>
      </rPr>
      <t>6</t>
    </r>
    <r>
      <rPr>
        <sz val="12"/>
        <rFont val="微软雅黑"/>
        <family val="2"/>
        <charset val="134"/>
      </rPr>
      <t>19*842*178</t>
    </r>
  </si>
  <si>
    <t>425*5*5</t>
  </si>
  <si>
    <t>SLT0011140</t>
  </si>
  <si>
    <t>157*85*5</t>
  </si>
  <si>
    <t>SLT0011141</t>
  </si>
  <si>
    <t>455*32*30</t>
  </si>
  <si>
    <t>SLT0011142</t>
  </si>
  <si>
    <t>442*87*30</t>
  </si>
  <si>
    <t>SLT0011143</t>
  </si>
  <si>
    <t>5*781*95</t>
  </si>
  <si>
    <t>SLT0011144</t>
  </si>
  <si>
    <t>5*781*120</t>
  </si>
  <si>
    <t>SLT0011146</t>
  </si>
  <si>
    <t>5*302*57</t>
  </si>
  <si>
    <t>SLT0011147</t>
  </si>
  <si>
    <t>5*739*97</t>
  </si>
  <si>
    <t>SLT0011127</t>
  </si>
  <si>
    <t>SLT0011128</t>
  </si>
  <si>
    <t xml:space="preserve">版本：A
</t>
  </si>
  <si>
    <t xml:space="preserve">    </t>
  </si>
  <si>
    <t>M4</t>
  </si>
  <si>
    <t>1880车身+欧马可面料</t>
  </si>
  <si>
    <r>
      <rPr>
        <sz val="15"/>
        <rFont val="微软雅黑"/>
        <family val="2"/>
        <charset val="134"/>
      </rPr>
      <t>M</t>
    </r>
    <r>
      <rPr>
        <sz val="15"/>
        <rFont val="微软雅黑"/>
        <family val="2"/>
        <charset val="134"/>
      </rPr>
      <t xml:space="preserve">4 </t>
    </r>
    <r>
      <rPr>
        <sz val="15"/>
        <rFont val="微软雅黑"/>
        <family val="2"/>
        <charset val="134"/>
      </rPr>
      <t>1880</t>
    </r>
  </si>
  <si>
    <t>1880车身+奥铃面料</t>
  </si>
  <si>
    <t>1880车身+仿皮面料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</si>
</sst>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8" formatCode="0.0000_);[Red]\(0.0000\)"/>
    <numFmt numFmtId="179" formatCode="0_);[Red]\(0\)"/>
    <numFmt numFmtId="180" formatCode="0.000_);[Red]\(0.000\)"/>
    <numFmt numFmtId="181" formatCode="0.0000_ "/>
    <numFmt numFmtId="182" formatCode="0.000_ "/>
  </numFmts>
  <fonts count="36">
    <font>
      <sz val="11"/>
      <color theme="1"/>
      <name val="宋体"/>
      <charset val="134"/>
      <scheme val="minor"/>
    </font>
    <font>
      <sz val="16"/>
      <name val="微软雅黑"/>
      <family val="2"/>
      <charset val="134"/>
    </font>
    <font>
      <sz val="12"/>
      <name val="微软雅黑"/>
      <family val="2"/>
      <charset val="134"/>
    </font>
    <font>
      <b/>
      <sz val="14"/>
      <name val="微软雅黑"/>
      <family val="2"/>
      <charset val="134"/>
    </font>
    <font>
      <b/>
      <sz val="18"/>
      <name val="微软雅黑"/>
      <family val="2"/>
      <charset val="134"/>
    </font>
    <font>
      <b/>
      <sz val="20"/>
      <name val="微软雅黑"/>
      <family val="2"/>
      <charset val="134"/>
    </font>
    <font>
      <sz val="18"/>
      <name val="微软雅黑"/>
      <family val="2"/>
      <charset val="134"/>
    </font>
    <font>
      <b/>
      <u/>
      <sz val="17"/>
      <name val="微软雅黑"/>
      <family val="2"/>
      <charset val="134"/>
    </font>
    <font>
      <b/>
      <sz val="17"/>
      <name val="微软雅黑"/>
      <family val="2"/>
      <charset val="134"/>
    </font>
    <font>
      <sz val="15"/>
      <name val="微软雅黑"/>
      <family val="2"/>
      <charset val="134"/>
    </font>
    <font>
      <b/>
      <sz val="16"/>
      <name val="微软雅黑"/>
      <family val="2"/>
      <charset val="134"/>
    </font>
    <font>
      <b/>
      <sz val="14"/>
      <name val="宋体"/>
      <family val="3"/>
      <charset val="134"/>
    </font>
    <font>
      <sz val="14"/>
      <name val="微软雅黑"/>
      <family val="2"/>
      <charset val="134"/>
    </font>
    <font>
      <sz val="12"/>
      <name val="宋体"/>
      <family val="3"/>
      <charset val="134"/>
      <scheme val="minor"/>
    </font>
    <font>
      <sz val="11"/>
      <name val="微软雅黑"/>
      <family val="2"/>
      <charset val="134"/>
    </font>
    <font>
      <sz val="11"/>
      <color theme="1"/>
      <name val="微软雅黑"/>
      <family val="2"/>
      <charset val="134"/>
    </font>
    <font>
      <b/>
      <sz val="12"/>
      <name val="微软雅黑"/>
      <family val="2"/>
      <charset val="134"/>
    </font>
    <font>
      <sz val="10"/>
      <name val="微软雅黑"/>
      <family val="2"/>
      <charset val="134"/>
    </font>
    <font>
      <sz val="10"/>
      <color theme="1"/>
      <name val="微软雅黑"/>
      <family val="2"/>
      <charset val="134"/>
    </font>
    <font>
      <sz val="12"/>
      <color theme="1"/>
      <name val="微软雅黑"/>
      <family val="2"/>
      <charset val="134"/>
    </font>
    <font>
      <sz val="10"/>
      <name val="宋体"/>
      <family val="3"/>
      <charset val="134"/>
      <scheme val="minor"/>
    </font>
    <font>
      <sz val="12"/>
      <color rgb="FF00B050"/>
      <name val="微软雅黑"/>
      <family val="2"/>
      <charset val="134"/>
    </font>
    <font>
      <sz val="12"/>
      <color rgb="FF92D050"/>
      <name val="微软雅黑"/>
      <family val="2"/>
      <charset val="134"/>
    </font>
    <font>
      <sz val="12"/>
      <color rgb="FFFF0000"/>
      <name val="微软雅黑"/>
      <family val="2"/>
      <charset val="134"/>
    </font>
    <font>
      <strike/>
      <sz val="12"/>
      <name val="微软雅黑"/>
      <family val="2"/>
      <charset val="134"/>
    </font>
    <font>
      <sz val="11"/>
      <color rgb="FFFF0000"/>
      <name val="微软雅黑"/>
      <family val="2"/>
      <charset val="134"/>
    </font>
    <font>
      <strike/>
      <sz val="12"/>
      <color theme="1"/>
      <name val="微软雅黑"/>
      <family val="2"/>
      <charset val="134"/>
    </font>
    <font>
      <sz val="12"/>
      <name val="宋体"/>
      <family val="3"/>
      <charset val="134"/>
    </font>
    <font>
      <sz val="9"/>
      <name val="Arial"/>
      <family val="2"/>
    </font>
    <font>
      <sz val="12"/>
      <name val="新細明體"/>
      <family val="1"/>
    </font>
    <font>
      <b/>
      <sz val="10"/>
      <name val="Arial"/>
      <family val="2"/>
    </font>
    <font>
      <sz val="10"/>
      <name val="Arial"/>
      <family val="2"/>
    </font>
    <font>
      <vertAlign val="superscript"/>
      <sz val="12"/>
      <name val="微软雅黑"/>
      <family val="2"/>
      <charset val="134"/>
    </font>
    <font>
      <sz val="12"/>
      <name val="Arial Unicode MS"/>
      <family val="2"/>
      <charset val="134"/>
    </font>
    <font>
      <b/>
      <sz val="12"/>
      <name val="宋体"/>
      <family val="3"/>
      <charset val="134"/>
    </font>
    <font>
      <sz val="9"/>
      <name val="宋体"/>
      <family val="3"/>
      <charset val="134"/>
      <scheme val="minor"/>
    </font>
  </fonts>
  <fills count="5">
    <fill>
      <patternFill patternType="none"/>
    </fill>
    <fill>
      <patternFill patternType="gray125"/>
    </fill>
    <fill>
      <patternFill patternType="solid">
        <fgColor indexed="9"/>
        <bgColor indexed="64"/>
      </patternFill>
    </fill>
    <fill>
      <patternFill patternType="solid">
        <fgColor rgb="FF8EA9DB"/>
        <bgColor indexed="64"/>
      </patternFill>
    </fill>
    <fill>
      <patternFill patternType="solid">
        <fgColor rgb="FFC00000"/>
        <bgColor indexed="64"/>
      </patternFill>
    </fill>
  </fills>
  <borders count="49">
    <border>
      <left/>
      <right/>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top/>
      <bottom style="thin">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medium">
        <color auto="1"/>
      </top>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thin">
        <color auto="1"/>
      </left>
      <right/>
      <top style="medium">
        <color auto="1"/>
      </top>
      <bottom/>
      <diagonal/>
    </border>
    <border>
      <left style="medium">
        <color auto="1"/>
      </left>
      <right/>
      <top/>
      <bottom style="thin">
        <color auto="1"/>
      </bottom>
      <diagonal/>
    </border>
    <border>
      <left/>
      <right style="thin">
        <color auto="1"/>
      </right>
      <top style="medium">
        <color auto="1"/>
      </top>
      <bottom/>
      <diagonal/>
    </border>
  </borders>
  <cellStyleXfs count="10">
    <xf numFmtId="0" fontId="0" fillId="0" borderId="0">
      <alignment vertical="center"/>
    </xf>
    <xf numFmtId="0" fontId="27" fillId="0" borderId="0"/>
    <xf numFmtId="0" fontId="28" fillId="0" borderId="23" applyNumberFormat="0" applyFill="0" applyBorder="0" applyAlignment="0" applyProtection="0">
      <alignment vertical="center"/>
    </xf>
    <xf numFmtId="0" fontId="27" fillId="0" borderId="0"/>
    <xf numFmtId="0" fontId="29" fillId="0" borderId="0"/>
    <xf numFmtId="0" fontId="27" fillId="0" borderId="0"/>
    <xf numFmtId="0" fontId="27" fillId="0" borderId="0"/>
    <xf numFmtId="0" fontId="30" fillId="0" borderId="0" applyNumberFormat="0" applyFill="0" applyBorder="0" applyAlignment="0" applyProtection="0">
      <alignment vertical="center"/>
    </xf>
    <xf numFmtId="0" fontId="31" fillId="0" borderId="0"/>
    <xf numFmtId="0" fontId="27" fillId="0" borderId="0"/>
  </cellStyleXfs>
  <cellXfs count="389">
    <xf numFmtId="0" fontId="0" fillId="0" borderId="0" xfId="0">
      <alignment vertical="center"/>
    </xf>
    <xf numFmtId="0" fontId="1" fillId="0" borderId="0" xfId="4" applyFont="1" applyFill="1" applyAlignment="1">
      <alignment vertical="center"/>
    </xf>
    <xf numFmtId="0" fontId="1" fillId="0" borderId="0" xfId="4" applyFont="1" applyAlignment="1">
      <alignment vertical="center"/>
    </xf>
    <xf numFmtId="0" fontId="2" fillId="0" borderId="0" xfId="4" applyFont="1" applyFill="1" applyAlignment="1">
      <alignment vertical="center"/>
    </xf>
    <xf numFmtId="0" fontId="2" fillId="0" borderId="0" xfId="4" applyFont="1" applyBorder="1" applyAlignment="1">
      <alignment vertical="center"/>
    </xf>
    <xf numFmtId="0" fontId="2" fillId="0" borderId="0" xfId="4" applyFont="1" applyAlignment="1">
      <alignment vertical="center"/>
    </xf>
    <xf numFmtId="0" fontId="3" fillId="0" borderId="0" xfId="4" applyFont="1" applyFill="1" applyBorder="1" applyAlignment="1">
      <alignment horizontal="left" vertical="center"/>
    </xf>
    <xf numFmtId="0" fontId="3" fillId="0" borderId="2" xfId="4" applyFont="1" applyFill="1" applyBorder="1" applyAlignment="1">
      <alignment horizontal="left" vertical="center"/>
    </xf>
    <xf numFmtId="0" fontId="3" fillId="0" borderId="3" xfId="4" applyFont="1" applyFill="1" applyBorder="1" applyAlignment="1">
      <alignment horizontal="left" vertical="center"/>
    </xf>
    <xf numFmtId="0" fontId="4" fillId="0" borderId="0" xfId="4" applyFont="1" applyFill="1" applyBorder="1" applyAlignment="1">
      <alignment horizontal="left" vertical="center"/>
    </xf>
    <xf numFmtId="0" fontId="4" fillId="2" borderId="4" xfId="4" applyFont="1" applyFill="1" applyBorder="1" applyAlignment="1">
      <alignment horizontal="center" vertical="center"/>
    </xf>
    <xf numFmtId="0" fontId="4" fillId="2" borderId="2" xfId="4" applyFont="1" applyFill="1" applyBorder="1" applyAlignment="1">
      <alignment horizontal="center" vertical="center"/>
    </xf>
    <xf numFmtId="0" fontId="2" fillId="0" borderId="8" xfId="5" applyFont="1" applyBorder="1" applyAlignment="1">
      <alignment horizontal="center" vertical="center"/>
    </xf>
    <xf numFmtId="0" fontId="2" fillId="0" borderId="11" xfId="5" applyFont="1" applyBorder="1" applyAlignment="1">
      <alignment horizontal="center" vertical="center"/>
    </xf>
    <xf numFmtId="0" fontId="2" fillId="0" borderId="20" xfId="4" applyFont="1" applyFill="1" applyBorder="1" applyAlignment="1">
      <alignment vertical="center"/>
    </xf>
    <xf numFmtId="0" fontId="2" fillId="0" borderId="21" xfId="4" applyFont="1" applyFill="1" applyBorder="1" applyAlignment="1">
      <alignment horizontal="center" vertical="center"/>
    </xf>
    <xf numFmtId="0" fontId="2" fillId="0" borderId="22" xfId="4" applyFont="1" applyFill="1" applyBorder="1" applyAlignment="1">
      <alignment horizontal="center" vertical="center"/>
    </xf>
    <xf numFmtId="0" fontId="2" fillId="0" borderId="23" xfId="4" applyFont="1" applyFill="1" applyBorder="1" applyAlignment="1">
      <alignment horizontal="center" vertical="center"/>
    </xf>
    <xf numFmtId="0" fontId="2" fillId="0" borderId="23" xfId="4" applyFont="1" applyFill="1" applyBorder="1" applyAlignment="1">
      <alignment vertical="center"/>
    </xf>
    <xf numFmtId="0" fontId="2" fillId="0" borderId="23" xfId="4" applyFont="1" applyFill="1" applyBorder="1" applyAlignment="1">
      <alignment horizontal="left" vertical="center"/>
    </xf>
    <xf numFmtId="0" fontId="2" fillId="0" borderId="23" xfId="4" applyFont="1" applyFill="1" applyBorder="1" applyAlignment="1">
      <alignment horizontal="left" vertical="center" wrapText="1"/>
    </xf>
    <xf numFmtId="49" fontId="2" fillId="0" borderId="23" xfId="4" applyNumberFormat="1" applyFont="1" applyFill="1" applyBorder="1" applyAlignment="1">
      <alignment horizontal="center" vertical="center"/>
    </xf>
    <xf numFmtId="0" fontId="2" fillId="0" borderId="0" xfId="4" applyFont="1" applyFill="1" applyBorder="1" applyAlignment="1">
      <alignment horizontal="center" vertical="center"/>
    </xf>
    <xf numFmtId="49" fontId="2" fillId="0" borderId="0" xfId="4" applyNumberFormat="1" applyFont="1" applyFill="1" applyBorder="1" applyAlignment="1">
      <alignment horizontal="center" vertical="center"/>
    </xf>
    <xf numFmtId="0" fontId="2" fillId="0" borderId="0" xfId="4" applyFont="1" applyFill="1" applyBorder="1" applyAlignment="1">
      <alignment horizontal="left" vertical="center"/>
    </xf>
    <xf numFmtId="0" fontId="2" fillId="0" borderId="0" xfId="5" applyFont="1" applyFill="1" applyBorder="1" applyAlignment="1">
      <alignment horizontal="left" vertical="center"/>
    </xf>
    <xf numFmtId="0" fontId="2" fillId="0" borderId="0" xfId="4" applyFont="1" applyFill="1" applyBorder="1" applyAlignment="1">
      <alignment vertical="center"/>
    </xf>
    <xf numFmtId="0" fontId="2" fillId="0" borderId="0" xfId="0" applyFont="1" applyFill="1" applyBorder="1" applyAlignment="1">
      <alignment horizontal="left" vertical="center" wrapText="1"/>
    </xf>
    <xf numFmtId="0" fontId="10" fillId="0" borderId="0" xfId="4" applyFont="1" applyFill="1" applyBorder="1" applyAlignment="1">
      <alignment vertical="center"/>
    </xf>
    <xf numFmtId="0" fontId="1" fillId="0" borderId="0" xfId="4" applyFont="1" applyFill="1" applyBorder="1" applyAlignment="1">
      <alignment vertical="center"/>
    </xf>
    <xf numFmtId="0" fontId="7" fillId="2" borderId="6" xfId="4" applyFont="1" applyFill="1" applyBorder="1" applyAlignment="1">
      <alignment horizontal="center" vertical="center"/>
    </xf>
    <xf numFmtId="0" fontId="1" fillId="0" borderId="3" xfId="4" applyFont="1" applyBorder="1" applyAlignment="1">
      <alignment vertical="center"/>
    </xf>
    <xf numFmtId="0" fontId="1" fillId="0" borderId="7" xfId="4" applyFont="1" applyBorder="1" applyAlignment="1">
      <alignment vertical="center"/>
    </xf>
    <xf numFmtId="0" fontId="2" fillId="0" borderId="23" xfId="0" applyFont="1" applyFill="1" applyBorder="1" applyAlignment="1">
      <alignment horizontal="left" vertical="center" wrapText="1"/>
    </xf>
    <xf numFmtId="0" fontId="2" fillId="0" borderId="23" xfId="5" applyFont="1" applyFill="1" applyBorder="1" applyAlignment="1">
      <alignment horizontal="left" vertical="center" wrapText="1"/>
    </xf>
    <xf numFmtId="0" fontId="2" fillId="0" borderId="23" xfId="4" applyFont="1" applyFill="1" applyBorder="1" applyAlignment="1">
      <alignment vertical="center" wrapText="1"/>
    </xf>
    <xf numFmtId="179" fontId="2" fillId="0" borderId="23" xfId="8" applyNumberFormat="1" applyFont="1" applyFill="1" applyBorder="1" applyAlignment="1">
      <alignment horizontal="center" vertical="center" wrapText="1"/>
    </xf>
    <xf numFmtId="0" fontId="2" fillId="0" borderId="23" xfId="5" applyFont="1" applyFill="1" applyBorder="1" applyAlignment="1">
      <alignment horizontal="left" vertical="center"/>
    </xf>
    <xf numFmtId="0" fontId="11" fillId="0" borderId="25" xfId="4" applyFont="1" applyFill="1" applyBorder="1" applyAlignment="1">
      <alignment horizontal="center" vertical="center"/>
    </xf>
    <xf numFmtId="0" fontId="11" fillId="0" borderId="25" xfId="5" applyFont="1" applyFill="1" applyBorder="1" applyAlignment="1">
      <alignment horizontal="center" vertical="center"/>
    </xf>
    <xf numFmtId="0" fontId="11" fillId="0" borderId="30" xfId="4" applyFont="1" applyFill="1" applyBorder="1" applyAlignment="1">
      <alignment horizontal="center" vertical="center"/>
    </xf>
    <xf numFmtId="0" fontId="1" fillId="0" borderId="0" xfId="4" applyFont="1" applyFill="1" applyBorder="1" applyAlignment="1">
      <alignment vertical="center" wrapText="1"/>
    </xf>
    <xf numFmtId="0" fontId="1" fillId="0" borderId="0" xfId="4" applyFont="1" applyBorder="1" applyAlignment="1">
      <alignment vertical="center"/>
    </xf>
    <xf numFmtId="0" fontId="12" fillId="0" borderId="31" xfId="4" applyFont="1" applyFill="1" applyBorder="1" applyAlignment="1">
      <alignment horizontal="center" vertical="center"/>
    </xf>
    <xf numFmtId="14" fontId="11" fillId="0" borderId="31" xfId="4" applyNumberFormat="1" applyFont="1" applyFill="1" applyBorder="1" applyAlignment="1">
      <alignment horizontal="center" vertical="center" shrinkToFit="1"/>
    </xf>
    <xf numFmtId="49" fontId="12" fillId="0" borderId="32" xfId="4" applyNumberFormat="1" applyFont="1" applyFill="1" applyBorder="1" applyAlignment="1">
      <alignment horizontal="center" vertical="center" shrinkToFit="1"/>
    </xf>
    <xf numFmtId="14" fontId="12" fillId="0" borderId="33" xfId="4" applyNumberFormat="1" applyFont="1" applyBorder="1" applyAlignment="1">
      <alignment horizontal="center" vertical="center" shrinkToFit="1"/>
    </xf>
    <xf numFmtId="0" fontId="1" fillId="3" borderId="23" xfId="0" applyFont="1" applyFill="1" applyBorder="1" applyAlignment="1">
      <alignment horizontal="center" vertical="center"/>
    </xf>
    <xf numFmtId="0" fontId="1" fillId="3" borderId="23" xfId="0" applyFont="1" applyFill="1" applyBorder="1" applyAlignment="1">
      <alignment horizontal="left" vertical="center"/>
    </xf>
    <xf numFmtId="0" fontId="2" fillId="0" borderId="0" xfId="4" applyFont="1" applyAlignment="1">
      <alignment vertical="center" wrapText="1"/>
    </xf>
    <xf numFmtId="0" fontId="14" fillId="0" borderId="0" xfId="2" applyFont="1" applyFill="1" applyBorder="1" applyAlignment="1" applyProtection="1">
      <alignment horizontal="center" vertical="center" wrapText="1"/>
      <protection locked="0"/>
    </xf>
    <xf numFmtId="0" fontId="14" fillId="0" borderId="0" xfId="9" applyNumberFormat="1" applyFont="1" applyFill="1" applyBorder="1" applyAlignment="1" applyProtection="1">
      <alignment horizontal="center" vertical="center" wrapText="1"/>
      <protection locked="0"/>
    </xf>
    <xf numFmtId="0" fontId="14" fillId="4" borderId="0" xfId="9" applyNumberFormat="1" applyFont="1" applyFill="1" applyBorder="1" applyAlignment="1" applyProtection="1">
      <alignment horizontal="center" vertical="center" wrapText="1"/>
      <protection locked="0"/>
    </xf>
    <xf numFmtId="0" fontId="15" fillId="0" borderId="0" xfId="9" applyNumberFormat="1" applyFont="1" applyFill="1" applyBorder="1" applyAlignment="1" applyProtection="1">
      <alignment horizontal="center" vertical="center" wrapText="1"/>
      <protection locked="0"/>
    </xf>
    <xf numFmtId="0" fontId="0" fillId="4" borderId="0" xfId="0" applyFill="1">
      <alignment vertical="center"/>
    </xf>
    <xf numFmtId="0" fontId="14" fillId="4" borderId="0" xfId="9" applyNumberFormat="1" applyFont="1" applyFill="1" applyAlignment="1" applyProtection="1">
      <alignment horizontal="center" vertical="center" wrapText="1"/>
      <protection locked="0"/>
    </xf>
    <xf numFmtId="0" fontId="14" fillId="0" borderId="0" xfId="9" applyNumberFormat="1" applyFont="1" applyFill="1" applyAlignment="1" applyProtection="1">
      <alignment horizontal="center" vertical="center" wrapText="1"/>
      <protection locked="0"/>
    </xf>
    <xf numFmtId="0" fontId="0" fillId="0" borderId="0" xfId="0" applyFill="1">
      <alignment vertical="center"/>
    </xf>
    <xf numFmtId="0" fontId="15" fillId="0" borderId="0" xfId="0" applyFont="1" applyFill="1">
      <alignment vertical="center"/>
    </xf>
    <xf numFmtId="0" fontId="2" fillId="0" borderId="0" xfId="9" applyNumberFormat="1" applyFont="1" applyFill="1" applyBorder="1" applyAlignment="1" applyProtection="1">
      <alignment horizontal="center" vertical="center" wrapText="1"/>
      <protection locked="0"/>
    </xf>
    <xf numFmtId="0" fontId="14" fillId="0" borderId="0" xfId="9" applyNumberFormat="1" applyFont="1" applyFill="1" applyBorder="1" applyAlignment="1" applyProtection="1">
      <alignment horizontal="left" vertical="center" wrapText="1"/>
      <protection locked="0"/>
    </xf>
    <xf numFmtId="0" fontId="14" fillId="0" borderId="0" xfId="9" applyFont="1" applyFill="1" applyBorder="1" applyAlignment="1" applyProtection="1">
      <alignment horizontal="center" vertical="center" wrapText="1"/>
      <protection locked="0"/>
    </xf>
    <xf numFmtId="49" fontId="14" fillId="0" borderId="0" xfId="9" applyNumberFormat="1" applyFont="1" applyFill="1" applyBorder="1" applyAlignment="1" applyProtection="1">
      <alignment horizontal="center" vertical="center" wrapText="1"/>
      <protection locked="0"/>
    </xf>
    <xf numFmtId="180" fontId="14" fillId="0" borderId="0" xfId="9" applyNumberFormat="1" applyFont="1" applyFill="1" applyBorder="1" applyAlignment="1" applyProtection="1">
      <alignment horizontal="center" vertical="center" wrapText="1"/>
      <protection locked="0"/>
    </xf>
    <xf numFmtId="0" fontId="2" fillId="0" borderId="23" xfId="9" applyNumberFormat="1" applyFont="1" applyFill="1" applyBorder="1" applyAlignment="1" applyProtection="1">
      <alignment horizontal="center" vertical="center" wrapText="1"/>
      <protection locked="0"/>
    </xf>
    <xf numFmtId="0" fontId="2" fillId="0" borderId="23" xfId="9" applyFont="1" applyFill="1" applyBorder="1" applyAlignment="1" applyProtection="1">
      <alignment horizontal="center" vertical="center" wrapText="1"/>
      <protection locked="0"/>
    </xf>
    <xf numFmtId="0" fontId="2" fillId="0" borderId="40" xfId="2" applyNumberFormat="1" applyFont="1" applyFill="1" applyBorder="1" applyAlignment="1" applyProtection="1">
      <alignment horizontal="center" vertical="center" wrapText="1"/>
      <protection locked="0"/>
    </xf>
    <xf numFmtId="0" fontId="17" fillId="0" borderId="2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4" borderId="40" xfId="2" applyNumberFormat="1" applyFont="1" applyFill="1" applyBorder="1" applyAlignment="1" applyProtection="1">
      <alignment horizontal="center" vertical="center" wrapText="1"/>
      <protection locked="0"/>
    </xf>
    <xf numFmtId="0" fontId="17" fillId="4" borderId="23" xfId="0" applyFont="1" applyFill="1" applyBorder="1" applyAlignment="1">
      <alignment horizontal="center" vertical="center" wrapText="1"/>
    </xf>
    <xf numFmtId="0" fontId="2" fillId="4" borderId="23" xfId="0" applyFont="1" applyFill="1" applyBorder="1" applyAlignment="1">
      <alignment horizontal="center" vertical="center" wrapText="1"/>
    </xf>
    <xf numFmtId="0" fontId="18" fillId="0" borderId="23" xfId="0" applyFont="1" applyFill="1" applyBorder="1" applyAlignment="1">
      <alignment horizontal="center" vertical="center" wrapText="1"/>
    </xf>
    <xf numFmtId="0" fontId="19" fillId="0" borderId="23" xfId="0" applyFont="1" applyFill="1" applyBorder="1" applyAlignment="1">
      <alignment horizontal="center" vertical="center" wrapText="1"/>
    </xf>
    <xf numFmtId="0" fontId="2" fillId="0" borderId="23" xfId="0" applyFont="1" applyFill="1" applyBorder="1">
      <alignment vertical="center"/>
    </xf>
    <xf numFmtId="0" fontId="2" fillId="0" borderId="23" xfId="0" applyFont="1" applyFill="1" applyBorder="1" applyAlignment="1">
      <alignment horizontal="center" vertical="center"/>
    </xf>
    <xf numFmtId="49" fontId="2" fillId="0" borderId="23" xfId="9" applyNumberFormat="1" applyFont="1" applyFill="1" applyBorder="1" applyAlignment="1" applyProtection="1">
      <alignment horizontal="center" vertical="center" wrapText="1"/>
      <protection locked="0"/>
    </xf>
    <xf numFmtId="0" fontId="2" fillId="0" borderId="23" xfId="2" applyNumberFormat="1" applyFont="1" applyFill="1" applyBorder="1" applyAlignment="1" applyProtection="1">
      <alignment horizontal="center" vertical="center" wrapText="1"/>
      <protection locked="0"/>
    </xf>
    <xf numFmtId="0" fontId="17" fillId="0" borderId="23" xfId="9" applyFont="1" applyFill="1" applyBorder="1" applyAlignment="1" applyProtection="1">
      <alignment horizontal="center" vertical="center" wrapText="1"/>
      <protection locked="0"/>
    </xf>
    <xf numFmtId="0" fontId="17" fillId="0" borderId="23" xfId="2" applyNumberFormat="1" applyFont="1" applyFill="1" applyBorder="1" applyAlignment="1" applyProtection="1">
      <alignment horizontal="center" vertical="center" wrapText="1"/>
      <protection locked="0"/>
    </xf>
    <xf numFmtId="0" fontId="14" fillId="0" borderId="23" xfId="0" applyNumberFormat="1" applyFont="1" applyFill="1" applyBorder="1" applyAlignment="1">
      <alignment horizontal="left" vertical="center" wrapText="1"/>
    </xf>
    <xf numFmtId="179" fontId="2" fillId="0" borderId="23" xfId="0" applyNumberFormat="1" applyFont="1" applyFill="1" applyBorder="1" applyAlignment="1">
      <alignment horizontal="center" vertical="center" wrapText="1"/>
    </xf>
    <xf numFmtId="0" fontId="2" fillId="0" borderId="23" xfId="0" applyNumberFormat="1" applyFont="1" applyFill="1" applyBorder="1" applyAlignment="1">
      <alignment horizontal="left" vertical="center" wrapText="1"/>
    </xf>
    <xf numFmtId="0" fontId="2" fillId="0" borderId="23" xfId="0" applyNumberFormat="1" applyFont="1" applyFill="1" applyBorder="1" applyAlignment="1">
      <alignment horizontal="center" vertical="center" wrapText="1"/>
    </xf>
    <xf numFmtId="0" fontId="17" fillId="0" borderId="23" xfId="0" applyNumberFormat="1" applyFont="1" applyFill="1" applyBorder="1" applyAlignment="1">
      <alignment horizontal="center" vertical="center" wrapText="1"/>
    </xf>
    <xf numFmtId="0" fontId="2" fillId="0" borderId="23" xfId="2" applyNumberFormat="1" applyFont="1" applyFill="1" applyBorder="1" applyAlignment="1" applyProtection="1">
      <alignment horizontal="left" vertical="center" wrapText="1"/>
      <protection locked="0"/>
    </xf>
    <xf numFmtId="49" fontId="2" fillId="0" borderId="23" xfId="0" applyNumberFormat="1" applyFont="1" applyFill="1" applyBorder="1" applyAlignment="1">
      <alignment horizontal="center" vertical="center" wrapText="1"/>
    </xf>
    <xf numFmtId="0" fontId="2" fillId="0" borderId="23" xfId="2" applyFont="1" applyFill="1" applyBorder="1" applyAlignment="1" applyProtection="1">
      <alignment horizontal="center" vertical="center" wrapText="1"/>
      <protection locked="0"/>
    </xf>
    <xf numFmtId="49" fontId="2" fillId="0" borderId="23" xfId="0" applyNumberFormat="1" applyFont="1" applyFill="1" applyBorder="1" applyAlignment="1">
      <alignment vertical="center" wrapText="1"/>
    </xf>
    <xf numFmtId="49" fontId="20" fillId="0" borderId="23" xfId="0" applyNumberFormat="1" applyFont="1" applyFill="1" applyBorder="1" applyAlignment="1">
      <alignment horizontal="center" vertical="center" wrapText="1"/>
    </xf>
    <xf numFmtId="0" fontId="2" fillId="4" borderId="23" xfId="2" applyNumberFormat="1" applyFont="1" applyFill="1" applyBorder="1" applyAlignment="1" applyProtection="1">
      <alignment horizontal="center" vertical="center" wrapText="1"/>
      <protection locked="0"/>
    </xf>
    <xf numFmtId="0" fontId="17" fillId="4" borderId="23" xfId="2" applyNumberFormat="1" applyFont="1" applyFill="1" applyBorder="1" applyAlignment="1" applyProtection="1">
      <alignment horizontal="center" vertical="center" wrapText="1"/>
      <protection locked="0"/>
    </xf>
    <xf numFmtId="179" fontId="2" fillId="4" borderId="23" xfId="0" applyNumberFormat="1" applyFont="1" applyFill="1" applyBorder="1" applyAlignment="1">
      <alignment horizontal="center" vertical="center" wrapText="1"/>
    </xf>
    <xf numFmtId="0" fontId="2" fillId="4" borderId="23" xfId="0" applyFont="1" applyFill="1" applyBorder="1" applyAlignment="1">
      <alignment horizontal="left" vertical="center" wrapText="1"/>
    </xf>
    <xf numFmtId="49" fontId="2" fillId="4" borderId="23" xfId="0" applyNumberFormat="1" applyFont="1" applyFill="1" applyBorder="1" applyAlignment="1">
      <alignment vertical="center" wrapText="1"/>
    </xf>
    <xf numFmtId="0" fontId="2" fillId="4" borderId="23" xfId="9" applyFont="1" applyFill="1" applyBorder="1" applyAlignment="1" applyProtection="1">
      <alignment horizontal="center" vertical="center" wrapText="1"/>
      <protection locked="0"/>
    </xf>
    <xf numFmtId="0" fontId="2" fillId="0" borderId="23" xfId="0" applyNumberFormat="1" applyFont="1" applyFill="1" applyBorder="1" applyAlignment="1">
      <alignment vertical="center" wrapText="1"/>
    </xf>
    <xf numFmtId="0" fontId="2" fillId="0" borderId="23" xfId="2" applyFont="1" applyFill="1" applyBorder="1" applyAlignment="1" applyProtection="1">
      <alignment vertical="center" wrapText="1" shrinkToFit="1"/>
      <protection locked="0"/>
    </xf>
    <xf numFmtId="0" fontId="2" fillId="0" borderId="23" xfId="2" applyFont="1" applyFill="1" applyBorder="1" applyAlignment="1" applyProtection="1">
      <alignment horizontal="center" vertical="center" wrapText="1" shrinkToFit="1"/>
      <protection locked="0"/>
    </xf>
    <xf numFmtId="0" fontId="19" fillId="0" borderId="23" xfId="2" applyNumberFormat="1" applyFont="1" applyFill="1" applyBorder="1" applyAlignment="1" applyProtection="1">
      <alignment horizontal="center" vertical="center" wrapText="1"/>
      <protection locked="0"/>
    </xf>
    <xf numFmtId="0" fontId="18" fillId="0" borderId="23" xfId="2" applyNumberFormat="1" applyFont="1" applyFill="1" applyBorder="1" applyAlignment="1" applyProtection="1">
      <alignment horizontal="center" vertical="center" wrapText="1"/>
      <protection locked="0"/>
    </xf>
    <xf numFmtId="0" fontId="19" fillId="0" borderId="23" xfId="0" applyFont="1" applyFill="1" applyBorder="1" applyAlignment="1">
      <alignment horizontal="left" vertical="center" wrapText="1"/>
    </xf>
    <xf numFmtId="0" fontId="19" fillId="0" borderId="23" xfId="9" applyFont="1" applyFill="1" applyBorder="1" applyAlignment="1" applyProtection="1">
      <alignment horizontal="center" vertical="center" wrapText="1"/>
      <protection locked="0"/>
    </xf>
    <xf numFmtId="0" fontId="2" fillId="0" borderId="23" xfId="9" applyNumberFormat="1" applyFont="1" applyFill="1" applyBorder="1" applyAlignment="1" applyProtection="1">
      <alignment horizontal="left" vertical="center" wrapText="1"/>
      <protection locked="0"/>
    </xf>
    <xf numFmtId="0" fontId="2" fillId="0" borderId="41" xfId="0" applyNumberFormat="1" applyFont="1" applyFill="1" applyBorder="1" applyAlignment="1">
      <alignment vertical="center" wrapText="1"/>
    </xf>
    <xf numFmtId="0" fontId="14" fillId="0" borderId="23" xfId="0" applyFont="1" applyFill="1" applyBorder="1" applyAlignment="1">
      <alignment horizontal="center" vertical="center" wrapText="1"/>
    </xf>
    <xf numFmtId="0" fontId="14" fillId="0" borderId="23" xfId="0" applyFont="1" applyFill="1" applyBorder="1" applyAlignment="1">
      <alignment horizontal="left" vertical="center" wrapText="1"/>
    </xf>
    <xf numFmtId="0" fontId="14" fillId="0" borderId="23" xfId="0" applyNumberFormat="1" applyFont="1" applyFill="1" applyBorder="1" applyAlignment="1">
      <alignment vertical="center" wrapText="1"/>
    </xf>
    <xf numFmtId="179" fontId="19" fillId="0" borderId="23" xfId="0" applyNumberFormat="1" applyFont="1" applyFill="1" applyBorder="1" applyAlignment="1">
      <alignment horizontal="center" vertical="center" wrapText="1"/>
    </xf>
    <xf numFmtId="49" fontId="2" fillId="4" borderId="23" xfId="0" applyNumberFormat="1" applyFont="1" applyFill="1" applyBorder="1" applyAlignment="1">
      <alignment horizontal="center" vertical="center" wrapText="1"/>
    </xf>
    <xf numFmtId="0" fontId="2" fillId="4" borderId="41" xfId="0" applyNumberFormat="1" applyFont="1" applyFill="1" applyBorder="1" applyAlignment="1">
      <alignment vertical="center" wrapText="1"/>
    </xf>
    <xf numFmtId="49" fontId="14" fillId="0" borderId="23" xfId="9" applyNumberFormat="1" applyFont="1" applyFill="1" applyBorder="1" applyAlignment="1" applyProtection="1">
      <alignment horizontal="center" vertical="center" wrapText="1"/>
      <protection locked="0"/>
    </xf>
    <xf numFmtId="49" fontId="2" fillId="0" borderId="23" xfId="2" applyNumberFormat="1" applyFont="1" applyFill="1" applyBorder="1" applyAlignment="1" applyProtection="1">
      <alignment horizontal="center" vertical="center" wrapText="1"/>
      <protection locked="0"/>
    </xf>
    <xf numFmtId="49" fontId="2" fillId="4" borderId="23" xfId="9" applyNumberFormat="1" applyFont="1" applyFill="1" applyBorder="1" applyAlignment="1" applyProtection="1">
      <alignment horizontal="center" vertical="center" wrapText="1"/>
      <protection locked="0"/>
    </xf>
    <xf numFmtId="0" fontId="2" fillId="4" borderId="23" xfId="0" applyFont="1" applyFill="1" applyBorder="1" applyAlignment="1">
      <alignment horizontal="center" vertical="center"/>
    </xf>
    <xf numFmtId="49" fontId="2" fillId="0" borderId="23" xfId="7" applyNumberFormat="1" applyFont="1" applyFill="1" applyBorder="1" applyAlignment="1">
      <alignment horizontal="center" vertical="center" wrapText="1"/>
    </xf>
    <xf numFmtId="49" fontId="19" fillId="0" borderId="23" xfId="7" applyNumberFormat="1" applyFont="1" applyFill="1" applyBorder="1" applyAlignment="1">
      <alignment horizontal="center" vertical="center" wrapText="1"/>
    </xf>
    <xf numFmtId="49" fontId="19" fillId="0" borderId="23" xfId="9" applyNumberFormat="1" applyFont="1" applyFill="1" applyBorder="1" applyAlignment="1" applyProtection="1">
      <alignment horizontal="center" vertical="center" wrapText="1"/>
      <protection locked="0"/>
    </xf>
    <xf numFmtId="49" fontId="19" fillId="0" borderId="23" xfId="0" applyNumberFormat="1" applyFont="1" applyFill="1" applyBorder="1" applyAlignment="1">
      <alignment horizontal="center" vertical="center" wrapText="1"/>
    </xf>
    <xf numFmtId="49" fontId="14" fillId="0" borderId="23" xfId="7" applyNumberFormat="1" applyFont="1" applyFill="1" applyBorder="1" applyAlignment="1">
      <alignment horizontal="center" vertical="center" wrapText="1"/>
    </xf>
    <xf numFmtId="0" fontId="14" fillId="0" borderId="23" xfId="2" applyFont="1" applyFill="1" applyBorder="1" applyAlignment="1" applyProtection="1">
      <alignment horizontal="center" vertical="center" wrapText="1"/>
      <protection locked="0"/>
    </xf>
    <xf numFmtId="49" fontId="14" fillId="0" borderId="23" xfId="0" applyNumberFormat="1" applyFont="1" applyFill="1" applyBorder="1" applyAlignment="1">
      <alignment horizontal="center" vertical="center" wrapText="1"/>
    </xf>
    <xf numFmtId="0" fontId="14" fillId="0" borderId="23" xfId="9" applyFont="1" applyFill="1" applyBorder="1" applyAlignment="1" applyProtection="1">
      <alignment horizontal="center" vertical="center" wrapText="1"/>
      <protection locked="0"/>
    </xf>
    <xf numFmtId="0" fontId="2" fillId="4" borderId="23" xfId="0" applyNumberFormat="1" applyFont="1" applyFill="1" applyBorder="1" applyAlignment="1">
      <alignment horizontal="center" vertical="center" wrapText="1"/>
    </xf>
    <xf numFmtId="49" fontId="2" fillId="4" borderId="23" xfId="7" applyNumberFormat="1" applyFont="1" applyFill="1" applyBorder="1" applyAlignment="1">
      <alignment horizontal="center" vertical="center" wrapText="1"/>
    </xf>
    <xf numFmtId="180" fontId="2" fillId="0" borderId="23" xfId="9" applyNumberFormat="1" applyFont="1" applyFill="1" applyBorder="1" applyAlignment="1" applyProtection="1">
      <alignment horizontal="center" vertical="center" wrapText="1"/>
      <protection locked="0"/>
    </xf>
    <xf numFmtId="180" fontId="2" fillId="0" borderId="23" xfId="0" applyNumberFormat="1" applyFont="1" applyFill="1" applyBorder="1" applyAlignment="1">
      <alignment horizontal="center" vertical="center" wrapText="1"/>
    </xf>
    <xf numFmtId="180" fontId="2" fillId="0" borderId="23" xfId="0" applyNumberFormat="1" applyFont="1" applyFill="1" applyBorder="1" applyAlignment="1">
      <alignment horizontal="center" vertical="center"/>
    </xf>
    <xf numFmtId="180" fontId="14" fillId="0" borderId="23" xfId="9" applyNumberFormat="1" applyFont="1" applyFill="1" applyBorder="1" applyAlignment="1" applyProtection="1">
      <alignment horizontal="center" vertical="center"/>
      <protection locked="0"/>
    </xf>
    <xf numFmtId="0" fontId="2" fillId="4" borderId="23" xfId="9" applyNumberFormat="1" applyFont="1" applyFill="1" applyBorder="1" applyAlignment="1" applyProtection="1">
      <alignment horizontal="center" vertical="center" wrapText="1"/>
      <protection locked="0"/>
    </xf>
    <xf numFmtId="180" fontId="2" fillId="4" borderId="23" xfId="9" applyNumberFormat="1" applyFont="1" applyFill="1" applyBorder="1" applyAlignment="1" applyProtection="1">
      <alignment horizontal="center" vertical="center" wrapText="1"/>
      <protection locked="0"/>
    </xf>
    <xf numFmtId="49" fontId="2" fillId="0" borderId="23" xfId="0" applyNumberFormat="1" applyFont="1" applyFill="1" applyBorder="1" applyAlignment="1">
      <alignment horizontal="left" vertical="center" wrapText="1"/>
    </xf>
    <xf numFmtId="0" fontId="2" fillId="0" borderId="23" xfId="9" applyFont="1" applyFill="1" applyBorder="1" applyAlignment="1" applyProtection="1">
      <alignment horizontal="left" vertical="center" wrapText="1"/>
      <protection locked="0"/>
    </xf>
    <xf numFmtId="180" fontId="2" fillId="4" borderId="23" xfId="0" applyNumberFormat="1" applyFont="1" applyFill="1" applyBorder="1" applyAlignment="1">
      <alignment horizontal="center" vertical="center"/>
    </xf>
    <xf numFmtId="49" fontId="19" fillId="0" borderId="23" xfId="0" applyNumberFormat="1" applyFont="1" applyFill="1" applyBorder="1" applyAlignment="1">
      <alignment horizontal="left" vertical="center" wrapText="1"/>
    </xf>
    <xf numFmtId="180" fontId="19" fillId="0" borderId="23" xfId="0" applyNumberFormat="1" applyFont="1" applyFill="1" applyBorder="1" applyAlignment="1">
      <alignment horizontal="center" vertical="center"/>
    </xf>
    <xf numFmtId="0" fontId="19" fillId="0" borderId="23" xfId="9" applyNumberFormat="1" applyFont="1" applyFill="1" applyBorder="1" applyAlignment="1" applyProtection="1">
      <alignment horizontal="center" vertical="center" wrapText="1"/>
      <protection locked="0"/>
    </xf>
    <xf numFmtId="180" fontId="2" fillId="0" borderId="23" xfId="0" applyNumberFormat="1" applyFont="1" applyFill="1" applyBorder="1" applyAlignment="1">
      <alignment horizontal="left" vertical="center" wrapText="1"/>
    </xf>
    <xf numFmtId="180" fontId="14" fillId="0" borderId="23" xfId="0" applyNumberFormat="1" applyFont="1" applyFill="1" applyBorder="1" applyAlignment="1">
      <alignment horizontal="center" vertical="center"/>
    </xf>
    <xf numFmtId="180" fontId="2" fillId="4" borderId="23" xfId="0" applyNumberFormat="1" applyFont="1" applyFill="1" applyBorder="1" applyAlignment="1">
      <alignment horizontal="center" vertical="center" wrapText="1"/>
    </xf>
    <xf numFmtId="0" fontId="14" fillId="0" borderId="23" xfId="9" applyNumberFormat="1" applyFont="1" applyFill="1" applyBorder="1" applyAlignment="1" applyProtection="1">
      <alignment horizontal="center" vertical="center" wrapText="1"/>
      <protection locked="0"/>
    </xf>
    <xf numFmtId="0" fontId="14" fillId="0" borderId="23" xfId="0" applyNumberFormat="1" applyFont="1" applyFill="1" applyBorder="1" applyAlignment="1">
      <alignment horizontal="center" vertical="center" wrapText="1"/>
    </xf>
    <xf numFmtId="181" fontId="2" fillId="0" borderId="23" xfId="0" applyNumberFormat="1" applyFont="1" applyFill="1" applyBorder="1" applyAlignment="1">
      <alignment horizontal="center" vertical="center" wrapText="1"/>
    </xf>
    <xf numFmtId="0" fontId="16" fillId="0" borderId="23" xfId="9" applyNumberFormat="1" applyFont="1" applyFill="1" applyBorder="1" applyAlignment="1" applyProtection="1">
      <alignment horizontal="center" vertical="center" wrapText="1"/>
      <protection locked="0"/>
    </xf>
    <xf numFmtId="0" fontId="2" fillId="0" borderId="23" xfId="2" applyFont="1" applyFill="1" applyBorder="1" applyAlignment="1" applyProtection="1">
      <alignment horizontal="left" vertical="center" wrapText="1" shrinkToFit="1"/>
      <protection locked="0"/>
    </xf>
    <xf numFmtId="179" fontId="9" fillId="0" borderId="23" xfId="0" applyNumberFormat="1" applyFont="1" applyFill="1" applyBorder="1" applyAlignment="1">
      <alignment horizontal="center" vertical="center" wrapText="1"/>
    </xf>
    <xf numFmtId="180" fontId="2" fillId="0" borderId="23" xfId="2" applyNumberFormat="1" applyFont="1" applyFill="1" applyBorder="1" applyAlignment="1" applyProtection="1">
      <alignment horizontal="center" vertical="center" wrapText="1"/>
      <protection locked="0"/>
    </xf>
    <xf numFmtId="0" fontId="2" fillId="0" borderId="12" xfId="2" applyFont="1" applyFill="1" applyBorder="1" applyAlignment="1" applyProtection="1">
      <alignment horizontal="left" vertical="center" wrapText="1" shrinkToFit="1"/>
      <protection locked="0"/>
    </xf>
    <xf numFmtId="0" fontId="2" fillId="0" borderId="12" xfId="2" applyFont="1" applyFill="1" applyBorder="1" applyAlignment="1" applyProtection="1">
      <alignment horizontal="center" vertical="center" wrapText="1" shrinkToFit="1"/>
      <protection locked="0"/>
    </xf>
    <xf numFmtId="0" fontId="2" fillId="4" borderId="23" xfId="2" applyFont="1" applyFill="1" applyBorder="1" applyAlignment="1" applyProtection="1">
      <alignment horizontal="left" vertical="center" wrapText="1" shrinkToFit="1"/>
      <protection locked="0"/>
    </xf>
    <xf numFmtId="0" fontId="14" fillId="4" borderId="23" xfId="9" applyNumberFormat="1" applyFont="1" applyFill="1" applyBorder="1" applyAlignment="1" applyProtection="1">
      <alignment horizontal="center" vertical="center" wrapText="1"/>
      <protection locked="0"/>
    </xf>
    <xf numFmtId="0" fontId="19" fillId="0" borderId="23" xfId="2" applyFont="1" applyFill="1" applyBorder="1" applyAlignment="1" applyProtection="1">
      <alignment horizontal="left" vertical="center" wrapText="1" shrinkToFit="1"/>
      <protection locked="0"/>
    </xf>
    <xf numFmtId="0" fontId="15" fillId="0" borderId="23" xfId="9" applyNumberFormat="1" applyFont="1" applyFill="1" applyBorder="1" applyAlignment="1" applyProtection="1">
      <alignment horizontal="center" vertical="center" wrapText="1"/>
      <protection locked="0"/>
    </xf>
    <xf numFmtId="0" fontId="2" fillId="0" borderId="41" xfId="2" applyFont="1" applyFill="1" applyBorder="1" applyAlignment="1" applyProtection="1">
      <alignment horizontal="center" vertical="center" wrapText="1" shrinkToFit="1"/>
      <protection locked="0"/>
    </xf>
    <xf numFmtId="0" fontId="14" fillId="0" borderId="23" xfId="2" applyFont="1" applyFill="1" applyBorder="1" applyAlignment="1" applyProtection="1">
      <alignment vertical="center" wrapText="1" shrinkToFit="1"/>
      <protection locked="0"/>
    </xf>
    <xf numFmtId="49" fontId="21" fillId="0" borderId="23" xfId="0" applyNumberFormat="1" applyFont="1" applyFill="1" applyBorder="1" applyAlignment="1">
      <alignment horizontal="center" vertical="center" wrapText="1"/>
    </xf>
    <xf numFmtId="0" fontId="22" fillId="0" borderId="23" xfId="0" applyFont="1" applyFill="1" applyBorder="1" applyAlignment="1">
      <alignment horizontal="left" vertical="center" wrapText="1"/>
    </xf>
    <xf numFmtId="49" fontId="22" fillId="0" borderId="23" xfId="0" applyNumberFormat="1" applyFont="1" applyFill="1" applyBorder="1" applyAlignment="1">
      <alignment horizontal="center" vertical="center" wrapText="1"/>
    </xf>
    <xf numFmtId="0" fontId="22" fillId="0" borderId="23" xfId="2" applyFont="1" applyFill="1" applyBorder="1" applyAlignment="1" applyProtection="1">
      <alignment vertical="center" wrapText="1" shrinkToFit="1"/>
      <protection locked="0"/>
    </xf>
    <xf numFmtId="0" fontId="2" fillId="4" borderId="23" xfId="2" applyFont="1" applyFill="1" applyBorder="1" applyAlignment="1" applyProtection="1">
      <alignment horizontal="left" vertical="center" wrapText="1"/>
      <protection locked="0"/>
    </xf>
    <xf numFmtId="0" fontId="2" fillId="0" borderId="23" xfId="2" applyFont="1" applyFill="1" applyBorder="1" applyAlignment="1" applyProtection="1">
      <alignment horizontal="left" vertical="center" wrapText="1"/>
      <protection locked="0"/>
    </xf>
    <xf numFmtId="0" fontId="22" fillId="0" borderId="23" xfId="0" applyFont="1" applyFill="1" applyBorder="1" applyAlignment="1">
      <alignment horizontal="center" vertical="center" wrapText="1"/>
    </xf>
    <xf numFmtId="180" fontId="20" fillId="0" borderId="23" xfId="3" applyNumberFormat="1" applyFont="1" applyFill="1" applyBorder="1" applyAlignment="1" applyProtection="1">
      <alignment horizontal="center" vertical="center" wrapText="1"/>
      <protection locked="0"/>
    </xf>
    <xf numFmtId="182" fontId="2" fillId="0" borderId="23" xfId="0" applyNumberFormat="1" applyFont="1" applyFill="1" applyBorder="1" applyAlignment="1">
      <alignment horizontal="center" vertical="center"/>
    </xf>
    <xf numFmtId="49" fontId="2" fillId="4" borderId="23" xfId="2" applyNumberFormat="1" applyFont="1" applyFill="1" applyBorder="1" applyAlignment="1" applyProtection="1">
      <alignment horizontal="center" vertical="center" wrapText="1"/>
      <protection locked="0"/>
    </xf>
    <xf numFmtId="180" fontId="2" fillId="4" borderId="23" xfId="2" applyNumberFormat="1" applyFont="1" applyFill="1" applyBorder="1" applyAlignment="1" applyProtection="1">
      <alignment horizontal="center" vertical="center" wrapText="1"/>
      <protection locked="0"/>
    </xf>
    <xf numFmtId="0" fontId="2" fillId="0" borderId="12" xfId="0" applyFont="1" applyFill="1" applyBorder="1" applyAlignment="1">
      <alignment horizontal="center" vertical="center" wrapText="1"/>
    </xf>
    <xf numFmtId="0" fontId="14" fillId="0" borderId="23" xfId="9" applyNumberFormat="1" applyFont="1" applyFill="1" applyBorder="1" applyAlignment="1" applyProtection="1">
      <alignment horizontal="center" vertical="center"/>
      <protection locked="0"/>
    </xf>
    <xf numFmtId="49" fontId="23" fillId="0" borderId="23" xfId="0" applyNumberFormat="1" applyFont="1" applyFill="1" applyBorder="1" applyAlignment="1">
      <alignment horizontal="center" vertical="center" wrapText="1"/>
    </xf>
    <xf numFmtId="179" fontId="21" fillId="0" borderId="23" xfId="0" applyNumberFormat="1" applyFont="1" applyFill="1" applyBorder="1" applyAlignment="1">
      <alignment horizontal="center" vertical="center" wrapText="1"/>
    </xf>
    <xf numFmtId="49" fontId="2" fillId="4" borderId="23" xfId="0" applyNumberFormat="1" applyFont="1" applyFill="1" applyBorder="1" applyAlignment="1">
      <alignment horizontal="left" vertical="center" wrapText="1"/>
    </xf>
    <xf numFmtId="180" fontId="2" fillId="0" borderId="23" xfId="8" applyNumberFormat="1" applyFont="1" applyFill="1" applyBorder="1" applyAlignment="1">
      <alignment horizontal="center" vertical="center" wrapText="1"/>
    </xf>
    <xf numFmtId="181" fontId="2" fillId="0" borderId="23" xfId="2" applyNumberFormat="1" applyFont="1" applyFill="1" applyBorder="1" applyAlignment="1" applyProtection="1">
      <alignment horizontal="left" vertical="center" wrapText="1" shrinkToFit="1"/>
      <protection locked="0"/>
    </xf>
    <xf numFmtId="0" fontId="2" fillId="0" borderId="23" xfId="0" applyFont="1" applyFill="1" applyBorder="1" applyAlignment="1">
      <alignment vertical="center" wrapText="1"/>
    </xf>
    <xf numFmtId="0" fontId="2" fillId="4" borderId="23" xfId="0" applyFont="1" applyFill="1" applyBorder="1" applyAlignment="1">
      <alignment vertical="center" wrapText="1"/>
    </xf>
    <xf numFmtId="179" fontId="24" fillId="0" borderId="23" xfId="0" applyNumberFormat="1" applyFont="1" applyFill="1" applyBorder="1" applyAlignment="1">
      <alignment horizontal="center" vertical="center" wrapText="1"/>
    </xf>
    <xf numFmtId="0" fontId="24" fillId="0" borderId="23" xfId="0" applyFont="1" applyFill="1" applyBorder="1" applyAlignment="1">
      <alignment horizontal="left" vertical="center" wrapText="1"/>
    </xf>
    <xf numFmtId="0" fontId="24" fillId="0" borderId="23" xfId="2" applyNumberFormat="1" applyFont="1" applyFill="1" applyBorder="1" applyAlignment="1" applyProtection="1">
      <alignment horizontal="left" vertical="center" wrapText="1"/>
      <protection locked="0"/>
    </xf>
    <xf numFmtId="0" fontId="24" fillId="0" borderId="23" xfId="2" applyNumberFormat="1" applyFont="1" applyFill="1" applyBorder="1" applyAlignment="1" applyProtection="1">
      <alignment horizontal="center" vertical="center" wrapText="1"/>
      <protection locked="0"/>
    </xf>
    <xf numFmtId="0" fontId="24" fillId="0" borderId="23" xfId="9" applyFont="1" applyFill="1" applyBorder="1" applyAlignment="1" applyProtection="1">
      <alignment horizontal="center" vertical="center" wrapText="1"/>
      <protection locked="0"/>
    </xf>
    <xf numFmtId="0" fontId="19" fillId="0" borderId="23" xfId="2" applyFont="1" applyFill="1" applyBorder="1" applyAlignment="1" applyProtection="1">
      <alignment horizontal="left" vertical="center" wrapText="1"/>
      <protection locked="0"/>
    </xf>
    <xf numFmtId="0" fontId="23" fillId="0" borderId="23" xfId="0" applyFont="1" applyFill="1" applyBorder="1" applyAlignment="1">
      <alignment horizontal="center" vertical="center" wrapText="1"/>
    </xf>
    <xf numFmtId="0" fontId="12" fillId="0" borderId="23" xfId="0" applyFont="1" applyFill="1" applyBorder="1" applyAlignment="1">
      <alignment horizontal="center" vertical="center" wrapText="1"/>
    </xf>
    <xf numFmtId="49" fontId="24" fillId="0" borderId="23" xfId="9" applyNumberFormat="1" applyFont="1" applyFill="1" applyBorder="1" applyAlignment="1" applyProtection="1">
      <alignment horizontal="center" vertical="center" wrapText="1"/>
      <protection locked="0"/>
    </xf>
    <xf numFmtId="49" fontId="24" fillId="0" borderId="23" xfId="0" applyNumberFormat="1" applyFont="1" applyFill="1" applyBorder="1" applyAlignment="1">
      <alignment horizontal="center" vertical="center" wrapText="1"/>
    </xf>
    <xf numFmtId="0" fontId="24" fillId="0" borderId="23" xfId="0" applyFont="1" applyFill="1" applyBorder="1" applyAlignment="1">
      <alignment horizontal="center" vertical="center" wrapText="1"/>
    </xf>
    <xf numFmtId="0" fontId="2" fillId="0" borderId="41" xfId="9" applyNumberFormat="1" applyFont="1" applyFill="1" applyBorder="1" applyAlignment="1" applyProtection="1">
      <alignment horizontal="center" vertical="center" wrapText="1"/>
      <protection locked="0"/>
    </xf>
    <xf numFmtId="180" fontId="24" fillId="0" borderId="23" xfId="0" applyNumberFormat="1" applyFont="1" applyFill="1" applyBorder="1" applyAlignment="1">
      <alignment horizontal="center" vertical="center" wrapText="1"/>
    </xf>
    <xf numFmtId="181" fontId="2" fillId="0" borderId="23" xfId="8" applyNumberFormat="1" applyFont="1" applyFill="1" applyBorder="1" applyAlignment="1">
      <alignment horizontal="left" vertical="center" wrapText="1"/>
    </xf>
    <xf numFmtId="181" fontId="2" fillId="4" borderId="23" xfId="8" applyNumberFormat="1" applyFont="1" applyFill="1" applyBorder="1" applyAlignment="1">
      <alignment horizontal="left" vertical="center" wrapText="1"/>
    </xf>
    <xf numFmtId="0" fontId="0" fillId="0" borderId="23" xfId="0" applyFill="1" applyBorder="1" applyAlignment="1">
      <alignment horizontal="center" vertical="center"/>
    </xf>
    <xf numFmtId="0" fontId="15" fillId="0" borderId="23" xfId="0" applyFont="1" applyFill="1" applyBorder="1" applyAlignment="1">
      <alignment horizontal="center" vertical="center"/>
    </xf>
    <xf numFmtId="0" fontId="2" fillId="0" borderId="41" xfId="2" applyFont="1" applyFill="1" applyBorder="1" applyAlignment="1" applyProtection="1">
      <alignment horizontal="left" vertical="center" wrapText="1" shrinkToFit="1"/>
      <protection locked="0"/>
    </xf>
    <xf numFmtId="0" fontId="2" fillId="4" borderId="23" xfId="9" applyNumberFormat="1" applyFont="1" applyFill="1" applyBorder="1" applyAlignment="1" applyProtection="1">
      <alignment horizontal="left" vertical="center" wrapText="1"/>
      <protection locked="0"/>
    </xf>
    <xf numFmtId="0" fontId="14" fillId="4" borderId="0" xfId="2" applyFont="1" applyFill="1" applyBorder="1" applyAlignment="1" applyProtection="1">
      <alignment horizontal="center" vertical="center" wrapText="1"/>
      <protection locked="0"/>
    </xf>
    <xf numFmtId="0" fontId="25" fillId="0" borderId="0" xfId="9" applyNumberFormat="1" applyFont="1" applyFill="1" applyBorder="1" applyAlignment="1" applyProtection="1">
      <alignment horizontal="center" vertical="center" wrapText="1"/>
      <protection locked="0"/>
    </xf>
    <xf numFmtId="180" fontId="14" fillId="0" borderId="0" xfId="9" applyNumberFormat="1" applyFont="1" applyFill="1" applyBorder="1" applyAlignment="1" applyProtection="1">
      <alignment horizontal="left" vertical="center" wrapText="1"/>
      <protection locked="0"/>
    </xf>
    <xf numFmtId="179" fontId="17" fillId="0" borderId="23" xfId="0" applyNumberFormat="1" applyFont="1" applyFill="1" applyBorder="1" applyAlignment="1">
      <alignment vertical="center" wrapText="1"/>
    </xf>
    <xf numFmtId="179" fontId="17" fillId="0" borderId="12" xfId="0" applyNumberFormat="1" applyFont="1" applyFill="1" applyBorder="1" applyAlignment="1">
      <alignment vertical="center" wrapText="1"/>
    </xf>
    <xf numFmtId="0" fontId="2" fillId="0" borderId="12" xfId="0" applyFont="1" applyFill="1" applyBorder="1" applyAlignment="1">
      <alignment horizontal="left" vertical="center" wrapText="1"/>
    </xf>
    <xf numFmtId="0" fontId="14" fillId="0" borderId="12" xfId="9" applyNumberFormat="1" applyFont="1" applyFill="1" applyBorder="1" applyAlignment="1" applyProtection="1">
      <alignment horizontal="center" vertical="center" wrapText="1"/>
      <protection locked="0"/>
    </xf>
    <xf numFmtId="0" fontId="2" fillId="0" borderId="12" xfId="9" applyNumberFormat="1" applyFont="1" applyFill="1" applyBorder="1" applyAlignment="1" applyProtection="1">
      <alignment horizontal="center" vertical="center" wrapText="1"/>
      <protection locked="0"/>
    </xf>
    <xf numFmtId="0" fontId="14" fillId="0" borderId="12" xfId="2" applyFont="1" applyFill="1" applyBorder="1" applyAlignment="1" applyProtection="1">
      <alignment horizontal="center" vertical="center" wrapText="1"/>
      <protection locked="0"/>
    </xf>
    <xf numFmtId="0" fontId="14" fillId="0" borderId="23" xfId="2" applyFont="1" applyFill="1" applyBorder="1" applyAlignment="1" applyProtection="1">
      <alignment horizontal="center" vertical="center"/>
      <protection locked="0"/>
    </xf>
    <xf numFmtId="179" fontId="9" fillId="0" borderId="23" xfId="0" applyNumberFormat="1" applyFont="1" applyFill="1" applyBorder="1" applyAlignment="1">
      <alignment horizontal="center" vertical="center"/>
    </xf>
    <xf numFmtId="179" fontId="9" fillId="0" borderId="15" xfId="0" applyNumberFormat="1" applyFont="1" applyFill="1" applyBorder="1" applyAlignment="1">
      <alignment vertical="center" wrapText="1"/>
    </xf>
    <xf numFmtId="179" fontId="9" fillId="0" borderId="0" xfId="0" applyNumberFormat="1" applyFont="1" applyFill="1" applyBorder="1" applyAlignment="1">
      <alignment vertical="center" wrapText="1"/>
    </xf>
    <xf numFmtId="0" fontId="2" fillId="4" borderId="12" xfId="0" applyFont="1" applyFill="1" applyBorder="1" applyAlignment="1">
      <alignment horizontal="center" vertical="center" wrapText="1"/>
    </xf>
    <xf numFmtId="179" fontId="9" fillId="4" borderId="23" xfId="0" applyNumberFormat="1" applyFont="1" applyFill="1" applyBorder="1" applyAlignment="1">
      <alignment horizontal="center" vertical="center"/>
    </xf>
    <xf numFmtId="179" fontId="9" fillId="4" borderId="0" xfId="0" applyNumberFormat="1" applyFont="1" applyFill="1" applyBorder="1" applyAlignment="1">
      <alignment vertical="center" wrapText="1"/>
    </xf>
    <xf numFmtId="0" fontId="23" fillId="0" borderId="23" xfId="2" applyNumberFormat="1" applyFont="1" applyFill="1" applyBorder="1" applyAlignment="1" applyProtection="1">
      <alignment horizontal="center" vertical="center" wrapText="1"/>
      <protection locked="0"/>
    </xf>
    <xf numFmtId="0" fontId="19" fillId="0" borderId="23" xfId="2" applyNumberFormat="1" applyFont="1" applyFill="1" applyBorder="1" applyAlignment="1" applyProtection="1">
      <alignment horizontal="left" vertical="center" wrapText="1"/>
      <protection locked="0"/>
    </xf>
    <xf numFmtId="0" fontId="19" fillId="0" borderId="23" xfId="0" applyFont="1" applyFill="1" applyBorder="1" applyAlignment="1">
      <alignment horizontal="center" vertical="center"/>
    </xf>
    <xf numFmtId="0" fontId="19" fillId="0" borderId="23" xfId="0" applyNumberFormat="1" applyFont="1" applyFill="1" applyBorder="1" applyAlignment="1">
      <alignment horizontal="center" vertical="center" wrapText="1"/>
    </xf>
    <xf numFmtId="180" fontId="19" fillId="0" borderId="23" xfId="9" applyNumberFormat="1" applyFont="1" applyFill="1" applyBorder="1" applyAlignment="1" applyProtection="1">
      <alignment horizontal="center" vertical="center" wrapText="1"/>
      <protection locked="0"/>
    </xf>
    <xf numFmtId="180" fontId="20" fillId="0" borderId="23" xfId="2" applyNumberFormat="1" applyFont="1" applyFill="1" applyBorder="1" applyAlignment="1" applyProtection="1">
      <alignment horizontal="center" vertical="center" wrapText="1"/>
      <protection locked="0"/>
    </xf>
    <xf numFmtId="180" fontId="23" fillId="0" borderId="23" xfId="2" applyNumberFormat="1" applyFont="1" applyFill="1" applyBorder="1" applyAlignment="1" applyProtection="1">
      <alignment horizontal="center" vertical="center" wrapText="1"/>
      <protection locked="0"/>
    </xf>
    <xf numFmtId="0" fontId="19" fillId="0" borderId="23" xfId="2" applyFont="1" applyFill="1" applyBorder="1" applyAlignment="1" applyProtection="1">
      <alignment horizontal="center" vertical="center" wrapText="1"/>
      <protection locked="0"/>
    </xf>
    <xf numFmtId="0" fontId="15" fillId="0" borderId="12" xfId="2" applyFont="1" applyFill="1" applyBorder="1" applyAlignment="1" applyProtection="1">
      <alignment horizontal="center" vertical="center" wrapText="1"/>
      <protection locked="0"/>
    </xf>
    <xf numFmtId="0" fontId="25" fillId="0" borderId="23" xfId="9" applyNumberFormat="1" applyFont="1" applyFill="1" applyBorder="1" applyAlignment="1" applyProtection="1">
      <alignment horizontal="center" vertical="center"/>
      <protection locked="0"/>
    </xf>
    <xf numFmtId="0" fontId="19" fillId="0" borderId="23" xfId="2" applyFont="1" applyFill="1" applyBorder="1" applyAlignment="1" applyProtection="1">
      <alignment vertical="center" wrapText="1" shrinkToFit="1"/>
      <protection locked="0"/>
    </xf>
    <xf numFmtId="0" fontId="26" fillId="0" borderId="23" xfId="0" applyFont="1" applyFill="1" applyBorder="1" applyAlignment="1">
      <alignment horizontal="center" vertical="center" wrapText="1"/>
    </xf>
    <xf numFmtId="180" fontId="2" fillId="0" borderId="23" xfId="8" applyNumberFormat="1" applyFont="1" applyFill="1" applyBorder="1" applyAlignment="1">
      <alignment horizontal="left" vertical="center" wrapText="1"/>
    </xf>
    <xf numFmtId="0" fontId="2" fillId="4" borderId="12" xfId="2" applyFont="1" applyFill="1" applyBorder="1" applyAlignment="1" applyProtection="1">
      <alignment horizontal="center" vertical="center" wrapText="1" shrinkToFit="1"/>
      <protection locked="0"/>
    </xf>
    <xf numFmtId="0" fontId="14" fillId="4" borderId="23" xfId="9" applyNumberFormat="1" applyFont="1" applyFill="1" applyBorder="1" applyAlignment="1" applyProtection="1">
      <alignment horizontal="center" vertical="center"/>
      <protection locked="0"/>
    </xf>
    <xf numFmtId="0" fontId="19" fillId="4" borderId="23" xfId="0" applyFont="1" applyFill="1" applyBorder="1" applyAlignment="1">
      <alignment horizontal="center" vertical="center" wrapText="1"/>
    </xf>
    <xf numFmtId="178" fontId="2" fillId="0" borderId="23" xfId="8" applyNumberFormat="1" applyFont="1" applyFill="1" applyBorder="1" applyAlignment="1">
      <alignment horizontal="left" vertical="center" wrapText="1"/>
    </xf>
    <xf numFmtId="178" fontId="2" fillId="4" borderId="23" xfId="8" applyNumberFormat="1" applyFont="1" applyFill="1" applyBorder="1" applyAlignment="1">
      <alignment horizontal="left" vertical="center" wrapText="1"/>
    </xf>
    <xf numFmtId="0" fontId="4" fillId="2" borderId="1" xfId="4" applyFont="1" applyFill="1" applyBorder="1" applyAlignment="1">
      <alignment horizontal="center" vertical="center"/>
    </xf>
    <xf numFmtId="0" fontId="2" fillId="0" borderId="11" xfId="5" applyFont="1" applyFill="1" applyBorder="1" applyAlignment="1">
      <alignment horizontal="center" vertical="center"/>
    </xf>
    <xf numFmtId="0" fontId="2" fillId="0" borderId="23" xfId="4" applyFont="1" applyFill="1" applyBorder="1" applyAlignment="1">
      <alignment horizontal="center" vertical="center" wrapText="1"/>
    </xf>
    <xf numFmtId="49" fontId="2" fillId="0" borderId="41" xfId="4" applyNumberFormat="1" applyFont="1" applyFill="1" applyBorder="1" applyAlignment="1">
      <alignment horizontal="center" vertical="center"/>
    </xf>
    <xf numFmtId="0" fontId="7" fillId="2" borderId="14" xfId="4" applyFont="1" applyFill="1" applyBorder="1" applyAlignment="1">
      <alignment horizontal="center" vertical="center"/>
    </xf>
    <xf numFmtId="0" fontId="2" fillId="0" borderId="23" xfId="4" applyFont="1" applyBorder="1" applyAlignment="1">
      <alignment vertical="center"/>
    </xf>
    <xf numFmtId="0" fontId="7" fillId="0" borderId="0" xfId="4" applyFont="1" applyFill="1" applyBorder="1" applyAlignment="1">
      <alignment horizontal="center" vertical="center"/>
    </xf>
    <xf numFmtId="0" fontId="11" fillId="0" borderId="47" xfId="4" applyFont="1" applyFill="1" applyBorder="1" applyAlignment="1">
      <alignment horizontal="center" vertical="center"/>
    </xf>
    <xf numFmtId="0" fontId="11" fillId="0" borderId="45" xfId="4" applyFont="1" applyFill="1" applyBorder="1" applyAlignment="1">
      <alignment horizontal="center" vertical="center"/>
    </xf>
    <xf numFmtId="0" fontId="8" fillId="2" borderId="3" xfId="4" applyFont="1" applyFill="1" applyBorder="1" applyAlignment="1">
      <alignment horizontal="center" vertical="center"/>
    </xf>
    <xf numFmtId="0" fontId="0" fillId="0" borderId="3" xfId="0" applyBorder="1">
      <alignment vertical="center"/>
    </xf>
    <xf numFmtId="0" fontId="12" fillId="0" borderId="28" xfId="4" applyFont="1" applyFill="1" applyBorder="1" applyAlignment="1">
      <alignment horizontal="center" vertical="center"/>
    </xf>
    <xf numFmtId="0" fontId="12" fillId="0" borderId="29" xfId="4" applyFont="1" applyFill="1" applyBorder="1" applyAlignment="1">
      <alignment horizontal="center" vertical="center"/>
    </xf>
    <xf numFmtId="0" fontId="2" fillId="0" borderId="4" xfId="5" applyFont="1" applyFill="1" applyBorder="1" applyAlignment="1">
      <alignment horizontal="center" vertical="center" wrapText="1"/>
    </xf>
    <xf numFmtId="0" fontId="2" fillId="0" borderId="5" xfId="5" applyFont="1" applyFill="1" applyBorder="1" applyAlignment="1">
      <alignment horizontal="center" vertical="center" wrapText="1"/>
    </xf>
    <xf numFmtId="0" fontId="2" fillId="0" borderId="9" xfId="5" applyFont="1" applyBorder="1" applyAlignment="1">
      <alignment horizontal="center" vertical="center"/>
    </xf>
    <xf numFmtId="0" fontId="2" fillId="0" borderId="10" xfId="5" applyFont="1" applyBorder="1" applyAlignment="1">
      <alignment horizontal="center" vertical="center"/>
    </xf>
    <xf numFmtId="0" fontId="2" fillId="0" borderId="24" xfId="5" applyFont="1" applyBorder="1" applyAlignment="1">
      <alignment horizontal="center" vertical="center"/>
    </xf>
    <xf numFmtId="0" fontId="2" fillId="0" borderId="25" xfId="5" applyFont="1" applyBorder="1" applyAlignment="1">
      <alignment horizontal="center" vertical="center"/>
    </xf>
    <xf numFmtId="0" fontId="2" fillId="0" borderId="46" xfId="5" applyFont="1" applyBorder="1" applyAlignment="1">
      <alignment horizontal="center" vertical="center"/>
    </xf>
    <xf numFmtId="0" fontId="2" fillId="0" borderId="5" xfId="5" applyFont="1" applyBorder="1" applyAlignment="1">
      <alignment horizontal="center" vertical="center"/>
    </xf>
    <xf numFmtId="0" fontId="2" fillId="0" borderId="48" xfId="5" applyFont="1" applyBorder="1" applyAlignment="1">
      <alignment horizontal="center" vertical="center"/>
    </xf>
    <xf numFmtId="0" fontId="2" fillId="0" borderId="9" xfId="4" applyFont="1" applyBorder="1" applyAlignment="1">
      <alignment horizontal="center" vertical="center"/>
    </xf>
    <xf numFmtId="0" fontId="2" fillId="0" borderId="10" xfId="4" applyFont="1" applyBorder="1" applyAlignment="1">
      <alignment horizontal="center" vertical="center"/>
    </xf>
    <xf numFmtId="0" fontId="2" fillId="0" borderId="24" xfId="4" applyFont="1" applyBorder="1" applyAlignment="1">
      <alignment horizontal="center" vertical="center"/>
    </xf>
    <xf numFmtId="0" fontId="2" fillId="0" borderId="34" xfId="4" applyFont="1" applyBorder="1" applyAlignment="1">
      <alignment horizontal="center" vertical="center"/>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9" fillId="0" borderId="23" xfId="5" applyFont="1" applyBorder="1" applyAlignment="1">
      <alignment horizontal="center" vertical="center"/>
    </xf>
    <xf numFmtId="0" fontId="14" fillId="0" borderId="12" xfId="0" applyNumberFormat="1" applyFont="1" applyFill="1" applyBorder="1" applyAlignment="1">
      <alignment horizontal="center" vertical="center" wrapText="1"/>
    </xf>
    <xf numFmtId="0" fontId="14" fillId="0" borderId="13" xfId="0" applyNumberFormat="1" applyFont="1" applyFill="1" applyBorder="1" applyAlignment="1">
      <alignment horizontal="center" vertical="center" wrapText="1"/>
    </xf>
    <xf numFmtId="0" fontId="14" fillId="0" borderId="26" xfId="0" applyNumberFormat="1" applyFont="1" applyFill="1" applyBorder="1" applyAlignment="1">
      <alignment horizontal="center" vertical="center" wrapText="1"/>
    </xf>
    <xf numFmtId="0" fontId="9" fillId="0" borderId="12" xfId="5" applyFont="1" applyBorder="1" applyAlignment="1">
      <alignment horizontal="center" vertical="center"/>
    </xf>
    <xf numFmtId="0" fontId="9" fillId="0" borderId="26" xfId="5" applyFont="1" applyBorder="1" applyAlignment="1">
      <alignment horizontal="center" vertical="center"/>
    </xf>
    <xf numFmtId="0" fontId="9" fillId="0" borderId="12" xfId="4" applyFont="1" applyBorder="1" applyAlignment="1">
      <alignment horizontal="center" vertical="center"/>
    </xf>
    <xf numFmtId="0" fontId="9" fillId="0" borderId="13" xfId="4" applyFont="1" applyBorder="1" applyAlignment="1">
      <alignment horizontal="center" vertical="center"/>
    </xf>
    <xf numFmtId="0" fontId="9" fillId="0" borderId="26" xfId="4" applyFont="1" applyBorder="1" applyAlignment="1">
      <alignment horizontal="center" vertical="center"/>
    </xf>
    <xf numFmtId="0" fontId="2" fillId="0" borderId="23" xfId="4" applyFont="1" applyBorder="1" applyAlignment="1">
      <alignment horizontal="center" vertical="center"/>
    </xf>
    <xf numFmtId="0" fontId="2" fillId="0" borderId="35" xfId="4" applyFont="1" applyBorder="1" applyAlignment="1">
      <alignment horizontal="center" vertical="center"/>
    </xf>
    <xf numFmtId="0" fontId="9" fillId="0" borderId="23" xfId="5" applyFont="1" applyFill="1" applyBorder="1" applyAlignment="1">
      <alignment horizontal="center" vertical="center"/>
    </xf>
    <xf numFmtId="0" fontId="9" fillId="0" borderId="12" xfId="5" applyFont="1" applyFill="1" applyBorder="1" applyAlignment="1">
      <alignment horizontal="center" vertical="center"/>
    </xf>
    <xf numFmtId="0" fontId="9" fillId="0" borderId="26" xfId="5" applyFont="1" applyFill="1" applyBorder="1" applyAlignment="1">
      <alignment horizontal="center" vertical="center"/>
    </xf>
    <xf numFmtId="0" fontId="9" fillId="0" borderId="12" xfId="4" applyFont="1" applyFill="1" applyBorder="1" applyAlignment="1">
      <alignment horizontal="center" vertical="center"/>
    </xf>
    <xf numFmtId="0" fontId="9" fillId="0" borderId="13" xfId="4" applyFont="1" applyFill="1" applyBorder="1" applyAlignment="1">
      <alignment horizontal="center" vertical="center"/>
    </xf>
    <xf numFmtId="0" fontId="9" fillId="0" borderId="26" xfId="4" applyFont="1" applyFill="1" applyBorder="1" applyAlignment="1">
      <alignment horizontal="center" vertical="center"/>
    </xf>
    <xf numFmtId="0" fontId="2" fillId="0" borderId="23" xfId="4" applyFont="1" applyFill="1" applyBorder="1" applyAlignment="1">
      <alignment horizontal="center" vertical="center"/>
    </xf>
    <xf numFmtId="0" fontId="2" fillId="0" borderId="35" xfId="4" applyFont="1" applyFill="1" applyBorder="1" applyAlignment="1">
      <alignment horizontal="center" vertical="center"/>
    </xf>
    <xf numFmtId="0" fontId="2" fillId="0" borderId="16" xfId="4" applyFont="1" applyFill="1" applyBorder="1" applyAlignment="1">
      <alignment horizontal="center" vertical="center"/>
    </xf>
    <xf numFmtId="0" fontId="2" fillId="0" borderId="17" xfId="4" applyFont="1" applyFill="1" applyBorder="1" applyAlignment="1">
      <alignment horizontal="center" vertical="center"/>
    </xf>
    <xf numFmtId="0" fontId="2" fillId="0" borderId="18" xfId="4" applyFont="1" applyFill="1" applyBorder="1" applyAlignment="1">
      <alignment horizontal="center" vertical="center"/>
    </xf>
    <xf numFmtId="0" fontId="2" fillId="0" borderId="21" xfId="4" applyFont="1" applyFill="1" applyBorder="1" applyAlignment="1">
      <alignment horizontal="center" vertical="center"/>
    </xf>
    <xf numFmtId="0" fontId="2" fillId="0" borderId="22" xfId="4" applyFont="1" applyFill="1" applyBorder="1" applyAlignment="1">
      <alignment horizontal="center" vertical="center"/>
    </xf>
    <xf numFmtId="0" fontId="2" fillId="0" borderId="38" xfId="4" applyFont="1" applyFill="1" applyBorder="1" applyAlignment="1">
      <alignment horizontal="center" vertical="center"/>
    </xf>
    <xf numFmtId="0" fontId="2" fillId="0" borderId="39" xfId="4" applyFont="1" applyFill="1" applyBorder="1" applyAlignment="1">
      <alignment horizontal="center" vertical="center"/>
    </xf>
    <xf numFmtId="179" fontId="2" fillId="0" borderId="12" xfId="8" applyNumberFormat="1" applyFont="1" applyFill="1" applyBorder="1" applyAlignment="1">
      <alignment horizontal="center" vertical="center" wrapText="1"/>
    </xf>
    <xf numFmtId="179" fontId="2" fillId="0" borderId="26" xfId="8" applyNumberFormat="1" applyFont="1" applyFill="1" applyBorder="1" applyAlignment="1">
      <alignment horizontal="center" vertical="center" wrapText="1"/>
    </xf>
    <xf numFmtId="0" fontId="2" fillId="0" borderId="12" xfId="4" applyFont="1" applyFill="1" applyBorder="1" applyAlignment="1">
      <alignment horizontal="center" vertical="center" wrapText="1"/>
    </xf>
    <xf numFmtId="0" fontId="2" fillId="0" borderId="13" xfId="4" applyFont="1" applyFill="1" applyBorder="1" applyAlignment="1">
      <alignment horizontal="center" vertical="center" wrapText="1"/>
    </xf>
    <xf numFmtId="0" fontId="2" fillId="0" borderId="26" xfId="4" applyFont="1" applyFill="1" applyBorder="1" applyAlignment="1">
      <alignment horizontal="center" vertical="center" wrapText="1"/>
    </xf>
    <xf numFmtId="0" fontId="2" fillId="0" borderId="23" xfId="4"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179" fontId="2" fillId="0" borderId="23" xfId="8" applyNumberFormat="1"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9" xfId="4" applyFont="1" applyFill="1" applyBorder="1" applyAlignment="1">
      <alignment horizontal="center" vertical="center"/>
    </xf>
    <xf numFmtId="0" fontId="2" fillId="0" borderId="45" xfId="4" applyFont="1" applyFill="1" applyBorder="1" applyAlignment="1">
      <alignment horizontal="center" vertical="center"/>
    </xf>
    <xf numFmtId="0" fontId="2" fillId="0" borderId="12" xfId="4" applyFont="1" applyFill="1" applyBorder="1" applyAlignment="1">
      <alignment horizontal="center" vertical="center"/>
    </xf>
    <xf numFmtId="0" fontId="2" fillId="0" borderId="26" xfId="4" applyFont="1" applyFill="1" applyBorder="1" applyAlignment="1">
      <alignment horizontal="center" vertical="center"/>
    </xf>
    <xf numFmtId="179" fontId="2" fillId="0" borderId="23" xfId="0" applyNumberFormat="1" applyFont="1" applyFill="1" applyBorder="1" applyAlignment="1">
      <alignment horizontal="center" vertical="center" wrapText="1"/>
    </xf>
    <xf numFmtId="0" fontId="19" fillId="0" borderId="23" xfId="0" applyFont="1" applyFill="1" applyBorder="1" applyAlignment="1">
      <alignment horizontal="center" vertical="center" wrapText="1"/>
    </xf>
    <xf numFmtId="0" fontId="2" fillId="0" borderId="0" xfId="4" applyFont="1" applyAlignment="1">
      <alignment horizontal="center" vertical="center"/>
    </xf>
    <xf numFmtId="0" fontId="13" fillId="0" borderId="23" xfId="4" applyFont="1" applyFill="1" applyBorder="1" applyAlignment="1">
      <alignment horizontal="center" vertical="center"/>
    </xf>
    <xf numFmtId="0" fontId="2" fillId="0" borderId="13" xfId="4" applyFont="1" applyFill="1" applyBorder="1" applyAlignment="1">
      <alignment horizontal="center" vertical="center"/>
    </xf>
    <xf numFmtId="0" fontId="13" fillId="0" borderId="12" xfId="4" applyFont="1" applyFill="1" applyBorder="1" applyAlignment="1">
      <alignment horizontal="center" vertical="center"/>
    </xf>
    <xf numFmtId="0" fontId="13" fillId="0" borderId="26" xfId="4" applyFont="1" applyFill="1" applyBorder="1" applyAlignment="1">
      <alignment horizontal="center" vertical="center"/>
    </xf>
    <xf numFmtId="0" fontId="2" fillId="0" borderId="41" xfId="4" applyFont="1" applyFill="1" applyBorder="1" applyAlignment="1">
      <alignment horizontal="center" vertical="center"/>
    </xf>
    <xf numFmtId="0" fontId="2" fillId="0" borderId="22" xfId="4" applyFont="1" applyFill="1" applyBorder="1" applyAlignment="1">
      <alignment horizontal="center" vertical="center" wrapText="1"/>
    </xf>
    <xf numFmtId="0" fontId="2" fillId="0" borderId="21" xfId="4" applyFont="1" applyFill="1" applyBorder="1" applyAlignment="1">
      <alignment horizontal="center" vertical="center" wrapText="1"/>
    </xf>
    <xf numFmtId="0" fontId="2" fillId="0" borderId="41" xfId="4" applyFont="1" applyFill="1" applyBorder="1" applyAlignment="1">
      <alignment horizontal="center" vertical="center" wrapText="1"/>
    </xf>
    <xf numFmtId="49" fontId="2" fillId="0" borderId="22" xfId="4" applyNumberFormat="1" applyFont="1" applyFill="1" applyBorder="1" applyAlignment="1">
      <alignment horizontal="center" vertical="center"/>
    </xf>
    <xf numFmtId="49" fontId="2" fillId="0" borderId="21" xfId="4" applyNumberFormat="1" applyFont="1" applyFill="1" applyBorder="1" applyAlignment="1">
      <alignment horizontal="center" vertical="center"/>
    </xf>
    <xf numFmtId="49" fontId="2" fillId="0" borderId="41" xfId="4" applyNumberFormat="1" applyFont="1" applyFill="1" applyBorder="1" applyAlignment="1">
      <alignment horizontal="center" vertical="center"/>
    </xf>
    <xf numFmtId="0" fontId="10" fillId="0" borderId="0" xfId="4" applyFont="1" applyFill="1" applyBorder="1" applyAlignment="1">
      <alignment horizontal="left" vertical="center" wrapText="1"/>
    </xf>
    <xf numFmtId="0" fontId="10" fillId="0" borderId="14" xfId="4" applyFont="1" applyFill="1" applyBorder="1" applyAlignment="1">
      <alignment horizontal="left" vertical="center" wrapText="1"/>
    </xf>
    <xf numFmtId="0" fontId="3" fillId="2" borderId="1" xfId="4" applyFont="1" applyFill="1" applyBorder="1" applyAlignment="1">
      <alignment horizontal="center" vertical="center" wrapText="1"/>
    </xf>
    <xf numFmtId="0" fontId="3" fillId="2" borderId="0" xfId="4" applyFont="1" applyFill="1" applyBorder="1" applyAlignment="1">
      <alignment horizontal="center" vertical="center" wrapText="1"/>
    </xf>
    <xf numFmtId="0" fontId="6" fillId="2" borderId="1" xfId="4" applyFont="1" applyFill="1" applyBorder="1" applyAlignment="1">
      <alignment horizontal="center" vertical="center"/>
    </xf>
    <xf numFmtId="0" fontId="6" fillId="2" borderId="0" xfId="4" applyFont="1" applyFill="1" applyBorder="1" applyAlignment="1">
      <alignment horizontal="center" vertical="center"/>
    </xf>
    <xf numFmtId="0" fontId="6" fillId="2" borderId="14" xfId="4" applyFont="1" applyFill="1" applyBorder="1" applyAlignment="1">
      <alignment horizontal="center" vertical="center"/>
    </xf>
    <xf numFmtId="0" fontId="6" fillId="2" borderId="2" xfId="4" applyFont="1" applyFill="1" applyBorder="1" applyAlignment="1">
      <alignment horizontal="center" vertical="center"/>
    </xf>
    <xf numFmtId="0" fontId="6" fillId="2" borderId="3" xfId="4" applyFont="1" applyFill="1" applyBorder="1" applyAlignment="1">
      <alignment horizontal="center" vertical="center"/>
    </xf>
    <xf numFmtId="0" fontId="6" fillId="2" borderId="7" xfId="4" applyFont="1" applyFill="1" applyBorder="1" applyAlignment="1">
      <alignment horizontal="center" vertical="center"/>
    </xf>
    <xf numFmtId="0" fontId="2" fillId="0" borderId="4" xfId="5" applyFont="1" applyBorder="1" applyAlignment="1">
      <alignment horizontal="center" vertical="center"/>
    </xf>
    <xf numFmtId="0" fontId="2" fillId="0" borderId="6" xfId="5" applyFont="1" applyBorder="1" applyAlignment="1">
      <alignment horizontal="center" vertical="center"/>
    </xf>
    <xf numFmtId="0" fontId="2" fillId="0" borderId="1" xfId="5" applyFont="1" applyBorder="1" applyAlignment="1">
      <alignment horizontal="center" vertical="center"/>
    </xf>
    <xf numFmtId="0" fontId="2" fillId="0" borderId="0" xfId="5" applyFont="1" applyBorder="1" applyAlignment="1">
      <alignment horizontal="center" vertical="center"/>
    </xf>
    <xf numFmtId="0" fontId="2" fillId="0" borderId="14" xfId="5" applyFont="1" applyBorder="1" applyAlignment="1">
      <alignment horizontal="center" vertical="center"/>
    </xf>
    <xf numFmtId="0" fontId="2" fillId="0" borderId="2" xfId="5" applyFont="1" applyBorder="1" applyAlignment="1">
      <alignment horizontal="center" vertical="center"/>
    </xf>
    <xf numFmtId="0" fontId="2" fillId="0" borderId="3" xfId="5" applyFont="1" applyBorder="1" applyAlignment="1">
      <alignment horizontal="center" vertical="center"/>
    </xf>
    <xf numFmtId="0" fontId="2" fillId="0" borderId="7" xfId="5" applyFont="1" applyBorder="1" applyAlignment="1">
      <alignment horizontal="center" vertical="center"/>
    </xf>
    <xf numFmtId="0" fontId="2" fillId="0" borderId="15" xfId="5" applyFont="1" applyBorder="1" applyAlignment="1">
      <alignment horizontal="center" vertical="center"/>
    </xf>
    <xf numFmtId="0" fontId="2" fillId="0" borderId="36" xfId="5" applyFont="1" applyBorder="1" applyAlignment="1">
      <alignment horizontal="center" vertical="center"/>
    </xf>
    <xf numFmtId="0" fontId="2" fillId="0" borderId="19" xfId="5" applyFont="1" applyBorder="1" applyAlignment="1">
      <alignment horizontal="center" vertical="center"/>
    </xf>
    <xf numFmtId="0" fontId="2" fillId="0" borderId="11" xfId="5" applyFont="1" applyBorder="1" applyAlignment="1">
      <alignment horizontal="center" vertical="center"/>
    </xf>
    <xf numFmtId="0" fontId="2" fillId="0" borderId="37" xfId="5" applyFont="1" applyBorder="1" applyAlignment="1">
      <alignment horizontal="center" vertical="center"/>
    </xf>
    <xf numFmtId="0" fontId="2" fillId="0" borderId="42" xfId="4" applyFont="1" applyFill="1" applyBorder="1" applyAlignment="1">
      <alignment horizontal="center" vertical="center"/>
    </xf>
    <xf numFmtId="0" fontId="2" fillId="0" borderId="15" xfId="4" applyFont="1" applyFill="1" applyBorder="1" applyAlignment="1">
      <alignment horizontal="center" vertical="center"/>
    </xf>
    <xf numFmtId="0" fontId="2" fillId="0" borderId="43" xfId="4" applyFont="1" applyFill="1" applyBorder="1" applyAlignment="1">
      <alignment horizontal="center" vertical="center"/>
    </xf>
    <xf numFmtId="0" fontId="2" fillId="0" borderId="0" xfId="4" applyFont="1" applyFill="1" applyBorder="1" applyAlignment="1">
      <alignment horizontal="center" vertical="center"/>
    </xf>
    <xf numFmtId="0" fontId="2" fillId="0" borderId="44" xfId="4" applyFont="1" applyFill="1" applyBorder="1" applyAlignment="1">
      <alignment horizontal="center" vertical="center"/>
    </xf>
    <xf numFmtId="0" fontId="2" fillId="0" borderId="11" xfId="4" applyFont="1" applyFill="1" applyBorder="1" applyAlignment="1">
      <alignment horizontal="center" vertical="center"/>
    </xf>
    <xf numFmtId="0" fontId="2" fillId="0" borderId="42" xfId="4" applyFont="1" applyFill="1" applyBorder="1" applyAlignment="1">
      <alignment horizontal="center" vertical="center" wrapText="1"/>
    </xf>
    <xf numFmtId="0" fontId="2" fillId="0" borderId="15" xfId="4" applyFont="1" applyFill="1" applyBorder="1" applyAlignment="1">
      <alignment horizontal="center" vertical="center" wrapText="1"/>
    </xf>
    <xf numFmtId="0" fontId="2" fillId="0" borderId="38" xfId="4" applyFont="1" applyFill="1" applyBorder="1" applyAlignment="1">
      <alignment horizontal="center" vertical="center" wrapText="1"/>
    </xf>
    <xf numFmtId="0" fontId="2" fillId="0" borderId="19" xfId="4" applyFont="1" applyFill="1" applyBorder="1" applyAlignment="1">
      <alignment horizontal="center" vertical="center" wrapText="1"/>
    </xf>
    <xf numFmtId="0" fontId="2" fillId="0" borderId="11" xfId="4" applyFont="1" applyFill="1" applyBorder="1" applyAlignment="1">
      <alignment horizontal="center" vertical="center" wrapText="1"/>
    </xf>
    <xf numFmtId="0" fontId="2" fillId="0" borderId="45" xfId="4" applyFont="1" applyFill="1" applyBorder="1" applyAlignment="1">
      <alignment horizontal="center" vertical="center" wrapText="1"/>
    </xf>
    <xf numFmtId="0" fontId="3" fillId="0" borderId="23" xfId="4" applyFont="1" applyFill="1" applyBorder="1" applyAlignment="1">
      <alignment horizontal="left"/>
    </xf>
    <xf numFmtId="0" fontId="2" fillId="0" borderId="43" xfId="4" applyFont="1" applyFill="1" applyBorder="1" applyAlignment="1">
      <alignment horizontal="center" vertical="center" wrapText="1"/>
    </xf>
    <xf numFmtId="0" fontId="2" fillId="0" borderId="44" xfId="4" applyFont="1" applyFill="1" applyBorder="1" applyAlignment="1">
      <alignment horizontal="center" vertical="center" wrapText="1"/>
    </xf>
    <xf numFmtId="0" fontId="2" fillId="0" borderId="0" xfId="4" applyFont="1" applyFill="1" applyBorder="1" applyAlignment="1">
      <alignment horizontal="center" vertical="center" wrapText="1"/>
    </xf>
    <xf numFmtId="0" fontId="2" fillId="0" borderId="0" xfId="4" applyFont="1" applyFill="1" applyAlignment="1">
      <alignment horizontal="center" vertical="center"/>
    </xf>
    <xf numFmtId="0" fontId="16" fillId="0" borderId="40" xfId="9" applyFont="1" applyFill="1" applyBorder="1" applyAlignment="1" applyProtection="1">
      <alignment horizontal="left" vertical="center"/>
      <protection locked="0"/>
    </xf>
    <xf numFmtId="0" fontId="3" fillId="0" borderId="23" xfId="9" applyFont="1" applyFill="1" applyBorder="1" applyAlignment="1" applyProtection="1">
      <alignment horizontal="left" vertical="center"/>
      <protection locked="0"/>
    </xf>
    <xf numFmtId="0" fontId="3" fillId="0" borderId="23" xfId="9" applyFont="1" applyFill="1" applyBorder="1" applyAlignment="1" applyProtection="1">
      <alignment horizontal="left" vertical="center" wrapText="1"/>
      <protection locked="0"/>
    </xf>
    <xf numFmtId="0" fontId="16" fillId="0" borderId="40" xfId="9" applyFont="1" applyFill="1" applyBorder="1" applyAlignment="1" applyProtection="1">
      <alignment horizontal="left" vertical="center" wrapText="1"/>
      <protection locked="0"/>
    </xf>
    <xf numFmtId="0" fontId="2" fillId="0" borderId="23" xfId="9" applyNumberFormat="1" applyFont="1" applyFill="1" applyBorder="1" applyAlignment="1" applyProtection="1">
      <alignment horizontal="center" vertical="center" wrapText="1"/>
      <protection locked="0"/>
    </xf>
    <xf numFmtId="0" fontId="14" fillId="0" borderId="40" xfId="2" applyNumberFormat="1" applyFont="1" applyFill="1" applyBorder="1" applyAlignment="1" applyProtection="1">
      <alignment horizontal="center" vertical="center" wrapText="1"/>
      <protection locked="0"/>
    </xf>
    <xf numFmtId="49" fontId="2" fillId="0" borderId="23" xfId="9" applyNumberFormat="1" applyFont="1" applyFill="1" applyBorder="1" applyAlignment="1" applyProtection="1">
      <alignment horizontal="center" vertical="center" wrapText="1"/>
      <protection locked="0"/>
    </xf>
    <xf numFmtId="49" fontId="14" fillId="0" borderId="23" xfId="9" applyNumberFormat="1" applyFont="1" applyFill="1" applyBorder="1" applyAlignment="1" applyProtection="1">
      <alignment horizontal="center" vertical="center" wrapText="1"/>
      <protection locked="0"/>
    </xf>
    <xf numFmtId="49" fontId="2" fillId="0" borderId="23" xfId="2" applyNumberFormat="1" applyFont="1" applyFill="1" applyBorder="1" applyAlignment="1" applyProtection="1">
      <alignment horizontal="center" vertical="center" wrapText="1"/>
      <protection locked="0"/>
    </xf>
    <xf numFmtId="49" fontId="14" fillId="0" borderId="23" xfId="2" applyNumberFormat="1" applyFont="1" applyFill="1" applyBorder="1" applyAlignment="1" applyProtection="1">
      <alignment horizontal="center" vertical="center" wrapText="1"/>
      <protection locked="0"/>
    </xf>
    <xf numFmtId="180" fontId="2" fillId="0" borderId="23" xfId="9" applyNumberFormat="1" applyFont="1" applyFill="1" applyBorder="1" applyAlignment="1" applyProtection="1">
      <alignment horizontal="left" vertical="center" wrapText="1"/>
      <protection locked="0"/>
    </xf>
    <xf numFmtId="0" fontId="2" fillId="0" borderId="23" xfId="9" applyFont="1" applyFill="1" applyBorder="1" applyAlignment="1" applyProtection="1">
      <alignment horizontal="center" vertical="center" wrapText="1"/>
      <protection locked="0"/>
    </xf>
    <xf numFmtId="0" fontId="2" fillId="0" borderId="23" xfId="2" applyFont="1" applyFill="1" applyBorder="1" applyAlignment="1" applyProtection="1">
      <alignment horizontal="center" vertical="center" wrapText="1" shrinkToFit="1"/>
      <protection locked="0"/>
    </xf>
    <xf numFmtId="0" fontId="2" fillId="0" borderId="12" xfId="9" applyNumberFormat="1" applyFont="1" applyFill="1" applyBorder="1" applyAlignment="1" applyProtection="1">
      <alignment horizontal="center" vertical="center" wrapText="1"/>
      <protection locked="0"/>
    </xf>
    <xf numFmtId="0" fontId="5" fillId="0" borderId="23" xfId="9" applyNumberFormat="1" applyFont="1" applyFill="1" applyBorder="1" applyAlignment="1" applyProtection="1">
      <alignment horizontal="center" vertical="center" wrapText="1"/>
      <protection locked="0"/>
    </xf>
    <xf numFmtId="181" fontId="5" fillId="0" borderId="23" xfId="9" applyNumberFormat="1" applyFont="1" applyFill="1" applyBorder="1" applyAlignment="1" applyProtection="1">
      <alignment horizontal="left" vertical="center" wrapText="1"/>
      <protection locked="0"/>
    </xf>
    <xf numFmtId="0" fontId="16" fillId="0" borderId="40" xfId="9" applyFont="1" applyFill="1" applyBorder="1" applyAlignment="1" applyProtection="1">
      <alignment horizontal="left" vertical="top" wrapText="1"/>
      <protection locked="0"/>
    </xf>
    <xf numFmtId="0" fontId="3" fillId="0" borderId="23" xfId="9" applyFont="1" applyFill="1" applyBorder="1" applyAlignment="1" applyProtection="1">
      <alignment horizontal="left" vertical="top" wrapText="1"/>
      <protection locked="0"/>
    </xf>
    <xf numFmtId="180" fontId="2" fillId="0" borderId="23" xfId="9" applyNumberFormat="1" applyFont="1" applyFill="1" applyBorder="1" applyAlignment="1" applyProtection="1">
      <alignment horizontal="center" vertical="center" wrapText="1"/>
      <protection locked="0"/>
    </xf>
    <xf numFmtId="0" fontId="3" fillId="0" borderId="1" xfId="4" applyFont="1" applyFill="1" applyBorder="1" applyAlignment="1">
      <alignment horizontal="left" vertical="center"/>
    </xf>
    <xf numFmtId="0" fontId="3" fillId="0" borderId="0" xfId="4" applyFont="1" applyFill="1" applyBorder="1" applyAlignment="1">
      <alignment horizontal="left" vertical="center"/>
    </xf>
    <xf numFmtId="0" fontId="4" fillId="0" borderId="0" xfId="4" applyFont="1" applyFill="1" applyBorder="1" applyAlignment="1">
      <alignment horizontal="center" vertical="center"/>
    </xf>
    <xf numFmtId="0" fontId="5" fillId="0" borderId="0" xfId="4" applyFont="1" applyFill="1" applyBorder="1" applyAlignment="1">
      <alignment horizontal="center" vertical="center"/>
    </xf>
    <xf numFmtId="0" fontId="7" fillId="0" borderId="5" xfId="4" applyFont="1" applyFill="1" applyBorder="1" applyAlignment="1">
      <alignment horizontal="center" vertical="center"/>
    </xf>
    <xf numFmtId="0" fontId="11" fillId="0" borderId="27" xfId="4" applyFont="1" applyFill="1" applyBorder="1" applyAlignment="1">
      <alignment horizontal="center" vertical="center"/>
    </xf>
    <xf numFmtId="0" fontId="11" fillId="0" borderId="24" xfId="4" applyFont="1" applyFill="1" applyBorder="1" applyAlignment="1">
      <alignment horizontal="center" vertical="center"/>
    </xf>
    <xf numFmtId="179" fontId="9" fillId="0" borderId="12" xfId="0" applyNumberFormat="1" applyFont="1" applyFill="1" applyBorder="1" applyAlignment="1">
      <alignment horizontal="center" vertical="center" wrapText="1"/>
    </xf>
    <xf numFmtId="179" fontId="9" fillId="0" borderId="13" xfId="0" applyNumberFormat="1" applyFont="1" applyFill="1" applyBorder="1" applyAlignment="1">
      <alignment horizontal="center" vertical="center" wrapText="1"/>
    </xf>
    <xf numFmtId="179" fontId="9" fillId="0" borderId="26" xfId="0" applyNumberFormat="1" applyFont="1" applyFill="1" applyBorder="1" applyAlignment="1">
      <alignment horizontal="center" vertical="center" wrapText="1"/>
    </xf>
    <xf numFmtId="0" fontId="9" fillId="0" borderId="12" xfId="5" applyFont="1" applyBorder="1" applyAlignment="1">
      <alignment horizontal="center" vertical="center" wrapText="1"/>
    </xf>
    <xf numFmtId="0" fontId="9" fillId="0" borderId="13" xfId="5" applyFont="1" applyBorder="1" applyAlignment="1">
      <alignment horizontal="center" vertical="center" wrapText="1"/>
    </xf>
    <xf numFmtId="0" fontId="9" fillId="0" borderId="26" xfId="5" applyFont="1" applyBorder="1" applyAlignment="1">
      <alignment horizontal="center" vertical="center" wrapText="1"/>
    </xf>
    <xf numFmtId="0" fontId="13" fillId="0" borderId="0" xfId="4" applyFont="1" applyFill="1" applyBorder="1" applyAlignment="1">
      <alignment horizontal="center" vertical="center"/>
    </xf>
    <xf numFmtId="179" fontId="2" fillId="0" borderId="0" xfId="8" applyNumberFormat="1" applyFont="1" applyFill="1" applyBorder="1" applyAlignment="1">
      <alignment horizontal="center" vertical="center" wrapText="1"/>
    </xf>
    <xf numFmtId="0" fontId="3" fillId="2" borderId="4" xfId="4" applyFont="1" applyFill="1" applyBorder="1" applyAlignment="1">
      <alignment horizontal="center" vertical="center" wrapText="1"/>
    </xf>
    <xf numFmtId="0" fontId="3" fillId="2" borderId="5" xfId="4" applyFont="1" applyFill="1" applyBorder="1" applyAlignment="1">
      <alignment horizontal="center" vertical="center" wrapText="1"/>
    </xf>
    <xf numFmtId="0" fontId="6" fillId="2" borderId="4" xfId="4" applyFont="1" applyFill="1" applyBorder="1" applyAlignment="1">
      <alignment horizontal="center" vertical="center"/>
    </xf>
    <xf numFmtId="0" fontId="6" fillId="2" borderId="5" xfId="4" applyFont="1" applyFill="1" applyBorder="1" applyAlignment="1">
      <alignment horizontal="center" vertical="center"/>
    </xf>
    <xf numFmtId="0" fontId="6" fillId="2" borderId="6" xfId="4" applyFont="1" applyFill="1" applyBorder="1" applyAlignment="1">
      <alignment horizontal="center" vertical="center"/>
    </xf>
  </cellXfs>
  <cellStyles count="10">
    <cellStyle name="BOM_Level_1" xfId="7" xr:uid="{00000000-0005-0000-0000-000037000000}"/>
    <cellStyle name="BOM_Level_Below3" xfId="2" xr:uid="{00000000-0005-0000-0000-00000A000000}"/>
    <cellStyle name="常规" xfId="0" builtinId="0"/>
    <cellStyle name="常规 10" xfId="6" xr:uid="{00000000-0005-0000-0000-000034000000}"/>
    <cellStyle name="常规 2 2" xfId="5" xr:uid="{00000000-0005-0000-0000-000030000000}"/>
    <cellStyle name="常规 5" xfId="8" xr:uid="{00000000-0005-0000-0000-000038000000}"/>
    <cellStyle name="常规 5 2" xfId="4" xr:uid="{00000000-0005-0000-0000-000014000000}"/>
    <cellStyle name="样式 1" xfId="9" xr:uid="{00000000-0005-0000-0000-000039000000}"/>
    <cellStyle name="样式 1 10" xfId="1" xr:uid="{00000000-0005-0000-0000-000005000000}"/>
    <cellStyle name="样式 1 5 2" xfId="3" xr:uid="{00000000-0005-0000-0000-00000F000000}"/>
  </cellStyles>
  <dxfs count="306">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ont>
        <color rgb="FF9C0006"/>
      </font>
      <fill>
        <patternFill patternType="solid">
          <bgColor rgb="FFFFC7CE"/>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ont>
        <color rgb="FF9C0006"/>
      </font>
      <fill>
        <patternFill patternType="solid">
          <bgColor rgb="FFFFC7CE"/>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ont>
        <color rgb="FF9C0006"/>
      </font>
      <fill>
        <patternFill patternType="solid">
          <bgColor rgb="FFFFC7CE"/>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emf"/></Relationships>
</file>

<file path=xl/drawings/_rels/drawing3.xml.rels><?xml version="1.0" encoding="UTF-8" standalone="yes"?>
<Relationships xmlns="http://schemas.openxmlformats.org/package/2006/relationships"><Relationship Id="rId117" Type="http://schemas.openxmlformats.org/officeDocument/2006/relationships/image" Target="../media/image121.emf"/><Relationship Id="rId21" Type="http://schemas.openxmlformats.org/officeDocument/2006/relationships/image" Target="../media/image25.emf"/><Relationship Id="rId42" Type="http://schemas.openxmlformats.org/officeDocument/2006/relationships/image" Target="../media/image46.emf"/><Relationship Id="rId63" Type="http://schemas.openxmlformats.org/officeDocument/2006/relationships/image" Target="../media/image67.emf"/><Relationship Id="rId84" Type="http://schemas.openxmlformats.org/officeDocument/2006/relationships/image" Target="../media/image88.emf"/><Relationship Id="rId138" Type="http://schemas.openxmlformats.org/officeDocument/2006/relationships/image" Target="../media/image142.emf"/><Relationship Id="rId107" Type="http://schemas.openxmlformats.org/officeDocument/2006/relationships/image" Target="../media/image111.emf"/><Relationship Id="rId11" Type="http://schemas.openxmlformats.org/officeDocument/2006/relationships/image" Target="../media/image15.emf"/><Relationship Id="rId32" Type="http://schemas.openxmlformats.org/officeDocument/2006/relationships/image" Target="../media/image36.emf"/><Relationship Id="rId37" Type="http://schemas.openxmlformats.org/officeDocument/2006/relationships/image" Target="../media/image41.emf"/><Relationship Id="rId53" Type="http://schemas.openxmlformats.org/officeDocument/2006/relationships/image" Target="../media/image57.emf"/><Relationship Id="rId58" Type="http://schemas.openxmlformats.org/officeDocument/2006/relationships/image" Target="../media/image62.emf"/><Relationship Id="rId74" Type="http://schemas.openxmlformats.org/officeDocument/2006/relationships/image" Target="../media/image78.emf"/><Relationship Id="rId79" Type="http://schemas.openxmlformats.org/officeDocument/2006/relationships/image" Target="../media/image83.emf"/><Relationship Id="rId102" Type="http://schemas.openxmlformats.org/officeDocument/2006/relationships/image" Target="../media/image106.emf"/><Relationship Id="rId123" Type="http://schemas.openxmlformats.org/officeDocument/2006/relationships/image" Target="../media/image127.emf"/><Relationship Id="rId128" Type="http://schemas.openxmlformats.org/officeDocument/2006/relationships/image" Target="../media/image132.emf"/><Relationship Id="rId5" Type="http://schemas.openxmlformats.org/officeDocument/2006/relationships/image" Target="../media/image9.emf"/><Relationship Id="rId90" Type="http://schemas.openxmlformats.org/officeDocument/2006/relationships/image" Target="../media/image94.emf"/><Relationship Id="rId95" Type="http://schemas.openxmlformats.org/officeDocument/2006/relationships/image" Target="../media/image99.emf"/><Relationship Id="rId22" Type="http://schemas.openxmlformats.org/officeDocument/2006/relationships/image" Target="../media/image26.emf"/><Relationship Id="rId27" Type="http://schemas.openxmlformats.org/officeDocument/2006/relationships/image" Target="../media/image31.emf"/><Relationship Id="rId43" Type="http://schemas.openxmlformats.org/officeDocument/2006/relationships/image" Target="../media/image47.emf"/><Relationship Id="rId48" Type="http://schemas.openxmlformats.org/officeDocument/2006/relationships/image" Target="../media/image52.emf"/><Relationship Id="rId64" Type="http://schemas.openxmlformats.org/officeDocument/2006/relationships/image" Target="../media/image68.emf"/><Relationship Id="rId69" Type="http://schemas.openxmlformats.org/officeDocument/2006/relationships/image" Target="../media/image73.emf"/><Relationship Id="rId113" Type="http://schemas.openxmlformats.org/officeDocument/2006/relationships/image" Target="../media/image117.emf"/><Relationship Id="rId118" Type="http://schemas.openxmlformats.org/officeDocument/2006/relationships/image" Target="../media/image122.wmf"/><Relationship Id="rId134" Type="http://schemas.openxmlformats.org/officeDocument/2006/relationships/image" Target="../media/image138.emf"/><Relationship Id="rId139" Type="http://schemas.openxmlformats.org/officeDocument/2006/relationships/image" Target="../media/image143.emf"/><Relationship Id="rId80" Type="http://schemas.openxmlformats.org/officeDocument/2006/relationships/image" Target="../media/image84.emf"/><Relationship Id="rId85" Type="http://schemas.openxmlformats.org/officeDocument/2006/relationships/image" Target="../media/image89.emf"/><Relationship Id="rId12" Type="http://schemas.openxmlformats.org/officeDocument/2006/relationships/image" Target="../media/image16.emf"/><Relationship Id="rId17" Type="http://schemas.openxmlformats.org/officeDocument/2006/relationships/image" Target="../media/image21.emf"/><Relationship Id="rId33" Type="http://schemas.openxmlformats.org/officeDocument/2006/relationships/image" Target="../media/image37.emf"/><Relationship Id="rId38" Type="http://schemas.openxmlformats.org/officeDocument/2006/relationships/image" Target="../media/image42.emf"/><Relationship Id="rId59" Type="http://schemas.openxmlformats.org/officeDocument/2006/relationships/image" Target="../media/image63.emf"/><Relationship Id="rId103" Type="http://schemas.openxmlformats.org/officeDocument/2006/relationships/image" Target="../media/image107.emf"/><Relationship Id="rId108" Type="http://schemas.openxmlformats.org/officeDocument/2006/relationships/image" Target="../media/image112.emf"/><Relationship Id="rId124" Type="http://schemas.openxmlformats.org/officeDocument/2006/relationships/image" Target="../media/image128.emf"/><Relationship Id="rId129" Type="http://schemas.openxmlformats.org/officeDocument/2006/relationships/image" Target="../media/image133.wmf"/><Relationship Id="rId54" Type="http://schemas.openxmlformats.org/officeDocument/2006/relationships/image" Target="../media/image58.png"/><Relationship Id="rId70" Type="http://schemas.openxmlformats.org/officeDocument/2006/relationships/image" Target="../media/image74.emf"/><Relationship Id="rId75" Type="http://schemas.openxmlformats.org/officeDocument/2006/relationships/image" Target="../media/image79.emf"/><Relationship Id="rId91" Type="http://schemas.openxmlformats.org/officeDocument/2006/relationships/image" Target="../media/image95.emf"/><Relationship Id="rId96" Type="http://schemas.openxmlformats.org/officeDocument/2006/relationships/image" Target="../media/image100.emf"/><Relationship Id="rId140" Type="http://schemas.openxmlformats.org/officeDocument/2006/relationships/image" Target="../media/image144.wmf"/><Relationship Id="rId1" Type="http://schemas.openxmlformats.org/officeDocument/2006/relationships/image" Target="../media/image5.emf"/><Relationship Id="rId6" Type="http://schemas.openxmlformats.org/officeDocument/2006/relationships/image" Target="../media/image10.emf"/><Relationship Id="rId23" Type="http://schemas.openxmlformats.org/officeDocument/2006/relationships/image" Target="../media/image27.emf"/><Relationship Id="rId28" Type="http://schemas.openxmlformats.org/officeDocument/2006/relationships/image" Target="../media/image32.emf"/><Relationship Id="rId49" Type="http://schemas.openxmlformats.org/officeDocument/2006/relationships/image" Target="../media/image53.emf"/><Relationship Id="rId114" Type="http://schemas.openxmlformats.org/officeDocument/2006/relationships/image" Target="../media/image118.emf"/><Relationship Id="rId119" Type="http://schemas.openxmlformats.org/officeDocument/2006/relationships/image" Target="../media/image123.wmf"/><Relationship Id="rId44" Type="http://schemas.openxmlformats.org/officeDocument/2006/relationships/image" Target="../media/image48.emf"/><Relationship Id="rId60" Type="http://schemas.openxmlformats.org/officeDocument/2006/relationships/image" Target="../media/image64.emf"/><Relationship Id="rId65" Type="http://schemas.openxmlformats.org/officeDocument/2006/relationships/image" Target="../media/image69.emf"/><Relationship Id="rId81" Type="http://schemas.openxmlformats.org/officeDocument/2006/relationships/image" Target="../media/image85.emf"/><Relationship Id="rId86" Type="http://schemas.openxmlformats.org/officeDocument/2006/relationships/image" Target="../media/image90.emf"/><Relationship Id="rId130" Type="http://schemas.openxmlformats.org/officeDocument/2006/relationships/image" Target="../media/image134.emf"/><Relationship Id="rId135" Type="http://schemas.openxmlformats.org/officeDocument/2006/relationships/image" Target="../media/image139.emf"/><Relationship Id="rId13" Type="http://schemas.openxmlformats.org/officeDocument/2006/relationships/image" Target="../media/image17.emf"/><Relationship Id="rId18" Type="http://schemas.openxmlformats.org/officeDocument/2006/relationships/image" Target="../media/image22.emf"/><Relationship Id="rId39" Type="http://schemas.openxmlformats.org/officeDocument/2006/relationships/image" Target="../media/image43.emf"/><Relationship Id="rId109" Type="http://schemas.openxmlformats.org/officeDocument/2006/relationships/image" Target="../media/image113.emf"/><Relationship Id="rId34" Type="http://schemas.openxmlformats.org/officeDocument/2006/relationships/image" Target="../media/image38.emf"/><Relationship Id="rId50" Type="http://schemas.openxmlformats.org/officeDocument/2006/relationships/image" Target="../media/image54.emf"/><Relationship Id="rId55" Type="http://schemas.openxmlformats.org/officeDocument/2006/relationships/image" Target="../media/image59.emf"/><Relationship Id="rId76" Type="http://schemas.openxmlformats.org/officeDocument/2006/relationships/image" Target="../media/image80.emf"/><Relationship Id="rId97" Type="http://schemas.openxmlformats.org/officeDocument/2006/relationships/image" Target="../media/image101.emf"/><Relationship Id="rId104" Type="http://schemas.openxmlformats.org/officeDocument/2006/relationships/image" Target="../media/image108.jpeg"/><Relationship Id="rId120" Type="http://schemas.openxmlformats.org/officeDocument/2006/relationships/image" Target="../media/image124.emf"/><Relationship Id="rId125" Type="http://schemas.openxmlformats.org/officeDocument/2006/relationships/image" Target="../media/image129.emf"/><Relationship Id="rId141" Type="http://schemas.openxmlformats.org/officeDocument/2006/relationships/image" Target="../media/image145.wmf"/><Relationship Id="rId7" Type="http://schemas.openxmlformats.org/officeDocument/2006/relationships/image" Target="../media/image11.emf"/><Relationship Id="rId71" Type="http://schemas.openxmlformats.org/officeDocument/2006/relationships/image" Target="../media/image75.emf"/><Relationship Id="rId92" Type="http://schemas.openxmlformats.org/officeDocument/2006/relationships/image" Target="../media/image96.emf"/><Relationship Id="rId2" Type="http://schemas.openxmlformats.org/officeDocument/2006/relationships/image" Target="../media/image6.emf"/><Relationship Id="rId29" Type="http://schemas.openxmlformats.org/officeDocument/2006/relationships/image" Target="../media/image33.emf"/><Relationship Id="rId24" Type="http://schemas.openxmlformats.org/officeDocument/2006/relationships/image" Target="../media/image28.emf"/><Relationship Id="rId40" Type="http://schemas.openxmlformats.org/officeDocument/2006/relationships/image" Target="../media/image44.emf"/><Relationship Id="rId45" Type="http://schemas.openxmlformats.org/officeDocument/2006/relationships/image" Target="../media/image49.emf"/><Relationship Id="rId66" Type="http://schemas.openxmlformats.org/officeDocument/2006/relationships/image" Target="../media/image70.emf"/><Relationship Id="rId87" Type="http://schemas.openxmlformats.org/officeDocument/2006/relationships/image" Target="../media/image91.emf"/><Relationship Id="rId110" Type="http://schemas.openxmlformats.org/officeDocument/2006/relationships/image" Target="../media/image114.emf"/><Relationship Id="rId115" Type="http://schemas.openxmlformats.org/officeDocument/2006/relationships/image" Target="../media/image119.emf"/><Relationship Id="rId131" Type="http://schemas.openxmlformats.org/officeDocument/2006/relationships/image" Target="../media/image135.emf"/><Relationship Id="rId136" Type="http://schemas.openxmlformats.org/officeDocument/2006/relationships/image" Target="../media/image140.emf"/><Relationship Id="rId61" Type="http://schemas.openxmlformats.org/officeDocument/2006/relationships/image" Target="../media/image65.emf"/><Relationship Id="rId82" Type="http://schemas.openxmlformats.org/officeDocument/2006/relationships/image" Target="../media/image86.emf"/><Relationship Id="rId19" Type="http://schemas.openxmlformats.org/officeDocument/2006/relationships/image" Target="../media/image23.emf"/><Relationship Id="rId14" Type="http://schemas.openxmlformats.org/officeDocument/2006/relationships/image" Target="../media/image18.emf"/><Relationship Id="rId30" Type="http://schemas.openxmlformats.org/officeDocument/2006/relationships/image" Target="../media/image34.emf"/><Relationship Id="rId35" Type="http://schemas.openxmlformats.org/officeDocument/2006/relationships/image" Target="../media/image39.emf"/><Relationship Id="rId56" Type="http://schemas.openxmlformats.org/officeDocument/2006/relationships/image" Target="../media/image60.emf"/><Relationship Id="rId77" Type="http://schemas.openxmlformats.org/officeDocument/2006/relationships/image" Target="../media/image81.emf"/><Relationship Id="rId100" Type="http://schemas.openxmlformats.org/officeDocument/2006/relationships/image" Target="../media/image104.emf"/><Relationship Id="rId105" Type="http://schemas.openxmlformats.org/officeDocument/2006/relationships/image" Target="../media/image109.emf"/><Relationship Id="rId126" Type="http://schemas.openxmlformats.org/officeDocument/2006/relationships/image" Target="../media/image130.emf"/><Relationship Id="rId8" Type="http://schemas.openxmlformats.org/officeDocument/2006/relationships/image" Target="../media/image12.emf"/><Relationship Id="rId51" Type="http://schemas.openxmlformats.org/officeDocument/2006/relationships/image" Target="../media/image55.emf"/><Relationship Id="rId72" Type="http://schemas.openxmlformats.org/officeDocument/2006/relationships/image" Target="../media/image76.emf"/><Relationship Id="rId93" Type="http://schemas.openxmlformats.org/officeDocument/2006/relationships/image" Target="../media/image97.emf"/><Relationship Id="rId98" Type="http://schemas.openxmlformats.org/officeDocument/2006/relationships/image" Target="../media/image102.emf"/><Relationship Id="rId121" Type="http://schemas.openxmlformats.org/officeDocument/2006/relationships/image" Target="../media/image125.emf"/><Relationship Id="rId142" Type="http://schemas.openxmlformats.org/officeDocument/2006/relationships/image" Target="../media/image146.wmf"/><Relationship Id="rId3" Type="http://schemas.openxmlformats.org/officeDocument/2006/relationships/image" Target="../media/image7.emf"/><Relationship Id="rId25" Type="http://schemas.openxmlformats.org/officeDocument/2006/relationships/image" Target="../media/image29.emf"/><Relationship Id="rId46" Type="http://schemas.openxmlformats.org/officeDocument/2006/relationships/image" Target="../media/image50.emf"/><Relationship Id="rId67" Type="http://schemas.openxmlformats.org/officeDocument/2006/relationships/image" Target="../media/image71.emf"/><Relationship Id="rId116" Type="http://schemas.openxmlformats.org/officeDocument/2006/relationships/image" Target="../media/image120.emf"/><Relationship Id="rId137" Type="http://schemas.openxmlformats.org/officeDocument/2006/relationships/image" Target="../media/image141.emf"/><Relationship Id="rId20" Type="http://schemas.openxmlformats.org/officeDocument/2006/relationships/image" Target="../media/image24.emf"/><Relationship Id="rId41" Type="http://schemas.openxmlformats.org/officeDocument/2006/relationships/image" Target="../media/image45.emf"/><Relationship Id="rId62" Type="http://schemas.openxmlformats.org/officeDocument/2006/relationships/image" Target="../media/image66.emf"/><Relationship Id="rId83" Type="http://schemas.openxmlformats.org/officeDocument/2006/relationships/image" Target="../media/image87.emf"/><Relationship Id="rId88" Type="http://schemas.openxmlformats.org/officeDocument/2006/relationships/image" Target="../media/image92.emf"/><Relationship Id="rId111" Type="http://schemas.openxmlformats.org/officeDocument/2006/relationships/image" Target="../media/image115.emf"/><Relationship Id="rId132" Type="http://schemas.openxmlformats.org/officeDocument/2006/relationships/image" Target="../media/image136.emf"/><Relationship Id="rId15" Type="http://schemas.openxmlformats.org/officeDocument/2006/relationships/image" Target="../media/image19.emf"/><Relationship Id="rId36" Type="http://schemas.openxmlformats.org/officeDocument/2006/relationships/image" Target="../media/image40.emf"/><Relationship Id="rId57" Type="http://schemas.openxmlformats.org/officeDocument/2006/relationships/image" Target="../media/image61.emf"/><Relationship Id="rId106" Type="http://schemas.openxmlformats.org/officeDocument/2006/relationships/image" Target="../media/image110.emf"/><Relationship Id="rId127" Type="http://schemas.openxmlformats.org/officeDocument/2006/relationships/image" Target="../media/image131.emf"/><Relationship Id="rId10" Type="http://schemas.openxmlformats.org/officeDocument/2006/relationships/image" Target="../media/image14.emf"/><Relationship Id="rId31" Type="http://schemas.openxmlformats.org/officeDocument/2006/relationships/image" Target="../media/image35.emf"/><Relationship Id="rId52" Type="http://schemas.openxmlformats.org/officeDocument/2006/relationships/image" Target="../media/image56.emf"/><Relationship Id="rId73" Type="http://schemas.openxmlformats.org/officeDocument/2006/relationships/image" Target="../media/image77.emf"/><Relationship Id="rId78" Type="http://schemas.openxmlformats.org/officeDocument/2006/relationships/image" Target="../media/image82.emf"/><Relationship Id="rId94" Type="http://schemas.openxmlformats.org/officeDocument/2006/relationships/image" Target="../media/image98.emf"/><Relationship Id="rId99" Type="http://schemas.openxmlformats.org/officeDocument/2006/relationships/image" Target="../media/image103.emf"/><Relationship Id="rId101" Type="http://schemas.openxmlformats.org/officeDocument/2006/relationships/image" Target="../media/image105.emf"/><Relationship Id="rId122" Type="http://schemas.openxmlformats.org/officeDocument/2006/relationships/image" Target="../media/image126.emf"/><Relationship Id="rId143" Type="http://schemas.openxmlformats.org/officeDocument/2006/relationships/image" Target="../media/image147.wmf"/><Relationship Id="rId4" Type="http://schemas.openxmlformats.org/officeDocument/2006/relationships/image" Target="../media/image8.emf"/><Relationship Id="rId9" Type="http://schemas.openxmlformats.org/officeDocument/2006/relationships/image" Target="../media/image13.emf"/><Relationship Id="rId26" Type="http://schemas.openxmlformats.org/officeDocument/2006/relationships/image" Target="../media/image30.emf"/><Relationship Id="rId47" Type="http://schemas.openxmlformats.org/officeDocument/2006/relationships/image" Target="../media/image51.emf"/><Relationship Id="rId68" Type="http://schemas.openxmlformats.org/officeDocument/2006/relationships/image" Target="../media/image72.emf"/><Relationship Id="rId89" Type="http://schemas.openxmlformats.org/officeDocument/2006/relationships/image" Target="../media/image93.emf"/><Relationship Id="rId112" Type="http://schemas.openxmlformats.org/officeDocument/2006/relationships/image" Target="../media/image116.emf"/><Relationship Id="rId133" Type="http://schemas.openxmlformats.org/officeDocument/2006/relationships/image" Target="../media/image137.emf"/><Relationship Id="rId16" Type="http://schemas.openxmlformats.org/officeDocument/2006/relationships/image" Target="../media/image20.emf"/></Relationships>
</file>

<file path=xl/drawings/_rels/drawing4.xml.rels><?xml version="1.0" encoding="UTF-8" standalone="yes"?>
<Relationships xmlns="http://schemas.openxmlformats.org/package/2006/relationships"><Relationship Id="rId117" Type="http://schemas.openxmlformats.org/officeDocument/2006/relationships/image" Target="../media/image112.emf"/><Relationship Id="rId21" Type="http://schemas.openxmlformats.org/officeDocument/2006/relationships/image" Target="../media/image37.emf"/><Relationship Id="rId42" Type="http://schemas.openxmlformats.org/officeDocument/2006/relationships/image" Target="../media/image80.emf"/><Relationship Id="rId63" Type="http://schemas.openxmlformats.org/officeDocument/2006/relationships/image" Target="../media/image159.emf"/><Relationship Id="rId84" Type="http://schemas.openxmlformats.org/officeDocument/2006/relationships/image" Target="../media/image57.emf"/><Relationship Id="rId138" Type="http://schemas.openxmlformats.org/officeDocument/2006/relationships/image" Target="../media/image143.emf"/><Relationship Id="rId107" Type="http://schemas.openxmlformats.org/officeDocument/2006/relationships/image" Target="../media/image68.emf"/><Relationship Id="rId11" Type="http://schemas.openxmlformats.org/officeDocument/2006/relationships/image" Target="../media/image148.emf"/><Relationship Id="rId32" Type="http://schemas.openxmlformats.org/officeDocument/2006/relationships/image" Target="../media/image149.emf"/><Relationship Id="rId37" Type="http://schemas.openxmlformats.org/officeDocument/2006/relationships/image" Target="../media/image75.emf"/><Relationship Id="rId53" Type="http://schemas.openxmlformats.org/officeDocument/2006/relationships/image" Target="../media/image86.emf"/><Relationship Id="rId58" Type="http://schemas.openxmlformats.org/officeDocument/2006/relationships/image" Target="../media/image157.emf"/><Relationship Id="rId74" Type="http://schemas.openxmlformats.org/officeDocument/2006/relationships/image" Target="../media/image49.emf"/><Relationship Id="rId79" Type="http://schemas.openxmlformats.org/officeDocument/2006/relationships/image" Target="../media/image124.emf"/><Relationship Id="rId102" Type="http://schemas.openxmlformats.org/officeDocument/2006/relationships/image" Target="../media/image128.emf"/><Relationship Id="rId123" Type="http://schemas.openxmlformats.org/officeDocument/2006/relationships/image" Target="../media/image132.emf"/><Relationship Id="rId128" Type="http://schemas.openxmlformats.org/officeDocument/2006/relationships/image" Target="../media/image135.emf"/><Relationship Id="rId144" Type="http://schemas.openxmlformats.org/officeDocument/2006/relationships/image" Target="../media/image147.wmf"/><Relationship Id="rId5" Type="http://schemas.openxmlformats.org/officeDocument/2006/relationships/image" Target="../media/image117.emf"/><Relationship Id="rId90" Type="http://schemas.openxmlformats.org/officeDocument/2006/relationships/image" Target="../media/image165.emf"/><Relationship Id="rId95" Type="http://schemas.openxmlformats.org/officeDocument/2006/relationships/image" Target="../media/image90.emf"/><Relationship Id="rId22" Type="http://schemas.openxmlformats.org/officeDocument/2006/relationships/image" Target="../media/image38.emf"/><Relationship Id="rId27" Type="http://schemas.openxmlformats.org/officeDocument/2006/relationships/image" Target="../media/image40.emf"/><Relationship Id="rId43" Type="http://schemas.openxmlformats.org/officeDocument/2006/relationships/image" Target="../media/image81.emf"/><Relationship Id="rId48" Type="http://schemas.openxmlformats.org/officeDocument/2006/relationships/image" Target="../media/image94.emf"/><Relationship Id="rId64" Type="http://schemas.openxmlformats.org/officeDocument/2006/relationships/image" Target="../media/image160.emf"/><Relationship Id="rId69" Type="http://schemas.openxmlformats.org/officeDocument/2006/relationships/image" Target="../media/image122.wmf"/><Relationship Id="rId113" Type="http://schemas.openxmlformats.org/officeDocument/2006/relationships/image" Target="../media/image73.emf"/><Relationship Id="rId118" Type="http://schemas.openxmlformats.org/officeDocument/2006/relationships/image" Target="../media/image130.emf"/><Relationship Id="rId134" Type="http://schemas.openxmlformats.org/officeDocument/2006/relationships/image" Target="../media/image139.emf"/><Relationship Id="rId139" Type="http://schemas.openxmlformats.org/officeDocument/2006/relationships/image" Target="../media/image172.emf"/><Relationship Id="rId80" Type="http://schemas.openxmlformats.org/officeDocument/2006/relationships/image" Target="../media/image53.emf"/><Relationship Id="rId85" Type="http://schemas.openxmlformats.org/officeDocument/2006/relationships/image" Target="../media/image58.png"/><Relationship Id="rId12" Type="http://schemas.openxmlformats.org/officeDocument/2006/relationships/image" Target="../media/image64.emf"/><Relationship Id="rId17" Type="http://schemas.openxmlformats.org/officeDocument/2006/relationships/image" Target="../media/image34.emf"/><Relationship Id="rId33" Type="http://schemas.openxmlformats.org/officeDocument/2006/relationships/image" Target="../media/image150.emf"/><Relationship Id="rId38" Type="http://schemas.openxmlformats.org/officeDocument/2006/relationships/image" Target="../media/image76.emf"/><Relationship Id="rId59" Type="http://schemas.openxmlformats.org/officeDocument/2006/relationships/image" Target="../media/image17.emf"/><Relationship Id="rId103" Type="http://schemas.openxmlformats.org/officeDocument/2006/relationships/image" Target="../media/image129.emf"/><Relationship Id="rId108" Type="http://schemas.openxmlformats.org/officeDocument/2006/relationships/image" Target="../media/image69.emf"/><Relationship Id="rId124" Type="http://schemas.openxmlformats.org/officeDocument/2006/relationships/image" Target="../media/image133.wmf"/><Relationship Id="rId129" Type="http://schemas.openxmlformats.org/officeDocument/2006/relationships/image" Target="../media/image105.emf"/><Relationship Id="rId54" Type="http://schemas.openxmlformats.org/officeDocument/2006/relationships/image" Target="../media/image87.emf"/><Relationship Id="rId70" Type="http://schemas.openxmlformats.org/officeDocument/2006/relationships/image" Target="../media/image45.emf"/><Relationship Id="rId75" Type="http://schemas.openxmlformats.org/officeDocument/2006/relationships/image" Target="../media/image50.emf"/><Relationship Id="rId91" Type="http://schemas.openxmlformats.org/officeDocument/2006/relationships/image" Target="../media/image166.emf"/><Relationship Id="rId96" Type="http://schemas.openxmlformats.org/officeDocument/2006/relationships/image" Target="../media/image91.emf"/><Relationship Id="rId140" Type="http://schemas.openxmlformats.org/officeDocument/2006/relationships/image" Target="../media/image144.wmf"/><Relationship Id="rId1" Type="http://schemas.openxmlformats.org/officeDocument/2006/relationships/image" Target="../media/image30.emf"/><Relationship Id="rId6" Type="http://schemas.openxmlformats.org/officeDocument/2006/relationships/image" Target="../media/image118.emf"/><Relationship Id="rId23" Type="http://schemas.openxmlformats.org/officeDocument/2006/relationships/image" Target="../media/image121.emf"/><Relationship Id="rId28" Type="http://schemas.openxmlformats.org/officeDocument/2006/relationships/image" Target="../media/image41.emf"/><Relationship Id="rId49" Type="http://schemas.openxmlformats.org/officeDocument/2006/relationships/image" Target="../media/image95.emf"/><Relationship Id="rId114" Type="http://schemas.openxmlformats.org/officeDocument/2006/relationships/image" Target="../media/image84.emf"/><Relationship Id="rId119" Type="http://schemas.openxmlformats.org/officeDocument/2006/relationships/image" Target="../media/image131.emf"/><Relationship Id="rId44" Type="http://schemas.openxmlformats.org/officeDocument/2006/relationships/image" Target="../media/image82.emf"/><Relationship Id="rId60" Type="http://schemas.openxmlformats.org/officeDocument/2006/relationships/image" Target="../media/image18.emf"/><Relationship Id="rId65" Type="http://schemas.openxmlformats.org/officeDocument/2006/relationships/image" Target="../media/image161.emf"/><Relationship Id="rId81" Type="http://schemas.openxmlformats.org/officeDocument/2006/relationships/image" Target="../media/image54.emf"/><Relationship Id="rId86" Type="http://schemas.openxmlformats.org/officeDocument/2006/relationships/image" Target="../media/image59.emf"/><Relationship Id="rId130" Type="http://schemas.openxmlformats.org/officeDocument/2006/relationships/image" Target="../media/image106.emf"/><Relationship Id="rId135" Type="http://schemas.openxmlformats.org/officeDocument/2006/relationships/image" Target="../media/image140.emf"/><Relationship Id="rId13" Type="http://schemas.openxmlformats.org/officeDocument/2006/relationships/image" Target="../media/image65.emf"/><Relationship Id="rId18" Type="http://schemas.openxmlformats.org/officeDocument/2006/relationships/image" Target="../media/image4.emf"/><Relationship Id="rId39" Type="http://schemas.openxmlformats.org/officeDocument/2006/relationships/image" Target="../media/image77.emf"/><Relationship Id="rId109" Type="http://schemas.openxmlformats.org/officeDocument/2006/relationships/image" Target="../media/image70.emf"/><Relationship Id="rId34" Type="http://schemas.openxmlformats.org/officeDocument/2006/relationships/image" Target="../media/image151.emf"/><Relationship Id="rId50" Type="http://schemas.openxmlformats.org/officeDocument/2006/relationships/image" Target="../media/image96.emf"/><Relationship Id="rId55" Type="http://schemas.openxmlformats.org/officeDocument/2006/relationships/image" Target="../media/image88.emf"/><Relationship Id="rId76" Type="http://schemas.openxmlformats.org/officeDocument/2006/relationships/image" Target="../media/image51.emf"/><Relationship Id="rId97" Type="http://schemas.openxmlformats.org/officeDocument/2006/relationships/image" Target="../media/image92.emf"/><Relationship Id="rId104" Type="http://schemas.openxmlformats.org/officeDocument/2006/relationships/image" Target="../media/image27.emf"/><Relationship Id="rId120" Type="http://schemas.openxmlformats.org/officeDocument/2006/relationships/image" Target="../media/image170.emf"/><Relationship Id="rId125" Type="http://schemas.openxmlformats.org/officeDocument/2006/relationships/image" Target="../media/image109.emf"/><Relationship Id="rId141" Type="http://schemas.openxmlformats.org/officeDocument/2006/relationships/image" Target="../media/image145.wmf"/><Relationship Id="rId7" Type="http://schemas.openxmlformats.org/officeDocument/2006/relationships/image" Target="../media/image119.emf"/><Relationship Id="rId71" Type="http://schemas.openxmlformats.org/officeDocument/2006/relationships/image" Target="../media/image46.emf"/><Relationship Id="rId92" Type="http://schemas.openxmlformats.org/officeDocument/2006/relationships/image" Target="../media/image167.emf"/><Relationship Id="rId2" Type="http://schemas.openxmlformats.org/officeDocument/2006/relationships/image" Target="../media/image114.emf"/><Relationship Id="rId29" Type="http://schemas.openxmlformats.org/officeDocument/2006/relationships/image" Target="../media/image42.emf"/><Relationship Id="rId24" Type="http://schemas.openxmlformats.org/officeDocument/2006/relationships/image" Target="../media/image101.emf"/><Relationship Id="rId40" Type="http://schemas.openxmlformats.org/officeDocument/2006/relationships/image" Target="../media/image78.emf"/><Relationship Id="rId45" Type="http://schemas.openxmlformats.org/officeDocument/2006/relationships/image" Target="../media/image152.emf"/><Relationship Id="rId66" Type="http://schemas.openxmlformats.org/officeDocument/2006/relationships/image" Target="../media/image162.emf"/><Relationship Id="rId87" Type="http://schemas.openxmlformats.org/officeDocument/2006/relationships/image" Target="../media/image60.emf"/><Relationship Id="rId110" Type="http://schemas.openxmlformats.org/officeDocument/2006/relationships/image" Target="../media/image63.emf"/><Relationship Id="rId115" Type="http://schemas.openxmlformats.org/officeDocument/2006/relationships/image" Target="../media/image110.emf"/><Relationship Id="rId131" Type="http://schemas.openxmlformats.org/officeDocument/2006/relationships/image" Target="../media/image136.emf"/><Relationship Id="rId136" Type="http://schemas.openxmlformats.org/officeDocument/2006/relationships/image" Target="../media/image141.emf"/><Relationship Id="rId61" Type="http://schemas.openxmlformats.org/officeDocument/2006/relationships/image" Target="../media/image19.emf"/><Relationship Id="rId82" Type="http://schemas.openxmlformats.org/officeDocument/2006/relationships/image" Target="../media/image55.emf"/><Relationship Id="rId19" Type="http://schemas.openxmlformats.org/officeDocument/2006/relationships/image" Target="../media/image35.emf"/><Relationship Id="rId14" Type="http://schemas.openxmlformats.org/officeDocument/2006/relationships/image" Target="../media/image66.emf"/><Relationship Id="rId30" Type="http://schemas.openxmlformats.org/officeDocument/2006/relationships/image" Target="../media/image43.emf"/><Relationship Id="rId35" Type="http://schemas.openxmlformats.org/officeDocument/2006/relationships/image" Target="../media/image104.emf"/><Relationship Id="rId56" Type="http://schemas.openxmlformats.org/officeDocument/2006/relationships/image" Target="../media/image89.emf"/><Relationship Id="rId77" Type="http://schemas.openxmlformats.org/officeDocument/2006/relationships/image" Target="../media/image52.emf"/><Relationship Id="rId100" Type="http://schemas.openxmlformats.org/officeDocument/2006/relationships/image" Target="../media/image126.emf"/><Relationship Id="rId105" Type="http://schemas.openxmlformats.org/officeDocument/2006/relationships/image" Target="../media/image169.emf"/><Relationship Id="rId126" Type="http://schemas.openxmlformats.org/officeDocument/2006/relationships/image" Target="../media/image113.emf"/><Relationship Id="rId8" Type="http://schemas.openxmlformats.org/officeDocument/2006/relationships/image" Target="../media/image120.emf"/><Relationship Id="rId51" Type="http://schemas.openxmlformats.org/officeDocument/2006/relationships/image" Target="../media/image155.emf"/><Relationship Id="rId72" Type="http://schemas.openxmlformats.org/officeDocument/2006/relationships/image" Target="../media/image47.emf"/><Relationship Id="rId93" Type="http://schemas.openxmlformats.org/officeDocument/2006/relationships/image" Target="../media/image168.emf"/><Relationship Id="rId98" Type="http://schemas.openxmlformats.org/officeDocument/2006/relationships/image" Target="../media/image125.emf"/><Relationship Id="rId121" Type="http://schemas.openxmlformats.org/officeDocument/2006/relationships/image" Target="../media/image171.emf"/><Relationship Id="rId142" Type="http://schemas.openxmlformats.org/officeDocument/2006/relationships/image" Target="../media/image173.png"/><Relationship Id="rId3" Type="http://schemas.openxmlformats.org/officeDocument/2006/relationships/image" Target="../media/image115.emf"/><Relationship Id="rId25" Type="http://schemas.openxmlformats.org/officeDocument/2006/relationships/image" Target="../media/image102.emf"/><Relationship Id="rId46" Type="http://schemas.openxmlformats.org/officeDocument/2006/relationships/image" Target="../media/image153.emf"/><Relationship Id="rId67" Type="http://schemas.openxmlformats.org/officeDocument/2006/relationships/image" Target="../media/image163.emf"/><Relationship Id="rId116" Type="http://schemas.openxmlformats.org/officeDocument/2006/relationships/image" Target="../media/image111.emf"/><Relationship Id="rId137" Type="http://schemas.openxmlformats.org/officeDocument/2006/relationships/image" Target="../media/image142.emf"/><Relationship Id="rId20" Type="http://schemas.openxmlformats.org/officeDocument/2006/relationships/image" Target="../media/image36.emf"/><Relationship Id="rId41" Type="http://schemas.openxmlformats.org/officeDocument/2006/relationships/image" Target="../media/image79.emf"/><Relationship Id="rId62" Type="http://schemas.openxmlformats.org/officeDocument/2006/relationships/image" Target="../media/image158.emf"/><Relationship Id="rId83" Type="http://schemas.openxmlformats.org/officeDocument/2006/relationships/image" Target="../media/image56.emf"/><Relationship Id="rId88" Type="http://schemas.openxmlformats.org/officeDocument/2006/relationships/image" Target="../media/image61.emf"/><Relationship Id="rId111" Type="http://schemas.openxmlformats.org/officeDocument/2006/relationships/image" Target="../media/image71.emf"/><Relationship Id="rId132" Type="http://schemas.openxmlformats.org/officeDocument/2006/relationships/image" Target="../media/image137.emf"/><Relationship Id="rId15" Type="http://schemas.openxmlformats.org/officeDocument/2006/relationships/image" Target="../media/image67.emf"/><Relationship Id="rId36" Type="http://schemas.openxmlformats.org/officeDocument/2006/relationships/image" Target="../media/image74.emf"/><Relationship Id="rId57" Type="http://schemas.openxmlformats.org/officeDocument/2006/relationships/image" Target="../media/image16.emf"/><Relationship Id="rId106" Type="http://schemas.openxmlformats.org/officeDocument/2006/relationships/image" Target="../media/image62.emf"/><Relationship Id="rId127" Type="http://schemas.openxmlformats.org/officeDocument/2006/relationships/image" Target="../media/image134.emf"/><Relationship Id="rId10" Type="http://schemas.openxmlformats.org/officeDocument/2006/relationships/image" Target="../media/image32.emf"/><Relationship Id="rId31" Type="http://schemas.openxmlformats.org/officeDocument/2006/relationships/image" Target="../media/image44.emf"/><Relationship Id="rId52" Type="http://schemas.openxmlformats.org/officeDocument/2006/relationships/image" Target="../media/image156.emf"/><Relationship Id="rId73" Type="http://schemas.openxmlformats.org/officeDocument/2006/relationships/image" Target="../media/image48.emf"/><Relationship Id="rId78" Type="http://schemas.openxmlformats.org/officeDocument/2006/relationships/image" Target="../media/image123.wmf"/><Relationship Id="rId94" Type="http://schemas.openxmlformats.org/officeDocument/2006/relationships/image" Target="../media/image93.emf"/><Relationship Id="rId99" Type="http://schemas.openxmlformats.org/officeDocument/2006/relationships/image" Target="../media/image103.emf"/><Relationship Id="rId101" Type="http://schemas.openxmlformats.org/officeDocument/2006/relationships/image" Target="../media/image127.emf"/><Relationship Id="rId122" Type="http://schemas.openxmlformats.org/officeDocument/2006/relationships/image" Target="../media/image107.emf"/><Relationship Id="rId143" Type="http://schemas.openxmlformats.org/officeDocument/2006/relationships/image" Target="../media/image146.wmf"/><Relationship Id="rId4" Type="http://schemas.openxmlformats.org/officeDocument/2006/relationships/image" Target="../media/image116.emf"/><Relationship Id="rId9" Type="http://schemas.openxmlformats.org/officeDocument/2006/relationships/image" Target="../media/image31.emf"/><Relationship Id="rId26" Type="http://schemas.openxmlformats.org/officeDocument/2006/relationships/image" Target="../media/image39.emf"/><Relationship Id="rId47" Type="http://schemas.openxmlformats.org/officeDocument/2006/relationships/image" Target="../media/image154.emf"/><Relationship Id="rId68" Type="http://schemas.openxmlformats.org/officeDocument/2006/relationships/image" Target="../media/image164.emf"/><Relationship Id="rId89" Type="http://schemas.openxmlformats.org/officeDocument/2006/relationships/image" Target="../media/image83.emf"/><Relationship Id="rId112" Type="http://schemas.openxmlformats.org/officeDocument/2006/relationships/image" Target="../media/image72.emf"/><Relationship Id="rId133" Type="http://schemas.openxmlformats.org/officeDocument/2006/relationships/image" Target="../media/image138.emf"/><Relationship Id="rId16" Type="http://schemas.openxmlformats.org/officeDocument/2006/relationships/image" Target="../media/image33.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0</xdr:col>
      <xdr:colOff>635</xdr:colOff>
      <xdr:row>2</xdr:row>
      <xdr:rowOff>83820</xdr:rowOff>
    </xdr:from>
    <xdr:to>
      <xdr:col>93</xdr:col>
      <xdr:colOff>137795</xdr:colOff>
      <xdr:row>264</xdr:row>
      <xdr:rowOff>46355</xdr:rowOff>
    </xdr:to>
    <xdr:pic>
      <xdr:nvPicPr>
        <xdr:cNvPr id="5" name="图片 4" descr="副驾驶首页">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635" y="449580"/>
          <a:ext cx="57538620" cy="47877095"/>
        </a:xfrm>
        <a:prstGeom prst="rect">
          <a:avLst/>
        </a:prstGeom>
      </xdr:spPr>
    </xdr:pic>
    <xdr:clientData/>
  </xdr:twoCellAnchor>
  <xdr:twoCellAnchor editAs="oneCell">
    <xdr:from>
      <xdr:col>90</xdr:col>
      <xdr:colOff>91440</xdr:colOff>
      <xdr:row>22</xdr:row>
      <xdr:rowOff>67310</xdr:rowOff>
    </xdr:from>
    <xdr:to>
      <xdr:col>169</xdr:col>
      <xdr:colOff>590550</xdr:colOff>
      <xdr:row>246</xdr:row>
      <xdr:rowOff>85090</xdr:rowOff>
    </xdr:to>
    <xdr:pic>
      <xdr:nvPicPr>
        <xdr:cNvPr id="6" name="图片 5" descr="1880副驾">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a:stretch>
          <a:fillRect/>
        </a:stretch>
      </xdr:blipFill>
      <xdr:spPr>
        <a:xfrm>
          <a:off x="55641240" y="4090670"/>
          <a:ext cx="49259490" cy="40982900"/>
        </a:xfrm>
        <a:prstGeom prst="rect">
          <a:avLst/>
        </a:prstGeom>
      </xdr:spPr>
    </xdr:pic>
    <xdr:clientData/>
  </xdr:twoCellAnchor>
  <xdr:twoCellAnchor editAs="oneCell">
    <xdr:from>
      <xdr:col>166</xdr:col>
      <xdr:colOff>57150</xdr:colOff>
      <xdr:row>37</xdr:row>
      <xdr:rowOff>97155</xdr:rowOff>
    </xdr:from>
    <xdr:to>
      <xdr:col>235</xdr:col>
      <xdr:colOff>88265</xdr:colOff>
      <xdr:row>231</xdr:row>
      <xdr:rowOff>144780</xdr:rowOff>
    </xdr:to>
    <xdr:pic>
      <xdr:nvPicPr>
        <xdr:cNvPr id="7" name="图片 6" descr="2060副驾">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a:stretch>
          <a:fillRect/>
        </a:stretch>
      </xdr:blipFill>
      <xdr:spPr>
        <a:xfrm>
          <a:off x="102515670" y="6863715"/>
          <a:ext cx="42619295" cy="355263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108857</xdr:colOff>
      <xdr:row>6</xdr:row>
      <xdr:rowOff>68035</xdr:rowOff>
    </xdr:from>
    <xdr:to>
      <xdr:col>3</xdr:col>
      <xdr:colOff>533050</xdr:colOff>
      <xdr:row>10</xdr:row>
      <xdr:rowOff>217715</xdr:rowOff>
    </xdr:to>
    <xdr:pic>
      <xdr:nvPicPr>
        <xdr:cNvPr id="4" name="Picture 8">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srcRect/>
        <a:stretch>
          <a:fillRect/>
        </a:stretch>
      </xdr:blipFill>
      <xdr:spPr>
        <a:xfrm>
          <a:off x="108585" y="2628265"/>
          <a:ext cx="1804670" cy="193230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16</xdr:col>
      <xdr:colOff>123825</xdr:colOff>
      <xdr:row>8</xdr:row>
      <xdr:rowOff>123825</xdr:rowOff>
    </xdr:from>
    <xdr:to>
      <xdr:col>16</xdr:col>
      <xdr:colOff>425428</xdr:colOff>
      <xdr:row>8</xdr:row>
      <xdr:rowOff>400050</xdr:rowOff>
    </xdr:to>
    <xdr:pic>
      <xdr:nvPicPr>
        <xdr:cNvPr id="8198" name="Picture 6">
          <a:extLst>
            <a:ext uri="{FF2B5EF4-FFF2-40B4-BE49-F238E27FC236}">
              <a16:creationId xmlns:a16="http://schemas.microsoft.com/office/drawing/2014/main" id="{00000000-0008-0000-0200-000006200000}"/>
            </a:ext>
          </a:extLst>
        </xdr:cNvPr>
        <xdr:cNvPicPr>
          <a:picLocks noChangeAspect="1" noChangeArrowheads="1"/>
        </xdr:cNvPicPr>
      </xdr:nvPicPr>
      <xdr:blipFill>
        <a:blip xmlns:r="http://schemas.openxmlformats.org/officeDocument/2006/relationships" r:embed="rId1"/>
        <a:srcRect/>
        <a:stretch>
          <a:fillRect/>
        </a:stretch>
      </xdr:blipFill>
      <xdr:spPr>
        <a:xfrm>
          <a:off x="7139940" y="4059555"/>
          <a:ext cx="300990" cy="276225"/>
        </a:xfrm>
        <a:prstGeom prst="rect">
          <a:avLst/>
        </a:prstGeom>
        <a:noFill/>
      </xdr:spPr>
    </xdr:pic>
    <xdr:clientData/>
  </xdr:twoCellAnchor>
  <xdr:twoCellAnchor>
    <xdr:from>
      <xdr:col>16</xdr:col>
      <xdr:colOff>152400</xdr:colOff>
      <xdr:row>9</xdr:row>
      <xdr:rowOff>114300</xdr:rowOff>
    </xdr:from>
    <xdr:to>
      <xdr:col>16</xdr:col>
      <xdr:colOff>454003</xdr:colOff>
      <xdr:row>9</xdr:row>
      <xdr:rowOff>390525</xdr:rowOff>
    </xdr:to>
    <xdr:pic>
      <xdr:nvPicPr>
        <xdr:cNvPr id="135" name="Picture 6">
          <a:extLst>
            <a:ext uri="{FF2B5EF4-FFF2-40B4-BE49-F238E27FC236}">
              <a16:creationId xmlns:a16="http://schemas.microsoft.com/office/drawing/2014/main" id="{00000000-0008-0000-0200-000087000000}"/>
            </a:ext>
          </a:extLst>
        </xdr:cNvPr>
        <xdr:cNvPicPr>
          <a:picLocks noChangeAspect="1" noChangeArrowheads="1"/>
        </xdr:cNvPicPr>
      </xdr:nvPicPr>
      <xdr:blipFill>
        <a:blip xmlns:r="http://schemas.openxmlformats.org/officeDocument/2006/relationships" r:embed="rId1"/>
        <a:srcRect/>
        <a:stretch>
          <a:fillRect/>
        </a:stretch>
      </xdr:blipFill>
      <xdr:spPr>
        <a:xfrm>
          <a:off x="7168515" y="4557395"/>
          <a:ext cx="300990" cy="276225"/>
        </a:xfrm>
        <a:prstGeom prst="rect">
          <a:avLst/>
        </a:prstGeom>
        <a:noFill/>
      </xdr:spPr>
    </xdr:pic>
    <xdr:clientData/>
  </xdr:twoCellAnchor>
  <xdr:twoCellAnchor>
    <xdr:from>
      <xdr:col>16</xdr:col>
      <xdr:colOff>114300</xdr:colOff>
      <xdr:row>10</xdr:row>
      <xdr:rowOff>123825</xdr:rowOff>
    </xdr:from>
    <xdr:to>
      <xdr:col>16</xdr:col>
      <xdr:colOff>415903</xdr:colOff>
      <xdr:row>10</xdr:row>
      <xdr:rowOff>400050</xdr:rowOff>
    </xdr:to>
    <xdr:pic>
      <xdr:nvPicPr>
        <xdr:cNvPr id="136" name="Picture 6">
          <a:extLst>
            <a:ext uri="{FF2B5EF4-FFF2-40B4-BE49-F238E27FC236}">
              <a16:creationId xmlns:a16="http://schemas.microsoft.com/office/drawing/2014/main" id="{00000000-0008-0000-0200-000088000000}"/>
            </a:ext>
          </a:extLst>
        </xdr:cNvPr>
        <xdr:cNvPicPr>
          <a:picLocks noChangeAspect="1" noChangeArrowheads="1"/>
        </xdr:cNvPicPr>
      </xdr:nvPicPr>
      <xdr:blipFill>
        <a:blip xmlns:r="http://schemas.openxmlformats.org/officeDocument/2006/relationships" r:embed="rId1"/>
        <a:srcRect/>
        <a:stretch>
          <a:fillRect/>
        </a:stretch>
      </xdr:blipFill>
      <xdr:spPr>
        <a:xfrm>
          <a:off x="7130415" y="5074285"/>
          <a:ext cx="300990" cy="276225"/>
        </a:xfrm>
        <a:prstGeom prst="rect">
          <a:avLst/>
        </a:prstGeom>
        <a:noFill/>
      </xdr:spPr>
    </xdr:pic>
    <xdr:clientData/>
  </xdr:twoCellAnchor>
  <xdr:twoCellAnchor>
    <xdr:from>
      <xdr:col>16</xdr:col>
      <xdr:colOff>134470</xdr:colOff>
      <xdr:row>97</xdr:row>
      <xdr:rowOff>44823</xdr:rowOff>
    </xdr:from>
    <xdr:to>
      <xdr:col>16</xdr:col>
      <xdr:colOff>403411</xdr:colOff>
      <xdr:row>97</xdr:row>
      <xdr:rowOff>405192</xdr:rowOff>
    </xdr:to>
    <xdr:pic>
      <xdr:nvPicPr>
        <xdr:cNvPr id="8201" name="Picture 9">
          <a:extLst>
            <a:ext uri="{FF2B5EF4-FFF2-40B4-BE49-F238E27FC236}">
              <a16:creationId xmlns:a16="http://schemas.microsoft.com/office/drawing/2014/main" id="{00000000-0008-0000-0200-000009200000}"/>
            </a:ext>
          </a:extLst>
        </xdr:cNvPr>
        <xdr:cNvPicPr>
          <a:picLocks noChangeAspect="1" noChangeArrowheads="1"/>
        </xdr:cNvPicPr>
      </xdr:nvPicPr>
      <xdr:blipFill>
        <a:blip xmlns:r="http://schemas.openxmlformats.org/officeDocument/2006/relationships" r:embed="rId2"/>
        <a:srcRect/>
        <a:stretch>
          <a:fillRect/>
        </a:stretch>
      </xdr:blipFill>
      <xdr:spPr>
        <a:xfrm>
          <a:off x="7150100" y="49135665"/>
          <a:ext cx="269240" cy="360680"/>
        </a:xfrm>
        <a:prstGeom prst="rect">
          <a:avLst/>
        </a:prstGeom>
        <a:noFill/>
      </xdr:spPr>
    </xdr:pic>
    <xdr:clientData/>
  </xdr:twoCellAnchor>
  <xdr:twoCellAnchor>
    <xdr:from>
      <xdr:col>16</xdr:col>
      <xdr:colOff>168088</xdr:colOff>
      <xdr:row>98</xdr:row>
      <xdr:rowOff>44823</xdr:rowOff>
    </xdr:from>
    <xdr:to>
      <xdr:col>16</xdr:col>
      <xdr:colOff>437029</xdr:colOff>
      <xdr:row>98</xdr:row>
      <xdr:rowOff>405192</xdr:rowOff>
    </xdr:to>
    <xdr:pic>
      <xdr:nvPicPr>
        <xdr:cNvPr id="210" name="Picture 9">
          <a:extLst>
            <a:ext uri="{FF2B5EF4-FFF2-40B4-BE49-F238E27FC236}">
              <a16:creationId xmlns:a16="http://schemas.microsoft.com/office/drawing/2014/main" id="{00000000-0008-0000-0200-0000D2000000}"/>
            </a:ext>
          </a:extLst>
        </xdr:cNvPr>
        <xdr:cNvPicPr>
          <a:picLocks noChangeAspect="1" noChangeArrowheads="1"/>
        </xdr:cNvPicPr>
      </xdr:nvPicPr>
      <xdr:blipFill>
        <a:blip xmlns:r="http://schemas.openxmlformats.org/officeDocument/2006/relationships" r:embed="rId2"/>
        <a:srcRect/>
        <a:stretch>
          <a:fillRect/>
        </a:stretch>
      </xdr:blipFill>
      <xdr:spPr>
        <a:xfrm>
          <a:off x="7183755" y="49643030"/>
          <a:ext cx="269240" cy="360680"/>
        </a:xfrm>
        <a:prstGeom prst="rect">
          <a:avLst/>
        </a:prstGeom>
        <a:noFill/>
      </xdr:spPr>
    </xdr:pic>
    <xdr:clientData/>
  </xdr:twoCellAnchor>
  <xdr:twoCellAnchor>
    <xdr:from>
      <xdr:col>16</xdr:col>
      <xdr:colOff>168089</xdr:colOff>
      <xdr:row>99</xdr:row>
      <xdr:rowOff>78442</xdr:rowOff>
    </xdr:from>
    <xdr:to>
      <xdr:col>16</xdr:col>
      <xdr:colOff>437030</xdr:colOff>
      <xdr:row>99</xdr:row>
      <xdr:rowOff>438811</xdr:rowOff>
    </xdr:to>
    <xdr:pic>
      <xdr:nvPicPr>
        <xdr:cNvPr id="211" name="Picture 9">
          <a:extLst>
            <a:ext uri="{FF2B5EF4-FFF2-40B4-BE49-F238E27FC236}">
              <a16:creationId xmlns:a16="http://schemas.microsoft.com/office/drawing/2014/main" id="{00000000-0008-0000-0200-0000D3000000}"/>
            </a:ext>
          </a:extLst>
        </xdr:cNvPr>
        <xdr:cNvPicPr>
          <a:picLocks noChangeAspect="1" noChangeArrowheads="1"/>
        </xdr:cNvPicPr>
      </xdr:nvPicPr>
      <xdr:blipFill>
        <a:blip xmlns:r="http://schemas.openxmlformats.org/officeDocument/2006/relationships" r:embed="rId2"/>
        <a:srcRect/>
        <a:stretch>
          <a:fillRect/>
        </a:stretch>
      </xdr:blipFill>
      <xdr:spPr>
        <a:xfrm>
          <a:off x="7183755" y="50184050"/>
          <a:ext cx="269240" cy="360680"/>
        </a:xfrm>
        <a:prstGeom prst="rect">
          <a:avLst/>
        </a:prstGeom>
        <a:noFill/>
      </xdr:spPr>
    </xdr:pic>
    <xdr:clientData/>
  </xdr:twoCellAnchor>
  <xdr:twoCellAnchor>
    <xdr:from>
      <xdr:col>16</xdr:col>
      <xdr:colOff>112059</xdr:colOff>
      <xdr:row>101</xdr:row>
      <xdr:rowOff>33617</xdr:rowOff>
    </xdr:from>
    <xdr:to>
      <xdr:col>16</xdr:col>
      <xdr:colOff>381000</xdr:colOff>
      <xdr:row>101</xdr:row>
      <xdr:rowOff>393986</xdr:rowOff>
    </xdr:to>
    <xdr:pic>
      <xdr:nvPicPr>
        <xdr:cNvPr id="8202" name="Picture 10">
          <a:extLst>
            <a:ext uri="{FF2B5EF4-FFF2-40B4-BE49-F238E27FC236}">
              <a16:creationId xmlns:a16="http://schemas.microsoft.com/office/drawing/2014/main" id="{00000000-0008-0000-0200-00000A200000}"/>
            </a:ext>
          </a:extLst>
        </xdr:cNvPr>
        <xdr:cNvPicPr>
          <a:picLocks noChangeAspect="1" noChangeArrowheads="1"/>
        </xdr:cNvPicPr>
      </xdr:nvPicPr>
      <xdr:blipFill>
        <a:blip xmlns:r="http://schemas.openxmlformats.org/officeDocument/2006/relationships" r:embed="rId3"/>
        <a:srcRect/>
        <a:stretch>
          <a:fillRect/>
        </a:stretch>
      </xdr:blipFill>
      <xdr:spPr>
        <a:xfrm>
          <a:off x="7127875" y="51153695"/>
          <a:ext cx="269240" cy="360680"/>
        </a:xfrm>
        <a:prstGeom prst="rect">
          <a:avLst/>
        </a:prstGeom>
        <a:noFill/>
      </xdr:spPr>
    </xdr:pic>
    <xdr:clientData/>
  </xdr:twoCellAnchor>
  <xdr:twoCellAnchor>
    <xdr:from>
      <xdr:col>16</xdr:col>
      <xdr:colOff>179295</xdr:colOff>
      <xdr:row>102</xdr:row>
      <xdr:rowOff>67235</xdr:rowOff>
    </xdr:from>
    <xdr:to>
      <xdr:col>16</xdr:col>
      <xdr:colOff>448236</xdr:colOff>
      <xdr:row>102</xdr:row>
      <xdr:rowOff>427604</xdr:rowOff>
    </xdr:to>
    <xdr:pic>
      <xdr:nvPicPr>
        <xdr:cNvPr id="212" name="Picture 10">
          <a:extLst>
            <a:ext uri="{FF2B5EF4-FFF2-40B4-BE49-F238E27FC236}">
              <a16:creationId xmlns:a16="http://schemas.microsoft.com/office/drawing/2014/main" id="{00000000-0008-0000-0200-0000D4000000}"/>
            </a:ext>
          </a:extLst>
        </xdr:cNvPr>
        <xdr:cNvPicPr>
          <a:picLocks noChangeAspect="1" noChangeArrowheads="1"/>
        </xdr:cNvPicPr>
      </xdr:nvPicPr>
      <xdr:blipFill>
        <a:blip xmlns:r="http://schemas.openxmlformats.org/officeDocument/2006/relationships" r:embed="rId3"/>
        <a:srcRect/>
        <a:stretch>
          <a:fillRect/>
        </a:stretch>
      </xdr:blipFill>
      <xdr:spPr>
        <a:xfrm>
          <a:off x="7195185" y="51694715"/>
          <a:ext cx="268605" cy="360680"/>
        </a:xfrm>
        <a:prstGeom prst="rect">
          <a:avLst/>
        </a:prstGeom>
        <a:noFill/>
      </xdr:spPr>
    </xdr:pic>
    <xdr:clientData/>
  </xdr:twoCellAnchor>
  <xdr:twoCellAnchor>
    <xdr:from>
      <xdr:col>16</xdr:col>
      <xdr:colOff>190500</xdr:colOff>
      <xdr:row>103</xdr:row>
      <xdr:rowOff>112059</xdr:rowOff>
    </xdr:from>
    <xdr:to>
      <xdr:col>16</xdr:col>
      <xdr:colOff>459441</xdr:colOff>
      <xdr:row>103</xdr:row>
      <xdr:rowOff>472428</xdr:rowOff>
    </xdr:to>
    <xdr:pic>
      <xdr:nvPicPr>
        <xdr:cNvPr id="213" name="Picture 10">
          <a:extLst>
            <a:ext uri="{FF2B5EF4-FFF2-40B4-BE49-F238E27FC236}">
              <a16:creationId xmlns:a16="http://schemas.microsoft.com/office/drawing/2014/main" id="{00000000-0008-0000-0200-0000D5000000}"/>
            </a:ext>
          </a:extLst>
        </xdr:cNvPr>
        <xdr:cNvPicPr>
          <a:picLocks noChangeAspect="1" noChangeArrowheads="1"/>
        </xdr:cNvPicPr>
      </xdr:nvPicPr>
      <xdr:blipFill>
        <a:blip xmlns:r="http://schemas.openxmlformats.org/officeDocument/2006/relationships" r:embed="rId3"/>
        <a:srcRect/>
        <a:stretch>
          <a:fillRect/>
        </a:stretch>
      </xdr:blipFill>
      <xdr:spPr>
        <a:xfrm>
          <a:off x="7206615" y="52247165"/>
          <a:ext cx="268605" cy="360045"/>
        </a:xfrm>
        <a:prstGeom prst="rect">
          <a:avLst/>
        </a:prstGeom>
        <a:noFill/>
      </xdr:spPr>
    </xdr:pic>
    <xdr:clientData/>
  </xdr:twoCellAnchor>
  <xdr:twoCellAnchor>
    <xdr:from>
      <xdr:col>16</xdr:col>
      <xdr:colOff>100853</xdr:colOff>
      <xdr:row>105</xdr:row>
      <xdr:rowOff>78441</xdr:rowOff>
    </xdr:from>
    <xdr:to>
      <xdr:col>16</xdr:col>
      <xdr:colOff>369794</xdr:colOff>
      <xdr:row>105</xdr:row>
      <xdr:rowOff>438810</xdr:rowOff>
    </xdr:to>
    <xdr:pic>
      <xdr:nvPicPr>
        <xdr:cNvPr id="8203" name="Picture 11">
          <a:extLst>
            <a:ext uri="{FF2B5EF4-FFF2-40B4-BE49-F238E27FC236}">
              <a16:creationId xmlns:a16="http://schemas.microsoft.com/office/drawing/2014/main" id="{00000000-0008-0000-0200-00000B200000}"/>
            </a:ext>
          </a:extLst>
        </xdr:cNvPr>
        <xdr:cNvPicPr>
          <a:picLocks noChangeAspect="1" noChangeArrowheads="1"/>
        </xdr:cNvPicPr>
      </xdr:nvPicPr>
      <xdr:blipFill>
        <a:blip xmlns:r="http://schemas.openxmlformats.org/officeDocument/2006/relationships" r:embed="rId4"/>
        <a:srcRect/>
        <a:stretch>
          <a:fillRect/>
        </a:stretch>
      </xdr:blipFill>
      <xdr:spPr>
        <a:xfrm>
          <a:off x="7116445" y="53228240"/>
          <a:ext cx="269240" cy="360680"/>
        </a:xfrm>
        <a:prstGeom prst="rect">
          <a:avLst/>
        </a:prstGeom>
        <a:noFill/>
      </xdr:spPr>
    </xdr:pic>
    <xdr:clientData/>
  </xdr:twoCellAnchor>
  <xdr:twoCellAnchor>
    <xdr:from>
      <xdr:col>16</xdr:col>
      <xdr:colOff>156882</xdr:colOff>
      <xdr:row>106</xdr:row>
      <xdr:rowOff>78441</xdr:rowOff>
    </xdr:from>
    <xdr:to>
      <xdr:col>16</xdr:col>
      <xdr:colOff>425823</xdr:colOff>
      <xdr:row>106</xdr:row>
      <xdr:rowOff>438810</xdr:rowOff>
    </xdr:to>
    <xdr:pic>
      <xdr:nvPicPr>
        <xdr:cNvPr id="215" name="Picture 11">
          <a:extLst>
            <a:ext uri="{FF2B5EF4-FFF2-40B4-BE49-F238E27FC236}">
              <a16:creationId xmlns:a16="http://schemas.microsoft.com/office/drawing/2014/main" id="{00000000-0008-0000-0200-0000D7000000}"/>
            </a:ext>
          </a:extLst>
        </xdr:cNvPr>
        <xdr:cNvPicPr>
          <a:picLocks noChangeAspect="1" noChangeArrowheads="1"/>
        </xdr:cNvPicPr>
      </xdr:nvPicPr>
      <xdr:blipFill>
        <a:blip xmlns:r="http://schemas.openxmlformats.org/officeDocument/2006/relationships" r:embed="rId4"/>
        <a:srcRect/>
        <a:stretch>
          <a:fillRect/>
        </a:stretch>
      </xdr:blipFill>
      <xdr:spPr>
        <a:xfrm>
          <a:off x="7172960" y="53735605"/>
          <a:ext cx="268605" cy="360680"/>
        </a:xfrm>
        <a:prstGeom prst="rect">
          <a:avLst/>
        </a:prstGeom>
        <a:noFill/>
      </xdr:spPr>
    </xdr:pic>
    <xdr:clientData/>
  </xdr:twoCellAnchor>
  <xdr:twoCellAnchor>
    <xdr:from>
      <xdr:col>16</xdr:col>
      <xdr:colOff>168088</xdr:colOff>
      <xdr:row>107</xdr:row>
      <xdr:rowOff>67236</xdr:rowOff>
    </xdr:from>
    <xdr:to>
      <xdr:col>16</xdr:col>
      <xdr:colOff>437029</xdr:colOff>
      <xdr:row>107</xdr:row>
      <xdr:rowOff>427605</xdr:rowOff>
    </xdr:to>
    <xdr:pic>
      <xdr:nvPicPr>
        <xdr:cNvPr id="216" name="Picture 11">
          <a:extLst>
            <a:ext uri="{FF2B5EF4-FFF2-40B4-BE49-F238E27FC236}">
              <a16:creationId xmlns:a16="http://schemas.microsoft.com/office/drawing/2014/main" id="{00000000-0008-0000-0200-0000D8000000}"/>
            </a:ext>
          </a:extLst>
        </xdr:cNvPr>
        <xdr:cNvPicPr>
          <a:picLocks noChangeAspect="1" noChangeArrowheads="1"/>
        </xdr:cNvPicPr>
      </xdr:nvPicPr>
      <xdr:blipFill>
        <a:blip xmlns:r="http://schemas.openxmlformats.org/officeDocument/2006/relationships" r:embed="rId4"/>
        <a:srcRect/>
        <a:stretch>
          <a:fillRect/>
        </a:stretch>
      </xdr:blipFill>
      <xdr:spPr>
        <a:xfrm>
          <a:off x="7183755" y="54231540"/>
          <a:ext cx="269240" cy="360680"/>
        </a:xfrm>
        <a:prstGeom prst="rect">
          <a:avLst/>
        </a:prstGeom>
        <a:noFill/>
      </xdr:spPr>
    </xdr:pic>
    <xdr:clientData/>
  </xdr:twoCellAnchor>
  <xdr:twoCellAnchor>
    <xdr:from>
      <xdr:col>16</xdr:col>
      <xdr:colOff>156883</xdr:colOff>
      <xdr:row>109</xdr:row>
      <xdr:rowOff>123265</xdr:rowOff>
    </xdr:from>
    <xdr:to>
      <xdr:col>16</xdr:col>
      <xdr:colOff>425824</xdr:colOff>
      <xdr:row>109</xdr:row>
      <xdr:rowOff>483634</xdr:rowOff>
    </xdr:to>
    <xdr:pic>
      <xdr:nvPicPr>
        <xdr:cNvPr id="8204" name="Picture 12">
          <a:extLst>
            <a:ext uri="{FF2B5EF4-FFF2-40B4-BE49-F238E27FC236}">
              <a16:creationId xmlns:a16="http://schemas.microsoft.com/office/drawing/2014/main" id="{00000000-0008-0000-0200-00000C200000}"/>
            </a:ext>
          </a:extLst>
        </xdr:cNvPr>
        <xdr:cNvPicPr>
          <a:picLocks noChangeAspect="1" noChangeArrowheads="1"/>
        </xdr:cNvPicPr>
      </xdr:nvPicPr>
      <xdr:blipFill>
        <a:blip xmlns:r="http://schemas.openxmlformats.org/officeDocument/2006/relationships" r:embed="rId5"/>
        <a:srcRect/>
        <a:stretch>
          <a:fillRect/>
        </a:stretch>
      </xdr:blipFill>
      <xdr:spPr>
        <a:xfrm>
          <a:off x="7172960" y="55302785"/>
          <a:ext cx="268605" cy="360045"/>
        </a:xfrm>
        <a:prstGeom prst="rect">
          <a:avLst/>
        </a:prstGeom>
        <a:noFill/>
      </xdr:spPr>
    </xdr:pic>
    <xdr:clientData/>
  </xdr:twoCellAnchor>
  <xdr:twoCellAnchor>
    <xdr:from>
      <xdr:col>16</xdr:col>
      <xdr:colOff>134470</xdr:colOff>
      <xdr:row>110</xdr:row>
      <xdr:rowOff>89647</xdr:rowOff>
    </xdr:from>
    <xdr:to>
      <xdr:col>16</xdr:col>
      <xdr:colOff>358587</xdr:colOff>
      <xdr:row>110</xdr:row>
      <xdr:rowOff>360123</xdr:rowOff>
    </xdr:to>
    <xdr:pic>
      <xdr:nvPicPr>
        <xdr:cNvPr id="8205" name="Picture 13">
          <a:extLst>
            <a:ext uri="{FF2B5EF4-FFF2-40B4-BE49-F238E27FC236}">
              <a16:creationId xmlns:a16="http://schemas.microsoft.com/office/drawing/2014/main" id="{00000000-0008-0000-0200-00000D200000}"/>
            </a:ext>
          </a:extLst>
        </xdr:cNvPr>
        <xdr:cNvPicPr>
          <a:picLocks noChangeAspect="1" noChangeArrowheads="1"/>
        </xdr:cNvPicPr>
      </xdr:nvPicPr>
      <xdr:blipFill>
        <a:blip xmlns:r="http://schemas.openxmlformats.org/officeDocument/2006/relationships" r:embed="rId6"/>
        <a:srcRect/>
        <a:stretch>
          <a:fillRect/>
        </a:stretch>
      </xdr:blipFill>
      <xdr:spPr>
        <a:xfrm>
          <a:off x="7150100" y="55776495"/>
          <a:ext cx="224155" cy="270510"/>
        </a:xfrm>
        <a:prstGeom prst="rect">
          <a:avLst/>
        </a:prstGeom>
        <a:noFill/>
      </xdr:spPr>
    </xdr:pic>
    <xdr:clientData/>
  </xdr:twoCellAnchor>
  <xdr:twoCellAnchor>
    <xdr:from>
      <xdr:col>16</xdr:col>
      <xdr:colOff>134471</xdr:colOff>
      <xdr:row>116</xdr:row>
      <xdr:rowOff>123265</xdr:rowOff>
    </xdr:from>
    <xdr:to>
      <xdr:col>16</xdr:col>
      <xdr:colOff>409021</xdr:colOff>
      <xdr:row>116</xdr:row>
      <xdr:rowOff>425824</xdr:rowOff>
    </xdr:to>
    <xdr:pic>
      <xdr:nvPicPr>
        <xdr:cNvPr id="8213" name="Picture 21">
          <a:extLst>
            <a:ext uri="{FF2B5EF4-FFF2-40B4-BE49-F238E27FC236}">
              <a16:creationId xmlns:a16="http://schemas.microsoft.com/office/drawing/2014/main" id="{00000000-0008-0000-0200-000015200000}"/>
            </a:ext>
          </a:extLst>
        </xdr:cNvPr>
        <xdr:cNvPicPr>
          <a:picLocks noChangeAspect="1" noChangeArrowheads="1"/>
        </xdr:cNvPicPr>
      </xdr:nvPicPr>
      <xdr:blipFill>
        <a:blip xmlns:r="http://schemas.openxmlformats.org/officeDocument/2006/relationships" r:embed="rId7"/>
        <a:srcRect/>
        <a:stretch>
          <a:fillRect/>
        </a:stretch>
      </xdr:blipFill>
      <xdr:spPr>
        <a:xfrm>
          <a:off x="7150100" y="58854340"/>
          <a:ext cx="274955" cy="302260"/>
        </a:xfrm>
        <a:prstGeom prst="rect">
          <a:avLst/>
        </a:prstGeom>
        <a:noFill/>
      </xdr:spPr>
    </xdr:pic>
    <xdr:clientData/>
  </xdr:twoCellAnchor>
  <xdr:twoCellAnchor>
    <xdr:from>
      <xdr:col>16</xdr:col>
      <xdr:colOff>44824</xdr:colOff>
      <xdr:row>170</xdr:row>
      <xdr:rowOff>78441</xdr:rowOff>
    </xdr:from>
    <xdr:to>
      <xdr:col>17</xdr:col>
      <xdr:colOff>8636</xdr:colOff>
      <xdr:row>170</xdr:row>
      <xdr:rowOff>448235</xdr:rowOff>
    </xdr:to>
    <xdr:pic>
      <xdr:nvPicPr>
        <xdr:cNvPr id="316" name="Picture 115">
          <a:extLst>
            <a:ext uri="{FF2B5EF4-FFF2-40B4-BE49-F238E27FC236}">
              <a16:creationId xmlns:a16="http://schemas.microsoft.com/office/drawing/2014/main" id="{00000000-0008-0000-0200-00003C010000}"/>
            </a:ext>
          </a:extLst>
        </xdr:cNvPr>
        <xdr:cNvPicPr>
          <a:picLocks noChangeAspect="1" noChangeArrowheads="1"/>
        </xdr:cNvPicPr>
      </xdr:nvPicPr>
      <xdr:blipFill>
        <a:blip xmlns:r="http://schemas.openxmlformats.org/officeDocument/2006/relationships" r:embed="rId8"/>
        <a:srcRect/>
        <a:stretch>
          <a:fillRect/>
        </a:stretch>
      </xdr:blipFill>
      <xdr:spPr>
        <a:xfrm>
          <a:off x="7060565" y="86206965"/>
          <a:ext cx="469900" cy="369570"/>
        </a:xfrm>
        <a:prstGeom prst="rect">
          <a:avLst/>
        </a:prstGeom>
        <a:noFill/>
      </xdr:spPr>
    </xdr:pic>
    <xdr:clientData/>
  </xdr:twoCellAnchor>
  <xdr:twoCellAnchor>
    <xdr:from>
      <xdr:col>16</xdr:col>
      <xdr:colOff>0</xdr:colOff>
      <xdr:row>171</xdr:row>
      <xdr:rowOff>0</xdr:rowOff>
    </xdr:from>
    <xdr:to>
      <xdr:col>16</xdr:col>
      <xdr:colOff>524106</xdr:colOff>
      <xdr:row>171</xdr:row>
      <xdr:rowOff>369794</xdr:rowOff>
    </xdr:to>
    <xdr:pic>
      <xdr:nvPicPr>
        <xdr:cNvPr id="317" name="Picture 115">
          <a:extLst>
            <a:ext uri="{FF2B5EF4-FFF2-40B4-BE49-F238E27FC236}">
              <a16:creationId xmlns:a16="http://schemas.microsoft.com/office/drawing/2014/main" id="{00000000-0008-0000-0200-00003D010000}"/>
            </a:ext>
          </a:extLst>
        </xdr:cNvPr>
        <xdr:cNvPicPr>
          <a:picLocks noChangeAspect="1" noChangeArrowheads="1"/>
        </xdr:cNvPicPr>
      </xdr:nvPicPr>
      <xdr:blipFill>
        <a:blip xmlns:r="http://schemas.openxmlformats.org/officeDocument/2006/relationships" r:embed="rId8"/>
        <a:srcRect/>
        <a:stretch>
          <a:fillRect/>
        </a:stretch>
      </xdr:blipFill>
      <xdr:spPr>
        <a:xfrm>
          <a:off x="7016115" y="86636225"/>
          <a:ext cx="506095" cy="369570"/>
        </a:xfrm>
        <a:prstGeom prst="rect">
          <a:avLst/>
        </a:prstGeom>
        <a:noFill/>
      </xdr:spPr>
    </xdr:pic>
    <xdr:clientData/>
  </xdr:twoCellAnchor>
  <xdr:twoCellAnchor>
    <xdr:from>
      <xdr:col>16</xdr:col>
      <xdr:colOff>0</xdr:colOff>
      <xdr:row>172</xdr:row>
      <xdr:rowOff>0</xdr:rowOff>
    </xdr:from>
    <xdr:to>
      <xdr:col>16</xdr:col>
      <xdr:colOff>524106</xdr:colOff>
      <xdr:row>172</xdr:row>
      <xdr:rowOff>369794</xdr:rowOff>
    </xdr:to>
    <xdr:pic>
      <xdr:nvPicPr>
        <xdr:cNvPr id="318" name="Picture 115">
          <a:extLst>
            <a:ext uri="{FF2B5EF4-FFF2-40B4-BE49-F238E27FC236}">
              <a16:creationId xmlns:a16="http://schemas.microsoft.com/office/drawing/2014/main" id="{00000000-0008-0000-0200-00003E010000}"/>
            </a:ext>
          </a:extLst>
        </xdr:cNvPr>
        <xdr:cNvPicPr>
          <a:picLocks noChangeAspect="1" noChangeArrowheads="1"/>
        </xdr:cNvPicPr>
      </xdr:nvPicPr>
      <xdr:blipFill>
        <a:blip xmlns:r="http://schemas.openxmlformats.org/officeDocument/2006/relationships" r:embed="rId8"/>
        <a:srcRect/>
        <a:stretch>
          <a:fillRect/>
        </a:stretch>
      </xdr:blipFill>
      <xdr:spPr>
        <a:xfrm>
          <a:off x="7016115" y="87143590"/>
          <a:ext cx="506095" cy="369570"/>
        </a:xfrm>
        <a:prstGeom prst="rect">
          <a:avLst/>
        </a:prstGeom>
        <a:noFill/>
      </xdr:spPr>
    </xdr:pic>
    <xdr:clientData/>
  </xdr:twoCellAnchor>
  <xdr:twoCellAnchor>
    <xdr:from>
      <xdr:col>16</xdr:col>
      <xdr:colOff>44824</xdr:colOff>
      <xdr:row>178</xdr:row>
      <xdr:rowOff>112058</xdr:rowOff>
    </xdr:from>
    <xdr:to>
      <xdr:col>16</xdr:col>
      <xdr:colOff>554081</xdr:colOff>
      <xdr:row>178</xdr:row>
      <xdr:rowOff>425823</xdr:rowOff>
    </xdr:to>
    <xdr:pic>
      <xdr:nvPicPr>
        <xdr:cNvPr id="8214" name="Picture 22">
          <a:extLst>
            <a:ext uri="{FF2B5EF4-FFF2-40B4-BE49-F238E27FC236}">
              <a16:creationId xmlns:a16="http://schemas.microsoft.com/office/drawing/2014/main" id="{00000000-0008-0000-0200-000016200000}"/>
            </a:ext>
          </a:extLst>
        </xdr:cNvPr>
        <xdr:cNvPicPr>
          <a:picLocks noChangeAspect="1" noChangeArrowheads="1"/>
        </xdr:cNvPicPr>
      </xdr:nvPicPr>
      <xdr:blipFill>
        <a:blip xmlns:r="http://schemas.openxmlformats.org/officeDocument/2006/relationships" r:embed="rId9"/>
        <a:srcRect/>
        <a:stretch>
          <a:fillRect/>
        </a:stretch>
      </xdr:blipFill>
      <xdr:spPr>
        <a:xfrm>
          <a:off x="7060565" y="90299540"/>
          <a:ext cx="461645" cy="313690"/>
        </a:xfrm>
        <a:prstGeom prst="rect">
          <a:avLst/>
        </a:prstGeom>
        <a:noFill/>
      </xdr:spPr>
    </xdr:pic>
    <xdr:clientData/>
  </xdr:twoCellAnchor>
  <xdr:twoCellAnchor>
    <xdr:from>
      <xdr:col>16</xdr:col>
      <xdr:colOff>33617</xdr:colOff>
      <xdr:row>179</xdr:row>
      <xdr:rowOff>100853</xdr:rowOff>
    </xdr:from>
    <xdr:to>
      <xdr:col>16</xdr:col>
      <xdr:colOff>542874</xdr:colOff>
      <xdr:row>179</xdr:row>
      <xdr:rowOff>414618</xdr:rowOff>
    </xdr:to>
    <xdr:pic>
      <xdr:nvPicPr>
        <xdr:cNvPr id="8215" name="Picture 23">
          <a:extLst>
            <a:ext uri="{FF2B5EF4-FFF2-40B4-BE49-F238E27FC236}">
              <a16:creationId xmlns:a16="http://schemas.microsoft.com/office/drawing/2014/main" id="{00000000-0008-0000-0200-000017200000}"/>
            </a:ext>
          </a:extLst>
        </xdr:cNvPr>
        <xdr:cNvPicPr>
          <a:picLocks noChangeAspect="1" noChangeArrowheads="1"/>
        </xdr:cNvPicPr>
      </xdr:nvPicPr>
      <xdr:blipFill>
        <a:blip xmlns:r="http://schemas.openxmlformats.org/officeDocument/2006/relationships" r:embed="rId10"/>
        <a:srcRect/>
        <a:stretch>
          <a:fillRect/>
        </a:stretch>
      </xdr:blipFill>
      <xdr:spPr>
        <a:xfrm>
          <a:off x="7049135" y="90795475"/>
          <a:ext cx="473075" cy="313690"/>
        </a:xfrm>
        <a:prstGeom prst="rect">
          <a:avLst/>
        </a:prstGeom>
        <a:noFill/>
      </xdr:spPr>
    </xdr:pic>
    <xdr:clientData/>
  </xdr:twoCellAnchor>
  <xdr:twoCellAnchor>
    <xdr:from>
      <xdr:col>16</xdr:col>
      <xdr:colOff>67235</xdr:colOff>
      <xdr:row>184</xdr:row>
      <xdr:rowOff>44823</xdr:rowOff>
    </xdr:from>
    <xdr:to>
      <xdr:col>16</xdr:col>
      <xdr:colOff>537904</xdr:colOff>
      <xdr:row>184</xdr:row>
      <xdr:rowOff>381000</xdr:rowOff>
    </xdr:to>
    <xdr:pic>
      <xdr:nvPicPr>
        <xdr:cNvPr id="8216" name="Picture 24">
          <a:extLst>
            <a:ext uri="{FF2B5EF4-FFF2-40B4-BE49-F238E27FC236}">
              <a16:creationId xmlns:a16="http://schemas.microsoft.com/office/drawing/2014/main" id="{00000000-0008-0000-0200-000018200000}"/>
            </a:ext>
          </a:extLst>
        </xdr:cNvPr>
        <xdr:cNvPicPr>
          <a:picLocks noChangeAspect="1" noChangeArrowheads="1"/>
        </xdr:cNvPicPr>
      </xdr:nvPicPr>
      <xdr:blipFill>
        <a:blip xmlns:r="http://schemas.openxmlformats.org/officeDocument/2006/relationships" r:embed="rId11"/>
        <a:srcRect/>
        <a:stretch>
          <a:fillRect/>
        </a:stretch>
      </xdr:blipFill>
      <xdr:spPr>
        <a:xfrm>
          <a:off x="7082790" y="93276420"/>
          <a:ext cx="439420" cy="336550"/>
        </a:xfrm>
        <a:prstGeom prst="rect">
          <a:avLst/>
        </a:prstGeom>
        <a:noFill/>
      </xdr:spPr>
    </xdr:pic>
    <xdr:clientData/>
  </xdr:twoCellAnchor>
  <xdr:twoCellAnchor>
    <xdr:from>
      <xdr:col>16</xdr:col>
      <xdr:colOff>239437</xdr:colOff>
      <xdr:row>191</xdr:row>
      <xdr:rowOff>23053</xdr:rowOff>
    </xdr:from>
    <xdr:to>
      <xdr:col>16</xdr:col>
      <xdr:colOff>307503</xdr:colOff>
      <xdr:row>191</xdr:row>
      <xdr:rowOff>371475</xdr:rowOff>
    </xdr:to>
    <xdr:pic>
      <xdr:nvPicPr>
        <xdr:cNvPr id="354" name="图片 353">
          <a:extLst>
            <a:ext uri="{FF2B5EF4-FFF2-40B4-BE49-F238E27FC236}">
              <a16:creationId xmlns:a16="http://schemas.microsoft.com/office/drawing/2014/main" id="{00000000-0008-0000-0200-00006201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a:xfrm flipH="1">
          <a:off x="7255510" y="96806385"/>
          <a:ext cx="67945" cy="3486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190500</xdr:colOff>
      <xdr:row>189</xdr:row>
      <xdr:rowOff>47626</xdr:rowOff>
    </xdr:from>
    <xdr:to>
      <xdr:col>16</xdr:col>
      <xdr:colOff>276225</xdr:colOff>
      <xdr:row>189</xdr:row>
      <xdr:rowOff>427476</xdr:rowOff>
    </xdr:to>
    <xdr:pic>
      <xdr:nvPicPr>
        <xdr:cNvPr id="355" name="Picture 106">
          <a:extLst>
            <a:ext uri="{FF2B5EF4-FFF2-40B4-BE49-F238E27FC236}">
              <a16:creationId xmlns:a16="http://schemas.microsoft.com/office/drawing/2014/main" id="{00000000-0008-0000-0200-000063010000}"/>
            </a:ext>
          </a:extLst>
        </xdr:cNvPr>
        <xdr:cNvPicPr>
          <a:picLocks noChangeAspect="1" noChangeArrowheads="1"/>
        </xdr:cNvPicPr>
      </xdr:nvPicPr>
      <xdr:blipFill>
        <a:blip xmlns:r="http://schemas.openxmlformats.org/officeDocument/2006/relationships" r:embed="rId13"/>
        <a:srcRect/>
        <a:stretch>
          <a:fillRect/>
        </a:stretch>
      </xdr:blipFill>
      <xdr:spPr>
        <a:xfrm>
          <a:off x="7206615" y="95816420"/>
          <a:ext cx="85725" cy="379730"/>
        </a:xfrm>
        <a:prstGeom prst="rect">
          <a:avLst/>
        </a:prstGeom>
        <a:noFill/>
      </xdr:spPr>
    </xdr:pic>
    <xdr:clientData/>
  </xdr:twoCellAnchor>
  <xdr:twoCellAnchor>
    <xdr:from>
      <xdr:col>16</xdr:col>
      <xdr:colOff>247650</xdr:colOff>
      <xdr:row>190</xdr:row>
      <xdr:rowOff>180975</xdr:rowOff>
    </xdr:from>
    <xdr:to>
      <xdr:col>16</xdr:col>
      <xdr:colOff>339667</xdr:colOff>
      <xdr:row>190</xdr:row>
      <xdr:rowOff>428625</xdr:rowOff>
    </xdr:to>
    <xdr:pic>
      <xdr:nvPicPr>
        <xdr:cNvPr id="356" name="Picture 107">
          <a:extLst>
            <a:ext uri="{FF2B5EF4-FFF2-40B4-BE49-F238E27FC236}">
              <a16:creationId xmlns:a16="http://schemas.microsoft.com/office/drawing/2014/main" id="{00000000-0008-0000-0200-000064010000}"/>
            </a:ext>
          </a:extLst>
        </xdr:cNvPr>
        <xdr:cNvPicPr>
          <a:picLocks noChangeAspect="1" noChangeArrowheads="1"/>
        </xdr:cNvPicPr>
      </xdr:nvPicPr>
      <xdr:blipFill>
        <a:blip xmlns:r="http://schemas.openxmlformats.org/officeDocument/2006/relationships" r:embed="rId14"/>
        <a:srcRect/>
        <a:stretch>
          <a:fillRect/>
        </a:stretch>
      </xdr:blipFill>
      <xdr:spPr>
        <a:xfrm>
          <a:off x="7263765" y="96457135"/>
          <a:ext cx="91440" cy="247650"/>
        </a:xfrm>
        <a:prstGeom prst="rect">
          <a:avLst/>
        </a:prstGeom>
        <a:noFill/>
      </xdr:spPr>
    </xdr:pic>
    <xdr:clientData/>
  </xdr:twoCellAnchor>
  <xdr:twoCellAnchor>
    <xdr:from>
      <xdr:col>16</xdr:col>
      <xdr:colOff>180975</xdr:colOff>
      <xdr:row>193</xdr:row>
      <xdr:rowOff>28575</xdr:rowOff>
    </xdr:from>
    <xdr:to>
      <xdr:col>16</xdr:col>
      <xdr:colOff>381000</xdr:colOff>
      <xdr:row>193</xdr:row>
      <xdr:rowOff>476907</xdr:rowOff>
    </xdr:to>
    <xdr:pic>
      <xdr:nvPicPr>
        <xdr:cNvPr id="357" name="Picture 108">
          <a:extLst>
            <a:ext uri="{FF2B5EF4-FFF2-40B4-BE49-F238E27FC236}">
              <a16:creationId xmlns:a16="http://schemas.microsoft.com/office/drawing/2014/main" id="{00000000-0008-0000-0200-000065010000}"/>
            </a:ext>
          </a:extLst>
        </xdr:cNvPr>
        <xdr:cNvPicPr>
          <a:picLocks noChangeAspect="1" noChangeArrowheads="1"/>
        </xdr:cNvPicPr>
      </xdr:nvPicPr>
      <xdr:blipFill>
        <a:blip xmlns:r="http://schemas.openxmlformats.org/officeDocument/2006/relationships" r:embed="rId15"/>
        <a:srcRect/>
        <a:stretch>
          <a:fillRect/>
        </a:stretch>
      </xdr:blipFill>
      <xdr:spPr>
        <a:xfrm>
          <a:off x="7197090" y="97826830"/>
          <a:ext cx="200025" cy="448310"/>
        </a:xfrm>
        <a:prstGeom prst="rect">
          <a:avLst/>
        </a:prstGeom>
        <a:noFill/>
      </xdr:spPr>
    </xdr:pic>
    <xdr:clientData/>
  </xdr:twoCellAnchor>
  <xdr:twoCellAnchor>
    <xdr:from>
      <xdr:col>16</xdr:col>
      <xdr:colOff>89647</xdr:colOff>
      <xdr:row>192</xdr:row>
      <xdr:rowOff>100853</xdr:rowOff>
    </xdr:from>
    <xdr:to>
      <xdr:col>16</xdr:col>
      <xdr:colOff>302559</xdr:colOff>
      <xdr:row>192</xdr:row>
      <xdr:rowOff>379886</xdr:rowOff>
    </xdr:to>
    <xdr:pic>
      <xdr:nvPicPr>
        <xdr:cNvPr id="358" name="Picture 116">
          <a:extLst>
            <a:ext uri="{FF2B5EF4-FFF2-40B4-BE49-F238E27FC236}">
              <a16:creationId xmlns:a16="http://schemas.microsoft.com/office/drawing/2014/main" id="{00000000-0008-0000-0200-000066010000}"/>
            </a:ext>
          </a:extLst>
        </xdr:cNvPr>
        <xdr:cNvPicPr>
          <a:picLocks noChangeAspect="1" noChangeArrowheads="1"/>
        </xdr:cNvPicPr>
      </xdr:nvPicPr>
      <xdr:blipFill>
        <a:blip xmlns:r="http://schemas.openxmlformats.org/officeDocument/2006/relationships" r:embed="rId16"/>
        <a:srcRect/>
        <a:stretch>
          <a:fillRect/>
        </a:stretch>
      </xdr:blipFill>
      <xdr:spPr>
        <a:xfrm>
          <a:off x="7105650" y="97391220"/>
          <a:ext cx="212725" cy="279400"/>
        </a:xfrm>
        <a:prstGeom prst="rect">
          <a:avLst/>
        </a:prstGeom>
        <a:noFill/>
      </xdr:spPr>
    </xdr:pic>
    <xdr:clientData/>
  </xdr:twoCellAnchor>
  <xdr:twoCellAnchor>
    <xdr:from>
      <xdr:col>16</xdr:col>
      <xdr:colOff>268941</xdr:colOff>
      <xdr:row>194</xdr:row>
      <xdr:rowOff>100853</xdr:rowOff>
    </xdr:from>
    <xdr:to>
      <xdr:col>16</xdr:col>
      <xdr:colOff>414617</xdr:colOff>
      <xdr:row>194</xdr:row>
      <xdr:rowOff>365008</xdr:rowOff>
    </xdr:to>
    <xdr:pic>
      <xdr:nvPicPr>
        <xdr:cNvPr id="359" name="Picture 118">
          <a:extLst>
            <a:ext uri="{FF2B5EF4-FFF2-40B4-BE49-F238E27FC236}">
              <a16:creationId xmlns:a16="http://schemas.microsoft.com/office/drawing/2014/main" id="{00000000-0008-0000-0200-000067010000}"/>
            </a:ext>
          </a:extLst>
        </xdr:cNvPr>
        <xdr:cNvPicPr>
          <a:picLocks noChangeAspect="1" noChangeArrowheads="1"/>
        </xdr:cNvPicPr>
      </xdr:nvPicPr>
      <xdr:blipFill>
        <a:blip xmlns:r="http://schemas.openxmlformats.org/officeDocument/2006/relationships" r:embed="rId17"/>
        <a:srcRect/>
        <a:stretch>
          <a:fillRect/>
        </a:stretch>
      </xdr:blipFill>
      <xdr:spPr>
        <a:xfrm>
          <a:off x="7284720" y="98405950"/>
          <a:ext cx="145415" cy="264160"/>
        </a:xfrm>
        <a:prstGeom prst="rect">
          <a:avLst/>
        </a:prstGeom>
        <a:noFill/>
      </xdr:spPr>
    </xdr:pic>
    <xdr:clientData/>
  </xdr:twoCellAnchor>
  <xdr:twoCellAnchor>
    <xdr:from>
      <xdr:col>16</xdr:col>
      <xdr:colOff>56029</xdr:colOff>
      <xdr:row>195</xdr:row>
      <xdr:rowOff>145677</xdr:rowOff>
    </xdr:from>
    <xdr:to>
      <xdr:col>16</xdr:col>
      <xdr:colOff>457940</xdr:colOff>
      <xdr:row>195</xdr:row>
      <xdr:rowOff>246530</xdr:rowOff>
    </xdr:to>
    <xdr:pic>
      <xdr:nvPicPr>
        <xdr:cNvPr id="360" name="Picture 119">
          <a:extLst>
            <a:ext uri="{FF2B5EF4-FFF2-40B4-BE49-F238E27FC236}">
              <a16:creationId xmlns:a16="http://schemas.microsoft.com/office/drawing/2014/main" id="{00000000-0008-0000-0200-000068010000}"/>
            </a:ext>
          </a:extLst>
        </xdr:cNvPr>
        <xdr:cNvPicPr>
          <a:picLocks noChangeAspect="1" noChangeArrowheads="1"/>
        </xdr:cNvPicPr>
      </xdr:nvPicPr>
      <xdr:blipFill>
        <a:blip xmlns:r="http://schemas.openxmlformats.org/officeDocument/2006/relationships" r:embed="rId18"/>
        <a:srcRect/>
        <a:stretch>
          <a:fillRect/>
        </a:stretch>
      </xdr:blipFill>
      <xdr:spPr>
        <a:xfrm>
          <a:off x="7071995" y="98958400"/>
          <a:ext cx="401955" cy="100965"/>
        </a:xfrm>
        <a:prstGeom prst="rect">
          <a:avLst/>
        </a:prstGeom>
        <a:noFill/>
      </xdr:spPr>
    </xdr:pic>
    <xdr:clientData/>
  </xdr:twoCellAnchor>
  <xdr:twoCellAnchor>
    <xdr:from>
      <xdr:col>16</xdr:col>
      <xdr:colOff>33618</xdr:colOff>
      <xdr:row>196</xdr:row>
      <xdr:rowOff>145677</xdr:rowOff>
    </xdr:from>
    <xdr:to>
      <xdr:col>16</xdr:col>
      <xdr:colOff>530102</xdr:colOff>
      <xdr:row>196</xdr:row>
      <xdr:rowOff>268942</xdr:rowOff>
    </xdr:to>
    <xdr:pic>
      <xdr:nvPicPr>
        <xdr:cNvPr id="361" name="Picture 120">
          <a:extLst>
            <a:ext uri="{FF2B5EF4-FFF2-40B4-BE49-F238E27FC236}">
              <a16:creationId xmlns:a16="http://schemas.microsoft.com/office/drawing/2014/main" id="{00000000-0008-0000-0200-000069010000}"/>
            </a:ext>
          </a:extLst>
        </xdr:cNvPr>
        <xdr:cNvPicPr>
          <a:picLocks noChangeAspect="1" noChangeArrowheads="1"/>
        </xdr:cNvPicPr>
      </xdr:nvPicPr>
      <xdr:blipFill>
        <a:blip xmlns:r="http://schemas.openxmlformats.org/officeDocument/2006/relationships" r:embed="rId19"/>
        <a:srcRect/>
        <a:stretch>
          <a:fillRect/>
        </a:stretch>
      </xdr:blipFill>
      <xdr:spPr>
        <a:xfrm>
          <a:off x="7049135" y="99465765"/>
          <a:ext cx="473075" cy="123190"/>
        </a:xfrm>
        <a:prstGeom prst="rect">
          <a:avLst/>
        </a:prstGeom>
        <a:noFill/>
      </xdr:spPr>
    </xdr:pic>
    <xdr:clientData/>
  </xdr:twoCellAnchor>
  <xdr:twoCellAnchor>
    <xdr:from>
      <xdr:col>16</xdr:col>
      <xdr:colOff>56030</xdr:colOff>
      <xdr:row>197</xdr:row>
      <xdr:rowOff>145676</xdr:rowOff>
    </xdr:from>
    <xdr:to>
      <xdr:col>17</xdr:col>
      <xdr:colOff>19769</xdr:colOff>
      <xdr:row>197</xdr:row>
      <xdr:rowOff>302559</xdr:rowOff>
    </xdr:to>
    <xdr:pic>
      <xdr:nvPicPr>
        <xdr:cNvPr id="8228" name="Picture 36">
          <a:extLst>
            <a:ext uri="{FF2B5EF4-FFF2-40B4-BE49-F238E27FC236}">
              <a16:creationId xmlns:a16="http://schemas.microsoft.com/office/drawing/2014/main" id="{00000000-0008-0000-0200-000024200000}"/>
            </a:ext>
          </a:extLst>
        </xdr:cNvPr>
        <xdr:cNvPicPr>
          <a:picLocks noChangeAspect="1" noChangeArrowheads="1"/>
        </xdr:cNvPicPr>
      </xdr:nvPicPr>
      <xdr:blipFill>
        <a:blip xmlns:r="http://schemas.openxmlformats.org/officeDocument/2006/relationships" r:embed="rId20"/>
        <a:srcRect/>
        <a:stretch>
          <a:fillRect/>
        </a:stretch>
      </xdr:blipFill>
      <xdr:spPr>
        <a:xfrm>
          <a:off x="7071995" y="99973130"/>
          <a:ext cx="469900" cy="156845"/>
        </a:xfrm>
        <a:prstGeom prst="rect">
          <a:avLst/>
        </a:prstGeom>
        <a:noFill/>
      </xdr:spPr>
    </xdr:pic>
    <xdr:clientData/>
  </xdr:twoCellAnchor>
  <xdr:twoCellAnchor>
    <xdr:from>
      <xdr:col>15</xdr:col>
      <xdr:colOff>336177</xdr:colOff>
      <xdr:row>198</xdr:row>
      <xdr:rowOff>123265</xdr:rowOff>
    </xdr:from>
    <xdr:to>
      <xdr:col>16</xdr:col>
      <xdr:colOff>525565</xdr:colOff>
      <xdr:row>198</xdr:row>
      <xdr:rowOff>291353</xdr:rowOff>
    </xdr:to>
    <xdr:pic>
      <xdr:nvPicPr>
        <xdr:cNvPr id="8229" name="Picture 37">
          <a:extLst>
            <a:ext uri="{FF2B5EF4-FFF2-40B4-BE49-F238E27FC236}">
              <a16:creationId xmlns:a16="http://schemas.microsoft.com/office/drawing/2014/main" id="{00000000-0008-0000-0200-000025200000}"/>
            </a:ext>
          </a:extLst>
        </xdr:cNvPr>
        <xdr:cNvPicPr>
          <a:picLocks noChangeAspect="1" noChangeArrowheads="1"/>
        </xdr:cNvPicPr>
      </xdr:nvPicPr>
      <xdr:blipFill>
        <a:blip xmlns:r="http://schemas.openxmlformats.org/officeDocument/2006/relationships" r:embed="rId21"/>
        <a:srcRect/>
        <a:stretch>
          <a:fillRect/>
        </a:stretch>
      </xdr:blipFill>
      <xdr:spPr>
        <a:xfrm>
          <a:off x="6965950" y="100458270"/>
          <a:ext cx="556260" cy="167640"/>
        </a:xfrm>
        <a:prstGeom prst="rect">
          <a:avLst/>
        </a:prstGeom>
        <a:noFill/>
      </xdr:spPr>
    </xdr:pic>
    <xdr:clientData/>
  </xdr:twoCellAnchor>
  <xdr:twoCellAnchor>
    <xdr:from>
      <xdr:col>16</xdr:col>
      <xdr:colOff>56029</xdr:colOff>
      <xdr:row>199</xdr:row>
      <xdr:rowOff>190500</xdr:rowOff>
    </xdr:from>
    <xdr:to>
      <xdr:col>16</xdr:col>
      <xdr:colOff>419262</xdr:colOff>
      <xdr:row>199</xdr:row>
      <xdr:rowOff>302559</xdr:rowOff>
    </xdr:to>
    <xdr:pic>
      <xdr:nvPicPr>
        <xdr:cNvPr id="8230" name="Picture 38">
          <a:extLst>
            <a:ext uri="{FF2B5EF4-FFF2-40B4-BE49-F238E27FC236}">
              <a16:creationId xmlns:a16="http://schemas.microsoft.com/office/drawing/2014/main" id="{00000000-0008-0000-0200-000026200000}"/>
            </a:ext>
          </a:extLst>
        </xdr:cNvPr>
        <xdr:cNvPicPr>
          <a:picLocks noChangeAspect="1" noChangeArrowheads="1"/>
        </xdr:cNvPicPr>
      </xdr:nvPicPr>
      <xdr:blipFill>
        <a:blip xmlns:r="http://schemas.openxmlformats.org/officeDocument/2006/relationships" r:embed="rId22"/>
        <a:srcRect/>
        <a:stretch>
          <a:fillRect/>
        </a:stretch>
      </xdr:blipFill>
      <xdr:spPr>
        <a:xfrm>
          <a:off x="7071995" y="101032945"/>
          <a:ext cx="363220" cy="111760"/>
        </a:xfrm>
        <a:prstGeom prst="rect">
          <a:avLst/>
        </a:prstGeom>
        <a:noFill/>
      </xdr:spPr>
    </xdr:pic>
    <xdr:clientData/>
  </xdr:twoCellAnchor>
  <xdr:twoCellAnchor>
    <xdr:from>
      <xdr:col>16</xdr:col>
      <xdr:colOff>11205</xdr:colOff>
      <xdr:row>200</xdr:row>
      <xdr:rowOff>168088</xdr:rowOff>
    </xdr:from>
    <xdr:to>
      <xdr:col>17</xdr:col>
      <xdr:colOff>35062</xdr:colOff>
      <xdr:row>200</xdr:row>
      <xdr:rowOff>302559</xdr:rowOff>
    </xdr:to>
    <xdr:pic>
      <xdr:nvPicPr>
        <xdr:cNvPr id="366" name="Picture 121">
          <a:extLst>
            <a:ext uri="{FF2B5EF4-FFF2-40B4-BE49-F238E27FC236}">
              <a16:creationId xmlns:a16="http://schemas.microsoft.com/office/drawing/2014/main" id="{00000000-0008-0000-0200-00006E010000}"/>
            </a:ext>
          </a:extLst>
        </xdr:cNvPr>
        <xdr:cNvPicPr>
          <a:picLocks noChangeAspect="1" noChangeArrowheads="1"/>
        </xdr:cNvPicPr>
      </xdr:nvPicPr>
      <xdr:blipFill>
        <a:blip xmlns:r="http://schemas.openxmlformats.org/officeDocument/2006/relationships" r:embed="rId23"/>
        <a:srcRect/>
        <a:stretch>
          <a:fillRect/>
        </a:stretch>
      </xdr:blipFill>
      <xdr:spPr>
        <a:xfrm>
          <a:off x="7026910" y="101517450"/>
          <a:ext cx="530225" cy="134620"/>
        </a:xfrm>
        <a:prstGeom prst="rect">
          <a:avLst/>
        </a:prstGeom>
        <a:noFill/>
      </xdr:spPr>
    </xdr:pic>
    <xdr:clientData/>
  </xdr:twoCellAnchor>
  <xdr:twoCellAnchor>
    <xdr:from>
      <xdr:col>16</xdr:col>
      <xdr:colOff>168089</xdr:colOff>
      <xdr:row>201</xdr:row>
      <xdr:rowOff>67235</xdr:rowOff>
    </xdr:from>
    <xdr:to>
      <xdr:col>16</xdr:col>
      <xdr:colOff>347383</xdr:colOff>
      <xdr:row>201</xdr:row>
      <xdr:rowOff>407442</xdr:rowOff>
    </xdr:to>
    <xdr:pic>
      <xdr:nvPicPr>
        <xdr:cNvPr id="8231" name="Picture 39">
          <a:extLst>
            <a:ext uri="{FF2B5EF4-FFF2-40B4-BE49-F238E27FC236}">
              <a16:creationId xmlns:a16="http://schemas.microsoft.com/office/drawing/2014/main" id="{00000000-0008-0000-0200-000027200000}"/>
            </a:ext>
          </a:extLst>
        </xdr:cNvPr>
        <xdr:cNvPicPr>
          <a:picLocks noChangeAspect="1" noChangeArrowheads="1"/>
        </xdr:cNvPicPr>
      </xdr:nvPicPr>
      <xdr:blipFill>
        <a:blip xmlns:r="http://schemas.openxmlformats.org/officeDocument/2006/relationships" r:embed="rId24"/>
        <a:srcRect/>
        <a:stretch>
          <a:fillRect/>
        </a:stretch>
      </xdr:blipFill>
      <xdr:spPr>
        <a:xfrm>
          <a:off x="7183755" y="101923850"/>
          <a:ext cx="179705" cy="340360"/>
        </a:xfrm>
        <a:prstGeom prst="rect">
          <a:avLst/>
        </a:prstGeom>
        <a:noFill/>
      </xdr:spPr>
    </xdr:pic>
    <xdr:clientData/>
  </xdr:twoCellAnchor>
  <xdr:twoCellAnchor>
    <xdr:from>
      <xdr:col>16</xdr:col>
      <xdr:colOff>22412</xdr:colOff>
      <xdr:row>174</xdr:row>
      <xdr:rowOff>100853</xdr:rowOff>
    </xdr:from>
    <xdr:to>
      <xdr:col>16</xdr:col>
      <xdr:colOff>507706</xdr:colOff>
      <xdr:row>174</xdr:row>
      <xdr:rowOff>381000</xdr:rowOff>
    </xdr:to>
    <xdr:pic>
      <xdr:nvPicPr>
        <xdr:cNvPr id="8233" name="Picture 41">
          <a:extLst>
            <a:ext uri="{FF2B5EF4-FFF2-40B4-BE49-F238E27FC236}">
              <a16:creationId xmlns:a16="http://schemas.microsoft.com/office/drawing/2014/main" id="{00000000-0008-0000-0200-000029200000}"/>
            </a:ext>
          </a:extLst>
        </xdr:cNvPr>
        <xdr:cNvPicPr>
          <a:picLocks noChangeAspect="1" noChangeArrowheads="1"/>
        </xdr:cNvPicPr>
      </xdr:nvPicPr>
      <xdr:blipFill>
        <a:blip xmlns:r="http://schemas.openxmlformats.org/officeDocument/2006/relationships" r:embed="rId25"/>
        <a:srcRect/>
        <a:stretch>
          <a:fillRect/>
        </a:stretch>
      </xdr:blipFill>
      <xdr:spPr>
        <a:xfrm>
          <a:off x="7038340" y="88258650"/>
          <a:ext cx="483870" cy="280670"/>
        </a:xfrm>
        <a:prstGeom prst="rect">
          <a:avLst/>
        </a:prstGeom>
        <a:noFill/>
      </xdr:spPr>
    </xdr:pic>
    <xdr:clientData/>
  </xdr:twoCellAnchor>
  <xdr:twoCellAnchor>
    <xdr:from>
      <xdr:col>16</xdr:col>
      <xdr:colOff>67236</xdr:colOff>
      <xdr:row>175</xdr:row>
      <xdr:rowOff>100853</xdr:rowOff>
    </xdr:from>
    <xdr:to>
      <xdr:col>16</xdr:col>
      <xdr:colOff>552530</xdr:colOff>
      <xdr:row>175</xdr:row>
      <xdr:rowOff>381000</xdr:rowOff>
    </xdr:to>
    <xdr:pic>
      <xdr:nvPicPr>
        <xdr:cNvPr id="372" name="Picture 41">
          <a:extLst>
            <a:ext uri="{FF2B5EF4-FFF2-40B4-BE49-F238E27FC236}">
              <a16:creationId xmlns:a16="http://schemas.microsoft.com/office/drawing/2014/main" id="{00000000-0008-0000-0200-000074010000}"/>
            </a:ext>
          </a:extLst>
        </xdr:cNvPr>
        <xdr:cNvPicPr>
          <a:picLocks noChangeAspect="1" noChangeArrowheads="1"/>
        </xdr:cNvPicPr>
      </xdr:nvPicPr>
      <xdr:blipFill>
        <a:blip xmlns:r="http://schemas.openxmlformats.org/officeDocument/2006/relationships" r:embed="rId25"/>
        <a:srcRect/>
        <a:stretch>
          <a:fillRect/>
        </a:stretch>
      </xdr:blipFill>
      <xdr:spPr>
        <a:xfrm>
          <a:off x="7082790" y="88766015"/>
          <a:ext cx="439420" cy="280670"/>
        </a:xfrm>
        <a:prstGeom prst="rect">
          <a:avLst/>
        </a:prstGeom>
        <a:noFill/>
      </xdr:spPr>
    </xdr:pic>
    <xdr:clientData/>
  </xdr:twoCellAnchor>
  <xdr:twoCellAnchor>
    <xdr:from>
      <xdr:col>16</xdr:col>
      <xdr:colOff>56029</xdr:colOff>
      <xdr:row>176</xdr:row>
      <xdr:rowOff>168088</xdr:rowOff>
    </xdr:from>
    <xdr:to>
      <xdr:col>16</xdr:col>
      <xdr:colOff>541323</xdr:colOff>
      <xdr:row>176</xdr:row>
      <xdr:rowOff>448235</xdr:rowOff>
    </xdr:to>
    <xdr:pic>
      <xdr:nvPicPr>
        <xdr:cNvPr id="373" name="Picture 41">
          <a:extLst>
            <a:ext uri="{FF2B5EF4-FFF2-40B4-BE49-F238E27FC236}">
              <a16:creationId xmlns:a16="http://schemas.microsoft.com/office/drawing/2014/main" id="{00000000-0008-0000-0200-000075010000}"/>
            </a:ext>
          </a:extLst>
        </xdr:cNvPr>
        <xdr:cNvPicPr>
          <a:picLocks noChangeAspect="1" noChangeArrowheads="1"/>
        </xdr:cNvPicPr>
      </xdr:nvPicPr>
      <xdr:blipFill>
        <a:blip xmlns:r="http://schemas.openxmlformats.org/officeDocument/2006/relationships" r:embed="rId25"/>
        <a:srcRect/>
        <a:stretch>
          <a:fillRect/>
        </a:stretch>
      </xdr:blipFill>
      <xdr:spPr>
        <a:xfrm>
          <a:off x="7071995" y="89340690"/>
          <a:ext cx="450215" cy="280035"/>
        </a:xfrm>
        <a:prstGeom prst="rect">
          <a:avLst/>
        </a:prstGeom>
        <a:noFill/>
      </xdr:spPr>
    </xdr:pic>
    <xdr:clientData/>
  </xdr:twoCellAnchor>
  <xdr:twoCellAnchor>
    <xdr:from>
      <xdr:col>16</xdr:col>
      <xdr:colOff>38100</xdr:colOff>
      <xdr:row>28</xdr:row>
      <xdr:rowOff>224795</xdr:rowOff>
    </xdr:from>
    <xdr:to>
      <xdr:col>16</xdr:col>
      <xdr:colOff>535011</xdr:colOff>
      <xdr:row>28</xdr:row>
      <xdr:rowOff>403411</xdr:rowOff>
    </xdr:to>
    <xdr:pic>
      <xdr:nvPicPr>
        <xdr:cNvPr id="214" name="图片 213">
          <a:extLst>
            <a:ext uri="{FF2B5EF4-FFF2-40B4-BE49-F238E27FC236}">
              <a16:creationId xmlns:a16="http://schemas.microsoft.com/office/drawing/2014/main" id="{00000000-0008-0000-0200-0000D6000000}"/>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a:xfrm>
          <a:off x="7054215" y="14307820"/>
          <a:ext cx="467995" cy="1784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59055</xdr:colOff>
      <xdr:row>82</xdr:row>
      <xdr:rowOff>88900</xdr:rowOff>
    </xdr:from>
    <xdr:to>
      <xdr:col>16</xdr:col>
      <xdr:colOff>487681</xdr:colOff>
      <xdr:row>82</xdr:row>
      <xdr:rowOff>400628</xdr:rowOff>
    </xdr:to>
    <xdr:pic>
      <xdr:nvPicPr>
        <xdr:cNvPr id="244" name="Picture 11">
          <a:extLst>
            <a:ext uri="{FF2B5EF4-FFF2-40B4-BE49-F238E27FC236}">
              <a16:creationId xmlns:a16="http://schemas.microsoft.com/office/drawing/2014/main" id="{00000000-0008-0000-0200-0000F4000000}"/>
            </a:ext>
          </a:extLst>
        </xdr:cNvPr>
        <xdr:cNvPicPr>
          <a:picLocks noChangeAspect="1" noChangeArrowheads="1"/>
        </xdr:cNvPicPr>
      </xdr:nvPicPr>
      <xdr:blipFill>
        <a:blip xmlns:r="http://schemas.openxmlformats.org/officeDocument/2006/relationships" r:embed="rId27"/>
        <a:srcRect/>
        <a:stretch>
          <a:fillRect/>
        </a:stretch>
      </xdr:blipFill>
      <xdr:spPr>
        <a:xfrm>
          <a:off x="7075170" y="41569640"/>
          <a:ext cx="428625" cy="311150"/>
        </a:xfrm>
        <a:prstGeom prst="rect">
          <a:avLst/>
        </a:prstGeom>
        <a:noFill/>
      </xdr:spPr>
    </xdr:pic>
    <xdr:clientData/>
  </xdr:twoCellAnchor>
  <xdr:twoCellAnchor>
    <xdr:from>
      <xdr:col>16</xdr:col>
      <xdr:colOff>132715</xdr:colOff>
      <xdr:row>81</xdr:row>
      <xdr:rowOff>136525</xdr:rowOff>
    </xdr:from>
    <xdr:to>
      <xdr:col>16</xdr:col>
      <xdr:colOff>404234</xdr:colOff>
      <xdr:row>81</xdr:row>
      <xdr:rowOff>388525</xdr:rowOff>
    </xdr:to>
    <xdr:pic>
      <xdr:nvPicPr>
        <xdr:cNvPr id="245" name="Picture 2">
          <a:extLst>
            <a:ext uri="{FF2B5EF4-FFF2-40B4-BE49-F238E27FC236}">
              <a16:creationId xmlns:a16="http://schemas.microsoft.com/office/drawing/2014/main" id="{00000000-0008-0000-0200-0000F5000000}"/>
            </a:ext>
          </a:extLst>
        </xdr:cNvPr>
        <xdr:cNvPicPr>
          <a:picLocks noChangeAspect="1" noChangeArrowheads="1"/>
        </xdr:cNvPicPr>
      </xdr:nvPicPr>
      <xdr:blipFill>
        <a:blip xmlns:r="http://schemas.openxmlformats.org/officeDocument/2006/relationships" r:embed="rId28"/>
        <a:srcRect/>
        <a:stretch>
          <a:fillRect/>
        </a:stretch>
      </xdr:blipFill>
      <xdr:spPr>
        <a:xfrm>
          <a:off x="7148830" y="41109900"/>
          <a:ext cx="271145" cy="251460"/>
        </a:xfrm>
        <a:prstGeom prst="rect">
          <a:avLst/>
        </a:prstGeom>
        <a:noFill/>
      </xdr:spPr>
    </xdr:pic>
    <xdr:clientData/>
  </xdr:twoCellAnchor>
  <xdr:twoCellAnchor>
    <xdr:from>
      <xdr:col>16</xdr:col>
      <xdr:colOff>224118</xdr:colOff>
      <xdr:row>26</xdr:row>
      <xdr:rowOff>100856</xdr:rowOff>
    </xdr:from>
    <xdr:to>
      <xdr:col>16</xdr:col>
      <xdr:colOff>392205</xdr:colOff>
      <xdr:row>26</xdr:row>
      <xdr:rowOff>407400</xdr:rowOff>
    </xdr:to>
    <xdr:pic>
      <xdr:nvPicPr>
        <xdr:cNvPr id="246" name="图片 245">
          <a:extLst>
            <a:ext uri="{FF2B5EF4-FFF2-40B4-BE49-F238E27FC236}">
              <a16:creationId xmlns:a16="http://schemas.microsoft.com/office/drawing/2014/main" id="{00000000-0008-0000-0200-0000F6000000}"/>
            </a:ext>
          </a:extLst>
        </xdr:cNvPr>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a:xfrm>
          <a:off x="7239635" y="13168630"/>
          <a:ext cx="168275" cy="3067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201707</xdr:colOff>
      <xdr:row>25</xdr:row>
      <xdr:rowOff>122920</xdr:rowOff>
    </xdr:from>
    <xdr:to>
      <xdr:col>16</xdr:col>
      <xdr:colOff>437029</xdr:colOff>
      <xdr:row>25</xdr:row>
      <xdr:rowOff>501906</xdr:rowOff>
    </xdr:to>
    <xdr:pic>
      <xdr:nvPicPr>
        <xdr:cNvPr id="247" name="图片 246">
          <a:extLst>
            <a:ext uri="{FF2B5EF4-FFF2-40B4-BE49-F238E27FC236}">
              <a16:creationId xmlns:a16="http://schemas.microsoft.com/office/drawing/2014/main" id="{00000000-0008-0000-0200-0000F7000000}"/>
            </a:ext>
          </a:extLst>
        </xdr:cNvPr>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a:xfrm>
          <a:off x="7217410" y="12683490"/>
          <a:ext cx="235585" cy="379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145677</xdr:colOff>
      <xdr:row>12</xdr:row>
      <xdr:rowOff>89647</xdr:rowOff>
    </xdr:from>
    <xdr:to>
      <xdr:col>16</xdr:col>
      <xdr:colOff>411739</xdr:colOff>
      <xdr:row>12</xdr:row>
      <xdr:rowOff>358588</xdr:rowOff>
    </xdr:to>
    <xdr:pic>
      <xdr:nvPicPr>
        <xdr:cNvPr id="248" name="Picture 9">
          <a:extLst>
            <a:ext uri="{FF2B5EF4-FFF2-40B4-BE49-F238E27FC236}">
              <a16:creationId xmlns:a16="http://schemas.microsoft.com/office/drawing/2014/main" id="{00000000-0008-0000-0200-0000F8000000}"/>
            </a:ext>
          </a:extLst>
        </xdr:cNvPr>
        <xdr:cNvPicPr>
          <a:picLocks noChangeAspect="1" noChangeArrowheads="1"/>
        </xdr:cNvPicPr>
      </xdr:nvPicPr>
      <xdr:blipFill>
        <a:blip xmlns:r="http://schemas.openxmlformats.org/officeDocument/2006/relationships" r:embed="rId31"/>
        <a:srcRect/>
        <a:stretch>
          <a:fillRect/>
        </a:stretch>
      </xdr:blipFill>
      <xdr:spPr>
        <a:xfrm>
          <a:off x="7161530" y="6054725"/>
          <a:ext cx="266065" cy="268605"/>
        </a:xfrm>
        <a:prstGeom prst="rect">
          <a:avLst/>
        </a:prstGeom>
        <a:noFill/>
      </xdr:spPr>
    </xdr:pic>
    <xdr:clientData/>
  </xdr:twoCellAnchor>
  <xdr:twoCellAnchor>
    <xdr:from>
      <xdr:col>16</xdr:col>
      <xdr:colOff>156883</xdr:colOff>
      <xdr:row>13</xdr:row>
      <xdr:rowOff>112059</xdr:rowOff>
    </xdr:from>
    <xdr:to>
      <xdr:col>16</xdr:col>
      <xdr:colOff>422945</xdr:colOff>
      <xdr:row>13</xdr:row>
      <xdr:rowOff>381000</xdr:rowOff>
    </xdr:to>
    <xdr:pic>
      <xdr:nvPicPr>
        <xdr:cNvPr id="249" name="Picture 9">
          <a:extLst>
            <a:ext uri="{FF2B5EF4-FFF2-40B4-BE49-F238E27FC236}">
              <a16:creationId xmlns:a16="http://schemas.microsoft.com/office/drawing/2014/main" id="{00000000-0008-0000-0200-0000F9000000}"/>
            </a:ext>
          </a:extLst>
        </xdr:cNvPr>
        <xdr:cNvPicPr>
          <a:picLocks noChangeAspect="1" noChangeArrowheads="1"/>
        </xdr:cNvPicPr>
      </xdr:nvPicPr>
      <xdr:blipFill>
        <a:blip xmlns:r="http://schemas.openxmlformats.org/officeDocument/2006/relationships" r:embed="rId31"/>
        <a:srcRect/>
        <a:stretch>
          <a:fillRect/>
        </a:stretch>
      </xdr:blipFill>
      <xdr:spPr>
        <a:xfrm>
          <a:off x="7172960" y="6584315"/>
          <a:ext cx="266065" cy="269240"/>
        </a:xfrm>
        <a:prstGeom prst="rect">
          <a:avLst/>
        </a:prstGeom>
        <a:noFill/>
      </xdr:spPr>
    </xdr:pic>
    <xdr:clientData/>
  </xdr:twoCellAnchor>
  <xdr:twoCellAnchor>
    <xdr:from>
      <xdr:col>16</xdr:col>
      <xdr:colOff>190500</xdr:colOff>
      <xdr:row>14</xdr:row>
      <xdr:rowOff>179294</xdr:rowOff>
    </xdr:from>
    <xdr:to>
      <xdr:col>16</xdr:col>
      <xdr:colOff>456562</xdr:colOff>
      <xdr:row>14</xdr:row>
      <xdr:rowOff>448235</xdr:rowOff>
    </xdr:to>
    <xdr:pic>
      <xdr:nvPicPr>
        <xdr:cNvPr id="250" name="Picture 9">
          <a:extLst>
            <a:ext uri="{FF2B5EF4-FFF2-40B4-BE49-F238E27FC236}">
              <a16:creationId xmlns:a16="http://schemas.microsoft.com/office/drawing/2014/main" id="{00000000-0008-0000-0200-0000FA000000}"/>
            </a:ext>
          </a:extLst>
        </xdr:cNvPr>
        <xdr:cNvPicPr>
          <a:picLocks noChangeAspect="1" noChangeArrowheads="1"/>
        </xdr:cNvPicPr>
      </xdr:nvPicPr>
      <xdr:blipFill>
        <a:blip xmlns:r="http://schemas.openxmlformats.org/officeDocument/2006/relationships" r:embed="rId31"/>
        <a:srcRect/>
        <a:stretch>
          <a:fillRect/>
        </a:stretch>
      </xdr:blipFill>
      <xdr:spPr>
        <a:xfrm>
          <a:off x="7206615" y="7158990"/>
          <a:ext cx="265430" cy="268605"/>
        </a:xfrm>
        <a:prstGeom prst="rect">
          <a:avLst/>
        </a:prstGeom>
        <a:noFill/>
      </xdr:spPr>
    </xdr:pic>
    <xdr:clientData/>
  </xdr:twoCellAnchor>
  <xdr:twoCellAnchor>
    <xdr:from>
      <xdr:col>16</xdr:col>
      <xdr:colOff>145676</xdr:colOff>
      <xdr:row>20</xdr:row>
      <xdr:rowOff>89647</xdr:rowOff>
    </xdr:from>
    <xdr:to>
      <xdr:col>16</xdr:col>
      <xdr:colOff>436493</xdr:colOff>
      <xdr:row>20</xdr:row>
      <xdr:rowOff>425823</xdr:rowOff>
    </xdr:to>
    <xdr:pic>
      <xdr:nvPicPr>
        <xdr:cNvPr id="251" name="Picture 11">
          <a:extLst>
            <a:ext uri="{FF2B5EF4-FFF2-40B4-BE49-F238E27FC236}">
              <a16:creationId xmlns:a16="http://schemas.microsoft.com/office/drawing/2014/main" id="{00000000-0008-0000-0200-0000FB000000}"/>
            </a:ext>
          </a:extLst>
        </xdr:cNvPr>
        <xdr:cNvPicPr>
          <a:picLocks noChangeAspect="1" noChangeArrowheads="1"/>
        </xdr:cNvPicPr>
      </xdr:nvPicPr>
      <xdr:blipFill>
        <a:blip xmlns:r="http://schemas.openxmlformats.org/officeDocument/2006/relationships" r:embed="rId32"/>
        <a:srcRect/>
        <a:stretch>
          <a:fillRect/>
        </a:stretch>
      </xdr:blipFill>
      <xdr:spPr>
        <a:xfrm>
          <a:off x="7161530" y="10113645"/>
          <a:ext cx="290830" cy="335915"/>
        </a:xfrm>
        <a:prstGeom prst="rect">
          <a:avLst/>
        </a:prstGeom>
        <a:noFill/>
      </xdr:spPr>
    </xdr:pic>
    <xdr:clientData/>
  </xdr:twoCellAnchor>
  <xdr:twoCellAnchor>
    <xdr:from>
      <xdr:col>16</xdr:col>
      <xdr:colOff>100854</xdr:colOff>
      <xdr:row>27</xdr:row>
      <xdr:rowOff>0</xdr:rowOff>
    </xdr:from>
    <xdr:to>
      <xdr:col>16</xdr:col>
      <xdr:colOff>435428</xdr:colOff>
      <xdr:row>27</xdr:row>
      <xdr:rowOff>435580</xdr:rowOff>
    </xdr:to>
    <xdr:pic>
      <xdr:nvPicPr>
        <xdr:cNvPr id="252" name="Picture 15">
          <a:extLst>
            <a:ext uri="{FF2B5EF4-FFF2-40B4-BE49-F238E27FC236}">
              <a16:creationId xmlns:a16="http://schemas.microsoft.com/office/drawing/2014/main" id="{00000000-0008-0000-0200-0000FC000000}"/>
            </a:ext>
          </a:extLst>
        </xdr:cNvPr>
        <xdr:cNvPicPr>
          <a:picLocks noChangeAspect="1" noChangeArrowheads="1"/>
        </xdr:cNvPicPr>
      </xdr:nvPicPr>
      <xdr:blipFill>
        <a:blip xmlns:r="http://schemas.openxmlformats.org/officeDocument/2006/relationships" r:embed="rId33"/>
        <a:srcRect/>
        <a:stretch>
          <a:fillRect/>
        </a:stretch>
      </xdr:blipFill>
      <xdr:spPr>
        <a:xfrm>
          <a:off x="7116445" y="13575665"/>
          <a:ext cx="334645" cy="434975"/>
        </a:xfrm>
        <a:prstGeom prst="rect">
          <a:avLst/>
        </a:prstGeom>
        <a:noFill/>
      </xdr:spPr>
    </xdr:pic>
    <xdr:clientData/>
  </xdr:twoCellAnchor>
  <xdr:twoCellAnchor>
    <xdr:from>
      <xdr:col>16</xdr:col>
      <xdr:colOff>44825</xdr:colOff>
      <xdr:row>33</xdr:row>
      <xdr:rowOff>134471</xdr:rowOff>
    </xdr:from>
    <xdr:to>
      <xdr:col>16</xdr:col>
      <xdr:colOff>462253</xdr:colOff>
      <xdr:row>33</xdr:row>
      <xdr:rowOff>414617</xdr:rowOff>
    </xdr:to>
    <xdr:pic>
      <xdr:nvPicPr>
        <xdr:cNvPr id="254" name="Picture 17">
          <a:extLst>
            <a:ext uri="{FF2B5EF4-FFF2-40B4-BE49-F238E27FC236}">
              <a16:creationId xmlns:a16="http://schemas.microsoft.com/office/drawing/2014/main" id="{00000000-0008-0000-0200-0000FE000000}"/>
            </a:ext>
          </a:extLst>
        </xdr:cNvPr>
        <xdr:cNvPicPr>
          <a:picLocks noChangeAspect="1" noChangeArrowheads="1"/>
        </xdr:cNvPicPr>
      </xdr:nvPicPr>
      <xdr:blipFill>
        <a:blip xmlns:r="http://schemas.openxmlformats.org/officeDocument/2006/relationships" r:embed="rId34"/>
        <a:srcRect/>
        <a:stretch>
          <a:fillRect/>
        </a:stretch>
      </xdr:blipFill>
      <xdr:spPr>
        <a:xfrm>
          <a:off x="7060565" y="16753840"/>
          <a:ext cx="417195" cy="280035"/>
        </a:xfrm>
        <a:prstGeom prst="rect">
          <a:avLst/>
        </a:prstGeom>
        <a:noFill/>
      </xdr:spPr>
    </xdr:pic>
    <xdr:clientData/>
  </xdr:twoCellAnchor>
  <xdr:twoCellAnchor>
    <xdr:from>
      <xdr:col>16</xdr:col>
      <xdr:colOff>66676</xdr:colOff>
      <xdr:row>72</xdr:row>
      <xdr:rowOff>142875</xdr:rowOff>
    </xdr:from>
    <xdr:to>
      <xdr:col>16</xdr:col>
      <xdr:colOff>485860</xdr:colOff>
      <xdr:row>72</xdr:row>
      <xdr:rowOff>419100</xdr:rowOff>
    </xdr:to>
    <xdr:pic>
      <xdr:nvPicPr>
        <xdr:cNvPr id="273" name="Picture 41">
          <a:extLst>
            <a:ext uri="{FF2B5EF4-FFF2-40B4-BE49-F238E27FC236}">
              <a16:creationId xmlns:a16="http://schemas.microsoft.com/office/drawing/2014/main" id="{00000000-0008-0000-0200-000011010000}"/>
            </a:ext>
          </a:extLst>
        </xdr:cNvPr>
        <xdr:cNvPicPr>
          <a:picLocks noChangeAspect="1" noChangeArrowheads="1"/>
        </xdr:cNvPicPr>
      </xdr:nvPicPr>
      <xdr:blipFill>
        <a:blip xmlns:r="http://schemas.openxmlformats.org/officeDocument/2006/relationships" r:embed="rId35"/>
        <a:srcRect/>
        <a:stretch>
          <a:fillRect/>
        </a:stretch>
      </xdr:blipFill>
      <xdr:spPr>
        <a:xfrm>
          <a:off x="7082790" y="36549965"/>
          <a:ext cx="419100" cy="276225"/>
        </a:xfrm>
        <a:prstGeom prst="rect">
          <a:avLst/>
        </a:prstGeom>
        <a:noFill/>
      </xdr:spPr>
    </xdr:pic>
    <xdr:clientData/>
  </xdr:twoCellAnchor>
  <xdr:twoCellAnchor>
    <xdr:from>
      <xdr:col>16</xdr:col>
      <xdr:colOff>119743</xdr:colOff>
      <xdr:row>79</xdr:row>
      <xdr:rowOff>87589</xdr:rowOff>
    </xdr:from>
    <xdr:to>
      <xdr:col>16</xdr:col>
      <xdr:colOff>489857</xdr:colOff>
      <xdr:row>79</xdr:row>
      <xdr:rowOff>423538</xdr:rowOff>
    </xdr:to>
    <xdr:pic>
      <xdr:nvPicPr>
        <xdr:cNvPr id="274" name="Picture 42">
          <a:extLst>
            <a:ext uri="{FF2B5EF4-FFF2-40B4-BE49-F238E27FC236}">
              <a16:creationId xmlns:a16="http://schemas.microsoft.com/office/drawing/2014/main" id="{00000000-0008-0000-0200-000012010000}"/>
            </a:ext>
          </a:extLst>
        </xdr:cNvPr>
        <xdr:cNvPicPr>
          <a:picLocks noChangeAspect="1" noChangeArrowheads="1"/>
        </xdr:cNvPicPr>
      </xdr:nvPicPr>
      <xdr:blipFill>
        <a:blip xmlns:r="http://schemas.openxmlformats.org/officeDocument/2006/relationships" r:embed="rId36"/>
        <a:srcRect/>
        <a:stretch>
          <a:fillRect/>
        </a:stretch>
      </xdr:blipFill>
      <xdr:spPr>
        <a:xfrm>
          <a:off x="7135495" y="40045640"/>
          <a:ext cx="370205" cy="335915"/>
        </a:xfrm>
        <a:prstGeom prst="rect">
          <a:avLst/>
        </a:prstGeom>
        <a:noFill/>
      </xdr:spPr>
    </xdr:pic>
    <xdr:clientData/>
  </xdr:twoCellAnchor>
  <xdr:twoCellAnchor>
    <xdr:from>
      <xdr:col>16</xdr:col>
      <xdr:colOff>95251</xdr:colOff>
      <xdr:row>83</xdr:row>
      <xdr:rowOff>38101</xdr:rowOff>
    </xdr:from>
    <xdr:to>
      <xdr:col>16</xdr:col>
      <xdr:colOff>403413</xdr:colOff>
      <xdr:row>83</xdr:row>
      <xdr:rowOff>384783</xdr:rowOff>
    </xdr:to>
    <xdr:pic>
      <xdr:nvPicPr>
        <xdr:cNvPr id="275" name="Picture 43">
          <a:extLst>
            <a:ext uri="{FF2B5EF4-FFF2-40B4-BE49-F238E27FC236}">
              <a16:creationId xmlns:a16="http://schemas.microsoft.com/office/drawing/2014/main" id="{00000000-0008-0000-0200-000013010000}"/>
            </a:ext>
          </a:extLst>
        </xdr:cNvPr>
        <xdr:cNvPicPr>
          <a:picLocks noChangeAspect="1" noChangeArrowheads="1"/>
        </xdr:cNvPicPr>
      </xdr:nvPicPr>
      <xdr:blipFill>
        <a:blip xmlns:r="http://schemas.openxmlformats.org/officeDocument/2006/relationships" r:embed="rId37"/>
        <a:srcRect/>
        <a:stretch>
          <a:fillRect/>
        </a:stretch>
      </xdr:blipFill>
      <xdr:spPr>
        <a:xfrm>
          <a:off x="7111365" y="42026205"/>
          <a:ext cx="307975" cy="346075"/>
        </a:xfrm>
        <a:prstGeom prst="rect">
          <a:avLst/>
        </a:prstGeom>
        <a:noFill/>
      </xdr:spPr>
    </xdr:pic>
    <xdr:clientData/>
  </xdr:twoCellAnchor>
  <xdr:twoCellAnchor>
    <xdr:from>
      <xdr:col>16</xdr:col>
      <xdr:colOff>171450</xdr:colOff>
      <xdr:row>84</xdr:row>
      <xdr:rowOff>95250</xdr:rowOff>
    </xdr:from>
    <xdr:to>
      <xdr:col>16</xdr:col>
      <xdr:colOff>495300</xdr:colOff>
      <xdr:row>84</xdr:row>
      <xdr:rowOff>459581</xdr:rowOff>
    </xdr:to>
    <xdr:pic>
      <xdr:nvPicPr>
        <xdr:cNvPr id="276" name="Picture 43">
          <a:extLst>
            <a:ext uri="{FF2B5EF4-FFF2-40B4-BE49-F238E27FC236}">
              <a16:creationId xmlns:a16="http://schemas.microsoft.com/office/drawing/2014/main" id="{00000000-0008-0000-0200-000014010000}"/>
            </a:ext>
          </a:extLst>
        </xdr:cNvPr>
        <xdr:cNvPicPr>
          <a:picLocks noChangeAspect="1" noChangeArrowheads="1"/>
        </xdr:cNvPicPr>
      </xdr:nvPicPr>
      <xdr:blipFill>
        <a:blip xmlns:r="http://schemas.openxmlformats.org/officeDocument/2006/relationships" r:embed="rId37"/>
        <a:srcRect/>
        <a:stretch>
          <a:fillRect/>
        </a:stretch>
      </xdr:blipFill>
      <xdr:spPr>
        <a:xfrm>
          <a:off x="7187565" y="42590720"/>
          <a:ext cx="323850" cy="363855"/>
        </a:xfrm>
        <a:prstGeom prst="rect">
          <a:avLst/>
        </a:prstGeom>
        <a:noFill/>
      </xdr:spPr>
    </xdr:pic>
    <xdr:clientData/>
  </xdr:twoCellAnchor>
  <xdr:twoCellAnchor>
    <xdr:from>
      <xdr:col>16</xdr:col>
      <xdr:colOff>104775</xdr:colOff>
      <xdr:row>85</xdr:row>
      <xdr:rowOff>85725</xdr:rowOff>
    </xdr:from>
    <xdr:to>
      <xdr:col>16</xdr:col>
      <xdr:colOff>428625</xdr:colOff>
      <xdr:row>85</xdr:row>
      <xdr:rowOff>450056</xdr:rowOff>
    </xdr:to>
    <xdr:pic>
      <xdr:nvPicPr>
        <xdr:cNvPr id="277" name="Picture 43">
          <a:extLst>
            <a:ext uri="{FF2B5EF4-FFF2-40B4-BE49-F238E27FC236}">
              <a16:creationId xmlns:a16="http://schemas.microsoft.com/office/drawing/2014/main" id="{00000000-0008-0000-0200-000015010000}"/>
            </a:ext>
          </a:extLst>
        </xdr:cNvPr>
        <xdr:cNvPicPr>
          <a:picLocks noChangeAspect="1" noChangeArrowheads="1"/>
        </xdr:cNvPicPr>
      </xdr:nvPicPr>
      <xdr:blipFill>
        <a:blip xmlns:r="http://schemas.openxmlformats.org/officeDocument/2006/relationships" r:embed="rId37"/>
        <a:srcRect/>
        <a:stretch>
          <a:fillRect/>
        </a:stretch>
      </xdr:blipFill>
      <xdr:spPr>
        <a:xfrm>
          <a:off x="7120890" y="43088560"/>
          <a:ext cx="323850" cy="363855"/>
        </a:xfrm>
        <a:prstGeom prst="rect">
          <a:avLst/>
        </a:prstGeom>
        <a:noFill/>
      </xdr:spPr>
    </xdr:pic>
    <xdr:clientData/>
  </xdr:twoCellAnchor>
  <xdr:twoCellAnchor>
    <xdr:from>
      <xdr:col>16</xdr:col>
      <xdr:colOff>114300</xdr:colOff>
      <xdr:row>87</xdr:row>
      <xdr:rowOff>66675</xdr:rowOff>
    </xdr:from>
    <xdr:to>
      <xdr:col>16</xdr:col>
      <xdr:colOff>438150</xdr:colOff>
      <xdr:row>87</xdr:row>
      <xdr:rowOff>431006</xdr:rowOff>
    </xdr:to>
    <xdr:pic>
      <xdr:nvPicPr>
        <xdr:cNvPr id="278" name="Picture 43">
          <a:extLst>
            <a:ext uri="{FF2B5EF4-FFF2-40B4-BE49-F238E27FC236}">
              <a16:creationId xmlns:a16="http://schemas.microsoft.com/office/drawing/2014/main" id="{00000000-0008-0000-0200-000016010000}"/>
            </a:ext>
          </a:extLst>
        </xdr:cNvPr>
        <xdr:cNvPicPr>
          <a:picLocks noChangeAspect="1" noChangeArrowheads="1"/>
        </xdr:cNvPicPr>
      </xdr:nvPicPr>
      <xdr:blipFill>
        <a:blip xmlns:r="http://schemas.openxmlformats.org/officeDocument/2006/relationships" r:embed="rId37"/>
        <a:srcRect/>
        <a:stretch>
          <a:fillRect/>
        </a:stretch>
      </xdr:blipFill>
      <xdr:spPr>
        <a:xfrm>
          <a:off x="7130415" y="44084240"/>
          <a:ext cx="323850" cy="363855"/>
        </a:xfrm>
        <a:prstGeom prst="rect">
          <a:avLst/>
        </a:prstGeom>
        <a:noFill/>
      </xdr:spPr>
    </xdr:pic>
    <xdr:clientData/>
  </xdr:twoCellAnchor>
  <xdr:twoCellAnchor>
    <xdr:from>
      <xdr:col>16</xdr:col>
      <xdr:colOff>104775</xdr:colOff>
      <xdr:row>88</xdr:row>
      <xdr:rowOff>47625</xdr:rowOff>
    </xdr:from>
    <xdr:to>
      <xdr:col>16</xdr:col>
      <xdr:colOff>428625</xdr:colOff>
      <xdr:row>88</xdr:row>
      <xdr:rowOff>411956</xdr:rowOff>
    </xdr:to>
    <xdr:pic>
      <xdr:nvPicPr>
        <xdr:cNvPr id="279" name="Picture 43">
          <a:extLst>
            <a:ext uri="{FF2B5EF4-FFF2-40B4-BE49-F238E27FC236}">
              <a16:creationId xmlns:a16="http://schemas.microsoft.com/office/drawing/2014/main" id="{00000000-0008-0000-0200-000017010000}"/>
            </a:ext>
          </a:extLst>
        </xdr:cNvPr>
        <xdr:cNvPicPr>
          <a:picLocks noChangeAspect="1" noChangeArrowheads="1"/>
        </xdr:cNvPicPr>
      </xdr:nvPicPr>
      <xdr:blipFill>
        <a:blip xmlns:r="http://schemas.openxmlformats.org/officeDocument/2006/relationships" r:embed="rId37"/>
        <a:srcRect/>
        <a:stretch>
          <a:fillRect/>
        </a:stretch>
      </xdr:blipFill>
      <xdr:spPr>
        <a:xfrm>
          <a:off x="7120890" y="44572555"/>
          <a:ext cx="323850" cy="363855"/>
        </a:xfrm>
        <a:prstGeom prst="rect">
          <a:avLst/>
        </a:prstGeom>
        <a:noFill/>
      </xdr:spPr>
    </xdr:pic>
    <xdr:clientData/>
  </xdr:twoCellAnchor>
  <xdr:twoCellAnchor>
    <xdr:from>
      <xdr:col>16</xdr:col>
      <xdr:colOff>152400</xdr:colOff>
      <xdr:row>89</xdr:row>
      <xdr:rowOff>85725</xdr:rowOff>
    </xdr:from>
    <xdr:to>
      <xdr:col>16</xdr:col>
      <xdr:colOff>476250</xdr:colOff>
      <xdr:row>89</xdr:row>
      <xdr:rowOff>450056</xdr:rowOff>
    </xdr:to>
    <xdr:pic>
      <xdr:nvPicPr>
        <xdr:cNvPr id="280" name="Picture 43">
          <a:extLst>
            <a:ext uri="{FF2B5EF4-FFF2-40B4-BE49-F238E27FC236}">
              <a16:creationId xmlns:a16="http://schemas.microsoft.com/office/drawing/2014/main" id="{00000000-0008-0000-0200-000018010000}"/>
            </a:ext>
          </a:extLst>
        </xdr:cNvPr>
        <xdr:cNvPicPr>
          <a:picLocks noChangeAspect="1" noChangeArrowheads="1"/>
        </xdr:cNvPicPr>
      </xdr:nvPicPr>
      <xdr:blipFill>
        <a:blip xmlns:r="http://schemas.openxmlformats.org/officeDocument/2006/relationships" r:embed="rId37"/>
        <a:srcRect/>
        <a:stretch>
          <a:fillRect/>
        </a:stretch>
      </xdr:blipFill>
      <xdr:spPr>
        <a:xfrm>
          <a:off x="7168515" y="45118020"/>
          <a:ext cx="323850" cy="363855"/>
        </a:xfrm>
        <a:prstGeom prst="rect">
          <a:avLst/>
        </a:prstGeom>
        <a:noFill/>
      </xdr:spPr>
    </xdr:pic>
    <xdr:clientData/>
  </xdr:twoCellAnchor>
  <xdr:twoCellAnchor>
    <xdr:from>
      <xdr:col>16</xdr:col>
      <xdr:colOff>95250</xdr:colOff>
      <xdr:row>91</xdr:row>
      <xdr:rowOff>57150</xdr:rowOff>
    </xdr:from>
    <xdr:to>
      <xdr:col>16</xdr:col>
      <xdr:colOff>400050</xdr:colOff>
      <xdr:row>91</xdr:row>
      <xdr:rowOff>400050</xdr:rowOff>
    </xdr:to>
    <xdr:pic>
      <xdr:nvPicPr>
        <xdr:cNvPr id="281" name="Picture 44">
          <a:extLst>
            <a:ext uri="{FF2B5EF4-FFF2-40B4-BE49-F238E27FC236}">
              <a16:creationId xmlns:a16="http://schemas.microsoft.com/office/drawing/2014/main" id="{00000000-0008-0000-0200-000019010000}"/>
            </a:ext>
          </a:extLst>
        </xdr:cNvPr>
        <xdr:cNvPicPr>
          <a:picLocks noChangeAspect="1" noChangeArrowheads="1"/>
        </xdr:cNvPicPr>
      </xdr:nvPicPr>
      <xdr:blipFill>
        <a:blip xmlns:r="http://schemas.openxmlformats.org/officeDocument/2006/relationships" r:embed="rId38"/>
        <a:srcRect/>
        <a:stretch>
          <a:fillRect/>
        </a:stretch>
      </xdr:blipFill>
      <xdr:spPr>
        <a:xfrm>
          <a:off x="7111365" y="46104175"/>
          <a:ext cx="304800" cy="342900"/>
        </a:xfrm>
        <a:prstGeom prst="rect">
          <a:avLst/>
        </a:prstGeom>
        <a:noFill/>
      </xdr:spPr>
    </xdr:pic>
    <xdr:clientData/>
  </xdr:twoCellAnchor>
  <xdr:twoCellAnchor>
    <xdr:from>
      <xdr:col>16</xdr:col>
      <xdr:colOff>133350</xdr:colOff>
      <xdr:row>92</xdr:row>
      <xdr:rowOff>38101</xdr:rowOff>
    </xdr:from>
    <xdr:to>
      <xdr:col>16</xdr:col>
      <xdr:colOff>447675</xdr:colOff>
      <xdr:row>92</xdr:row>
      <xdr:rowOff>400157</xdr:rowOff>
    </xdr:to>
    <xdr:pic>
      <xdr:nvPicPr>
        <xdr:cNvPr id="282" name="Picture 45">
          <a:extLst>
            <a:ext uri="{FF2B5EF4-FFF2-40B4-BE49-F238E27FC236}">
              <a16:creationId xmlns:a16="http://schemas.microsoft.com/office/drawing/2014/main" id="{00000000-0008-0000-0200-00001A010000}"/>
            </a:ext>
          </a:extLst>
        </xdr:cNvPr>
        <xdr:cNvPicPr>
          <a:picLocks noChangeAspect="1" noChangeArrowheads="1"/>
        </xdr:cNvPicPr>
      </xdr:nvPicPr>
      <xdr:blipFill>
        <a:blip xmlns:r="http://schemas.openxmlformats.org/officeDocument/2006/relationships" r:embed="rId39"/>
        <a:srcRect/>
        <a:stretch>
          <a:fillRect/>
        </a:stretch>
      </xdr:blipFill>
      <xdr:spPr>
        <a:xfrm>
          <a:off x="7149465" y="46592490"/>
          <a:ext cx="314325" cy="361950"/>
        </a:xfrm>
        <a:prstGeom prst="rect">
          <a:avLst/>
        </a:prstGeom>
        <a:noFill/>
      </xdr:spPr>
    </xdr:pic>
    <xdr:clientData/>
  </xdr:twoCellAnchor>
  <xdr:twoCellAnchor>
    <xdr:from>
      <xdr:col>16</xdr:col>
      <xdr:colOff>142876</xdr:colOff>
      <xdr:row>95</xdr:row>
      <xdr:rowOff>238125</xdr:rowOff>
    </xdr:from>
    <xdr:to>
      <xdr:col>16</xdr:col>
      <xdr:colOff>438592</xdr:colOff>
      <xdr:row>95</xdr:row>
      <xdr:rowOff>304800</xdr:rowOff>
    </xdr:to>
    <xdr:pic>
      <xdr:nvPicPr>
        <xdr:cNvPr id="284" name="Picture 48">
          <a:extLst>
            <a:ext uri="{FF2B5EF4-FFF2-40B4-BE49-F238E27FC236}">
              <a16:creationId xmlns:a16="http://schemas.microsoft.com/office/drawing/2014/main" id="{00000000-0008-0000-0200-00001C010000}"/>
            </a:ext>
          </a:extLst>
        </xdr:cNvPr>
        <xdr:cNvPicPr>
          <a:picLocks noChangeAspect="1" noChangeArrowheads="1"/>
        </xdr:cNvPicPr>
      </xdr:nvPicPr>
      <xdr:blipFill>
        <a:blip xmlns:r="http://schemas.openxmlformats.org/officeDocument/2006/relationships" r:embed="rId40"/>
        <a:srcRect/>
        <a:stretch>
          <a:fillRect/>
        </a:stretch>
      </xdr:blipFill>
      <xdr:spPr>
        <a:xfrm>
          <a:off x="7158990" y="48314610"/>
          <a:ext cx="295275" cy="66675"/>
        </a:xfrm>
        <a:prstGeom prst="rect">
          <a:avLst/>
        </a:prstGeom>
        <a:noFill/>
      </xdr:spPr>
    </xdr:pic>
    <xdr:clientData/>
  </xdr:twoCellAnchor>
  <xdr:twoCellAnchor>
    <xdr:from>
      <xdr:col>16</xdr:col>
      <xdr:colOff>112061</xdr:colOff>
      <xdr:row>18</xdr:row>
      <xdr:rowOff>76794</xdr:rowOff>
    </xdr:from>
    <xdr:to>
      <xdr:col>16</xdr:col>
      <xdr:colOff>438847</xdr:colOff>
      <xdr:row>18</xdr:row>
      <xdr:rowOff>459442</xdr:rowOff>
    </xdr:to>
    <xdr:pic>
      <xdr:nvPicPr>
        <xdr:cNvPr id="320" name="图片 319">
          <a:extLst>
            <a:ext uri="{FF2B5EF4-FFF2-40B4-BE49-F238E27FC236}">
              <a16:creationId xmlns:a16="http://schemas.microsoft.com/office/drawing/2014/main" id="{00000000-0008-0000-0200-000040010000}"/>
            </a:ext>
          </a:extLst>
        </xdr:cNvPr>
        <xdr:cNvPicPr>
          <a:picLocks noChangeAspect="1" noChangeArrowheads="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a:stretch>
          <a:fillRect/>
        </a:stretch>
      </xdr:blipFill>
      <xdr:spPr>
        <a:xfrm>
          <a:off x="7127875" y="9085580"/>
          <a:ext cx="327025" cy="3829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56030</xdr:colOff>
      <xdr:row>22</xdr:row>
      <xdr:rowOff>44823</xdr:rowOff>
    </xdr:from>
    <xdr:to>
      <xdr:col>16</xdr:col>
      <xdr:colOff>450459</xdr:colOff>
      <xdr:row>22</xdr:row>
      <xdr:rowOff>423580</xdr:rowOff>
    </xdr:to>
    <xdr:pic>
      <xdr:nvPicPr>
        <xdr:cNvPr id="321" name="图片 320">
          <a:extLst>
            <a:ext uri="{FF2B5EF4-FFF2-40B4-BE49-F238E27FC236}">
              <a16:creationId xmlns:a16="http://schemas.microsoft.com/office/drawing/2014/main" id="{00000000-0008-0000-0200-000041010000}"/>
            </a:ext>
          </a:extLst>
        </xdr:cNvPr>
        <xdr:cNvPicPr>
          <a:picLocks noChangeAspect="1" noChangeArrowheads="1"/>
        </xdr:cNvPicPr>
      </xdr:nvPicPr>
      <xdr:blipFill>
        <a:blip xmlns:r="http://schemas.openxmlformats.org/officeDocument/2006/relationships" r:embed="rId42" cstate="print">
          <a:extLst>
            <a:ext uri="{28A0092B-C50C-407E-A947-70E740481C1C}">
              <a14:useLocalDpi xmlns:a14="http://schemas.microsoft.com/office/drawing/2010/main" val="0"/>
            </a:ext>
          </a:extLst>
        </a:blip>
        <a:srcRect/>
        <a:stretch>
          <a:fillRect/>
        </a:stretch>
      </xdr:blipFill>
      <xdr:spPr>
        <a:xfrm>
          <a:off x="7071995" y="11083290"/>
          <a:ext cx="394335" cy="379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31918</xdr:colOff>
      <xdr:row>20</xdr:row>
      <xdr:rowOff>108886</xdr:rowOff>
    </xdr:from>
    <xdr:to>
      <xdr:col>16</xdr:col>
      <xdr:colOff>543199</xdr:colOff>
      <xdr:row>20</xdr:row>
      <xdr:rowOff>438979</xdr:rowOff>
    </xdr:to>
    <xdr:pic>
      <xdr:nvPicPr>
        <xdr:cNvPr id="322" name="图片 321">
          <a:extLst>
            <a:ext uri="{FF2B5EF4-FFF2-40B4-BE49-F238E27FC236}">
              <a16:creationId xmlns:a16="http://schemas.microsoft.com/office/drawing/2014/main" id="{00000000-0008-0000-0200-000042010000}"/>
            </a:ext>
          </a:extLst>
        </xdr:cNvPr>
        <xdr:cNvPicPr>
          <a:picLocks noChangeAspect="1" noChangeArrowheads="1"/>
        </xdr:cNvPicPr>
      </xdr:nvPicPr>
      <xdr:blipFill>
        <a:blip xmlns:r="http://schemas.openxmlformats.org/officeDocument/2006/relationships" r:embed="rId43" cstate="print">
          <a:extLst>
            <a:ext uri="{28A0092B-C50C-407E-A947-70E740481C1C}">
              <a14:useLocalDpi xmlns:a14="http://schemas.microsoft.com/office/drawing/2010/main" val="0"/>
            </a:ext>
          </a:extLst>
        </a:blip>
        <a:srcRect/>
        <a:stretch>
          <a:fillRect/>
        </a:stretch>
      </xdr:blipFill>
      <xdr:spPr>
        <a:xfrm rot="5400000">
          <a:off x="7119620" y="10060940"/>
          <a:ext cx="330200" cy="4737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42999</xdr:colOff>
      <xdr:row>19</xdr:row>
      <xdr:rowOff>97808</xdr:rowOff>
    </xdr:from>
    <xdr:to>
      <xdr:col>16</xdr:col>
      <xdr:colOff>505238</xdr:colOff>
      <xdr:row>19</xdr:row>
      <xdr:rowOff>396238</xdr:rowOff>
    </xdr:to>
    <xdr:pic>
      <xdr:nvPicPr>
        <xdr:cNvPr id="323" name="图片 322">
          <a:extLst>
            <a:ext uri="{FF2B5EF4-FFF2-40B4-BE49-F238E27FC236}">
              <a16:creationId xmlns:a16="http://schemas.microsoft.com/office/drawing/2014/main" id="{00000000-0008-0000-0200-000043010000}"/>
            </a:ext>
          </a:extLst>
        </xdr:cNvPr>
        <xdr:cNvPicPr>
          <a:picLocks noChangeAspect="1" noChangeArrowheads="1"/>
        </xdr:cNvPicPr>
      </xdr:nvPicPr>
      <xdr:blipFill>
        <a:blip xmlns:r="http://schemas.openxmlformats.org/officeDocument/2006/relationships" r:embed="rId44" cstate="print">
          <a:extLst>
            <a:ext uri="{28A0092B-C50C-407E-A947-70E740481C1C}">
              <a14:useLocalDpi xmlns:a14="http://schemas.microsoft.com/office/drawing/2010/main" val="0"/>
            </a:ext>
          </a:extLst>
        </a:blip>
        <a:srcRect/>
        <a:stretch>
          <a:fillRect/>
        </a:stretch>
      </xdr:blipFill>
      <xdr:spPr>
        <a:xfrm rot="5400000">
          <a:off x="7140575" y="9532620"/>
          <a:ext cx="298450" cy="461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82826</xdr:colOff>
      <xdr:row>21</xdr:row>
      <xdr:rowOff>107674</xdr:rowOff>
    </xdr:from>
    <xdr:to>
      <xdr:col>16</xdr:col>
      <xdr:colOff>439003</xdr:colOff>
      <xdr:row>21</xdr:row>
      <xdr:rowOff>389283</xdr:rowOff>
    </xdr:to>
    <xdr:pic>
      <xdr:nvPicPr>
        <xdr:cNvPr id="330" name="图片 329">
          <a:extLst>
            <a:ext uri="{FF2B5EF4-FFF2-40B4-BE49-F238E27FC236}">
              <a16:creationId xmlns:a16="http://schemas.microsoft.com/office/drawing/2014/main" id="{00000000-0008-0000-0200-00004A010000}"/>
            </a:ext>
          </a:extLst>
        </xdr:cNvPr>
        <xdr:cNvPicPr>
          <a:picLocks noChangeAspect="1" noChangeArrowheads="1"/>
        </xdr:cNvPicPr>
      </xdr:nvPicPr>
      <xdr:blipFill>
        <a:blip xmlns:r="http://schemas.openxmlformats.org/officeDocument/2006/relationships" r:embed="rId45" cstate="print">
          <a:extLst>
            <a:ext uri="{28A0092B-C50C-407E-A947-70E740481C1C}">
              <a14:useLocalDpi xmlns:a14="http://schemas.microsoft.com/office/drawing/2010/main" val="0"/>
            </a:ext>
          </a:extLst>
        </a:blip>
        <a:srcRect/>
        <a:stretch>
          <a:fillRect/>
        </a:stretch>
      </xdr:blipFill>
      <xdr:spPr>
        <a:xfrm>
          <a:off x="7098665" y="10638790"/>
          <a:ext cx="356235" cy="2819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134470</xdr:colOff>
      <xdr:row>23</xdr:row>
      <xdr:rowOff>100853</xdr:rowOff>
    </xdr:from>
    <xdr:to>
      <xdr:col>16</xdr:col>
      <xdr:colOff>432220</xdr:colOff>
      <xdr:row>23</xdr:row>
      <xdr:rowOff>425823</xdr:rowOff>
    </xdr:to>
    <xdr:pic>
      <xdr:nvPicPr>
        <xdr:cNvPr id="331" name="图片 330">
          <a:extLst>
            <a:ext uri="{FF2B5EF4-FFF2-40B4-BE49-F238E27FC236}">
              <a16:creationId xmlns:a16="http://schemas.microsoft.com/office/drawing/2014/main" id="{00000000-0008-0000-0200-00004B010000}"/>
            </a:ext>
          </a:extLst>
        </xdr:cNvPr>
        <xdr:cNvPicPr>
          <a:picLocks noChangeAspect="1" noChangeArrowheads="1"/>
        </xdr:cNvPicPr>
      </xdr:nvPicPr>
      <xdr:blipFill>
        <a:blip xmlns:r="http://schemas.openxmlformats.org/officeDocument/2006/relationships" r:embed="rId46" cstate="print">
          <a:extLst>
            <a:ext uri="{28A0092B-C50C-407E-A947-70E740481C1C}">
              <a14:useLocalDpi xmlns:a14="http://schemas.microsoft.com/office/drawing/2010/main" val="0"/>
            </a:ext>
          </a:extLst>
        </a:blip>
        <a:srcRect/>
        <a:stretch>
          <a:fillRect/>
        </a:stretch>
      </xdr:blipFill>
      <xdr:spPr>
        <a:xfrm>
          <a:off x="7150100" y="11646535"/>
          <a:ext cx="297815" cy="3251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123266</xdr:colOff>
      <xdr:row>16</xdr:row>
      <xdr:rowOff>89648</xdr:rowOff>
    </xdr:from>
    <xdr:to>
      <xdr:col>16</xdr:col>
      <xdr:colOff>418982</xdr:colOff>
      <xdr:row>16</xdr:row>
      <xdr:rowOff>486335</xdr:rowOff>
    </xdr:to>
    <xdr:pic>
      <xdr:nvPicPr>
        <xdr:cNvPr id="335" name="图片 334">
          <a:extLst>
            <a:ext uri="{FF2B5EF4-FFF2-40B4-BE49-F238E27FC236}">
              <a16:creationId xmlns:a16="http://schemas.microsoft.com/office/drawing/2014/main" id="{00000000-0008-0000-0200-00004F010000}"/>
            </a:ext>
          </a:extLst>
        </xdr:cNvPr>
        <xdr:cNvPicPr>
          <a:picLocks noChangeAspect="1" noChangeArrowheads="1"/>
        </xdr:cNvPicPr>
      </xdr:nvPicPr>
      <xdr:blipFill>
        <a:blip xmlns:r="http://schemas.openxmlformats.org/officeDocument/2006/relationships" r:embed="rId47"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a:xfrm>
          <a:off x="7139305" y="8084185"/>
          <a:ext cx="295275" cy="396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145678</xdr:colOff>
      <xdr:row>17</xdr:row>
      <xdr:rowOff>89648</xdr:rowOff>
    </xdr:from>
    <xdr:to>
      <xdr:col>16</xdr:col>
      <xdr:colOff>441394</xdr:colOff>
      <xdr:row>17</xdr:row>
      <xdr:rowOff>486335</xdr:rowOff>
    </xdr:to>
    <xdr:pic>
      <xdr:nvPicPr>
        <xdr:cNvPr id="336" name="图片 335">
          <a:extLst>
            <a:ext uri="{FF2B5EF4-FFF2-40B4-BE49-F238E27FC236}">
              <a16:creationId xmlns:a16="http://schemas.microsoft.com/office/drawing/2014/main" id="{00000000-0008-0000-0200-000050010000}"/>
            </a:ext>
          </a:extLst>
        </xdr:cNvPr>
        <xdr:cNvPicPr>
          <a:picLocks noChangeAspect="1" noChangeArrowheads="1"/>
        </xdr:cNvPicPr>
      </xdr:nvPicPr>
      <xdr:blipFill>
        <a:blip xmlns:r="http://schemas.openxmlformats.org/officeDocument/2006/relationships" r:embed="rId47"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a:xfrm>
          <a:off x="7161530" y="8591550"/>
          <a:ext cx="295910" cy="396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168087</xdr:colOff>
      <xdr:row>24</xdr:row>
      <xdr:rowOff>44824</xdr:rowOff>
    </xdr:from>
    <xdr:to>
      <xdr:col>16</xdr:col>
      <xdr:colOff>465837</xdr:colOff>
      <xdr:row>24</xdr:row>
      <xdr:rowOff>369794</xdr:rowOff>
    </xdr:to>
    <xdr:pic>
      <xdr:nvPicPr>
        <xdr:cNvPr id="338" name="图片 337">
          <a:extLst>
            <a:ext uri="{FF2B5EF4-FFF2-40B4-BE49-F238E27FC236}">
              <a16:creationId xmlns:a16="http://schemas.microsoft.com/office/drawing/2014/main" id="{00000000-0008-0000-0200-000052010000}"/>
            </a:ext>
          </a:extLst>
        </xdr:cNvPr>
        <xdr:cNvPicPr>
          <a:picLocks noChangeAspect="1" noChangeArrowheads="1"/>
        </xdr:cNvPicPr>
      </xdr:nvPicPr>
      <xdr:blipFill>
        <a:blip xmlns:r="http://schemas.openxmlformats.org/officeDocument/2006/relationships" r:embed="rId46" cstate="print">
          <a:extLst>
            <a:ext uri="{28A0092B-C50C-407E-A947-70E740481C1C}">
              <a14:useLocalDpi xmlns:a14="http://schemas.microsoft.com/office/drawing/2010/main" val="0"/>
            </a:ext>
          </a:extLst>
        </a:blip>
        <a:srcRect/>
        <a:stretch>
          <a:fillRect/>
        </a:stretch>
      </xdr:blipFill>
      <xdr:spPr>
        <a:xfrm>
          <a:off x="7183755" y="12098020"/>
          <a:ext cx="297815" cy="3251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102316</xdr:colOff>
      <xdr:row>28</xdr:row>
      <xdr:rowOff>121802</xdr:rowOff>
    </xdr:from>
    <xdr:to>
      <xdr:col>16</xdr:col>
      <xdr:colOff>466749</xdr:colOff>
      <xdr:row>28</xdr:row>
      <xdr:rowOff>486651</xdr:rowOff>
    </xdr:to>
    <xdr:pic>
      <xdr:nvPicPr>
        <xdr:cNvPr id="340" name="图片 339">
          <a:extLst>
            <a:ext uri="{FF2B5EF4-FFF2-40B4-BE49-F238E27FC236}">
              <a16:creationId xmlns:a16="http://schemas.microsoft.com/office/drawing/2014/main" id="{00000000-0008-0000-0200-000054010000}"/>
            </a:ext>
          </a:extLst>
        </xdr:cNvPr>
        <xdr:cNvPicPr>
          <a:picLocks noChangeAspect="1" noChangeArrowheads="1"/>
        </xdr:cNvPicPr>
      </xdr:nvPicPr>
      <xdr:blipFill>
        <a:blip xmlns:r="http://schemas.openxmlformats.org/officeDocument/2006/relationships" r:embed="rId48" cstate="print">
          <a:extLst>
            <a:ext uri="{28A0092B-C50C-407E-A947-70E740481C1C}">
              <a14:useLocalDpi xmlns:a14="http://schemas.microsoft.com/office/drawing/2010/main" val="0"/>
            </a:ext>
          </a:extLst>
        </a:blip>
        <a:srcRect/>
        <a:stretch>
          <a:fillRect/>
        </a:stretch>
      </xdr:blipFill>
      <xdr:spPr>
        <a:xfrm>
          <a:off x="7118350" y="14204315"/>
          <a:ext cx="364490" cy="365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112860</xdr:colOff>
      <xdr:row>32</xdr:row>
      <xdr:rowOff>120864</xdr:rowOff>
    </xdr:from>
    <xdr:to>
      <xdr:col>16</xdr:col>
      <xdr:colOff>530288</xdr:colOff>
      <xdr:row>32</xdr:row>
      <xdr:rowOff>401010</xdr:rowOff>
    </xdr:to>
    <xdr:pic>
      <xdr:nvPicPr>
        <xdr:cNvPr id="341" name="Picture 17">
          <a:extLst>
            <a:ext uri="{FF2B5EF4-FFF2-40B4-BE49-F238E27FC236}">
              <a16:creationId xmlns:a16="http://schemas.microsoft.com/office/drawing/2014/main" id="{00000000-0008-0000-0200-000055010000}"/>
            </a:ext>
          </a:extLst>
        </xdr:cNvPr>
        <xdr:cNvPicPr>
          <a:picLocks noChangeAspect="1" noChangeArrowheads="1"/>
        </xdr:cNvPicPr>
      </xdr:nvPicPr>
      <xdr:blipFill>
        <a:blip xmlns:r="http://schemas.openxmlformats.org/officeDocument/2006/relationships" r:embed="rId34"/>
        <a:srcRect/>
        <a:stretch>
          <a:fillRect/>
        </a:stretch>
      </xdr:blipFill>
      <xdr:spPr>
        <a:xfrm>
          <a:off x="7128510" y="16233140"/>
          <a:ext cx="393700" cy="280035"/>
        </a:xfrm>
        <a:prstGeom prst="rect">
          <a:avLst/>
        </a:prstGeom>
        <a:noFill/>
      </xdr:spPr>
    </xdr:pic>
    <xdr:clientData/>
  </xdr:twoCellAnchor>
  <xdr:twoCellAnchor>
    <xdr:from>
      <xdr:col>16</xdr:col>
      <xdr:colOff>143997</xdr:colOff>
      <xdr:row>95</xdr:row>
      <xdr:rowOff>77898</xdr:rowOff>
    </xdr:from>
    <xdr:to>
      <xdr:col>16</xdr:col>
      <xdr:colOff>467847</xdr:colOff>
      <xdr:row>95</xdr:row>
      <xdr:rowOff>376836</xdr:rowOff>
    </xdr:to>
    <xdr:pic>
      <xdr:nvPicPr>
        <xdr:cNvPr id="347" name="Picture 17">
          <a:extLst>
            <a:ext uri="{FF2B5EF4-FFF2-40B4-BE49-F238E27FC236}">
              <a16:creationId xmlns:a16="http://schemas.microsoft.com/office/drawing/2014/main" id="{00000000-0008-0000-0200-00005B010000}"/>
            </a:ext>
          </a:extLst>
        </xdr:cNvPr>
        <xdr:cNvPicPr>
          <a:picLocks noChangeAspect="1" noChangeArrowheads="1"/>
        </xdr:cNvPicPr>
      </xdr:nvPicPr>
      <xdr:blipFill>
        <a:blip xmlns:r="http://schemas.openxmlformats.org/officeDocument/2006/relationships" r:embed="rId49"/>
        <a:srcRect/>
        <a:stretch>
          <a:fillRect/>
        </a:stretch>
      </xdr:blipFill>
      <xdr:spPr>
        <a:xfrm>
          <a:off x="7159625" y="48153955"/>
          <a:ext cx="323850" cy="299085"/>
        </a:xfrm>
        <a:prstGeom prst="rect">
          <a:avLst/>
        </a:prstGeom>
        <a:noFill/>
      </xdr:spPr>
    </xdr:pic>
    <xdr:clientData/>
  </xdr:twoCellAnchor>
  <xdr:twoCellAnchor>
    <xdr:from>
      <xdr:col>16</xdr:col>
      <xdr:colOff>11206</xdr:colOff>
      <xdr:row>94</xdr:row>
      <xdr:rowOff>235323</xdr:rowOff>
    </xdr:from>
    <xdr:to>
      <xdr:col>16</xdr:col>
      <xdr:colOff>532508</xdr:colOff>
      <xdr:row>94</xdr:row>
      <xdr:rowOff>347382</xdr:rowOff>
    </xdr:to>
    <xdr:pic>
      <xdr:nvPicPr>
        <xdr:cNvPr id="348" name="图片 347">
          <a:extLst>
            <a:ext uri="{FF2B5EF4-FFF2-40B4-BE49-F238E27FC236}">
              <a16:creationId xmlns:a16="http://schemas.microsoft.com/office/drawing/2014/main" id="{00000000-0008-0000-0200-00005C010000}"/>
            </a:ext>
          </a:extLst>
        </xdr:cNvPr>
        <xdr:cNvPicPr>
          <a:picLocks noChangeAspect="1" noChangeArrowheads="1"/>
        </xdr:cNvPicPr>
      </xdr:nvPicPr>
      <xdr:blipFill>
        <a:blip xmlns:r="http://schemas.openxmlformats.org/officeDocument/2006/relationships" r:embed="rId50" cstate="print">
          <a:extLst>
            <a:ext uri="{28A0092B-C50C-407E-A947-70E740481C1C}">
              <a14:useLocalDpi xmlns:a14="http://schemas.microsoft.com/office/drawing/2010/main" val="0"/>
            </a:ext>
          </a:extLst>
        </a:blip>
        <a:srcRect/>
        <a:stretch>
          <a:fillRect/>
        </a:stretch>
      </xdr:blipFill>
      <xdr:spPr>
        <a:xfrm>
          <a:off x="7026910" y="47804070"/>
          <a:ext cx="495300" cy="1123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27214</xdr:colOff>
      <xdr:row>29</xdr:row>
      <xdr:rowOff>81643</xdr:rowOff>
    </xdr:from>
    <xdr:to>
      <xdr:col>16</xdr:col>
      <xdr:colOff>524543</xdr:colOff>
      <xdr:row>29</xdr:row>
      <xdr:rowOff>476251</xdr:rowOff>
    </xdr:to>
    <xdr:pic>
      <xdr:nvPicPr>
        <xdr:cNvPr id="349" name="图片 348">
          <a:extLst>
            <a:ext uri="{FF2B5EF4-FFF2-40B4-BE49-F238E27FC236}">
              <a16:creationId xmlns:a16="http://schemas.microsoft.com/office/drawing/2014/main" id="{00000000-0008-0000-0200-00005D010000}"/>
            </a:ext>
          </a:extLst>
        </xdr:cNvPr>
        <xdr:cNvPicPr>
          <a:picLocks noChangeAspect="1" noChangeArrowheads="1"/>
        </xdr:cNvPicPr>
      </xdr:nvPicPr>
      <xdr:blipFill>
        <a:blip xmlns:r="http://schemas.openxmlformats.org/officeDocument/2006/relationships" r:embed="rId51" cstate="print">
          <a:extLst>
            <a:ext uri="{28A0092B-C50C-407E-A947-70E740481C1C}">
              <a14:useLocalDpi xmlns:a14="http://schemas.microsoft.com/office/drawing/2010/main" val="0"/>
            </a:ext>
          </a:extLst>
        </a:blip>
        <a:srcRect/>
        <a:stretch>
          <a:fillRect/>
        </a:stretch>
      </xdr:blipFill>
      <xdr:spPr>
        <a:xfrm>
          <a:off x="7042785" y="14671675"/>
          <a:ext cx="479425" cy="3949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182789</xdr:colOff>
      <xdr:row>34</xdr:row>
      <xdr:rowOff>109220</xdr:rowOff>
    </xdr:from>
    <xdr:to>
      <xdr:col>16</xdr:col>
      <xdr:colOff>430439</xdr:colOff>
      <xdr:row>34</xdr:row>
      <xdr:rowOff>412115</xdr:rowOff>
    </xdr:to>
    <xdr:pic>
      <xdr:nvPicPr>
        <xdr:cNvPr id="350" name="Picture 16079">
          <a:extLst>
            <a:ext uri="{FF2B5EF4-FFF2-40B4-BE49-F238E27FC236}">
              <a16:creationId xmlns:a16="http://schemas.microsoft.com/office/drawing/2014/main" id="{00000000-0008-0000-0200-00005E010000}"/>
            </a:ext>
          </a:extLst>
        </xdr:cNvPr>
        <xdr:cNvPicPr>
          <a:picLocks noChangeAspect="1" noChangeArrowheads="1"/>
        </xdr:cNvPicPr>
      </xdr:nvPicPr>
      <xdr:blipFill>
        <a:blip xmlns:r="http://schemas.openxmlformats.org/officeDocument/2006/relationships" r:embed="rId52" cstate="print"/>
        <a:srcRect/>
        <a:stretch>
          <a:fillRect/>
        </a:stretch>
      </xdr:blipFill>
      <xdr:spPr>
        <a:xfrm>
          <a:off x="7198360" y="17236440"/>
          <a:ext cx="247650" cy="302895"/>
        </a:xfrm>
        <a:prstGeom prst="rect">
          <a:avLst/>
        </a:prstGeom>
        <a:noFill/>
        <a:ln w="9525">
          <a:noFill/>
          <a:miter lim="800000"/>
          <a:headEnd/>
          <a:tailEnd/>
        </a:ln>
      </xdr:spPr>
    </xdr:pic>
    <xdr:clientData/>
  </xdr:twoCellAnchor>
  <xdr:twoCellAnchor>
    <xdr:from>
      <xdr:col>16</xdr:col>
      <xdr:colOff>133350</xdr:colOff>
      <xdr:row>30</xdr:row>
      <xdr:rowOff>66675</xdr:rowOff>
    </xdr:from>
    <xdr:to>
      <xdr:col>16</xdr:col>
      <xdr:colOff>439307</xdr:colOff>
      <xdr:row>30</xdr:row>
      <xdr:rowOff>419101</xdr:rowOff>
    </xdr:to>
    <xdr:pic>
      <xdr:nvPicPr>
        <xdr:cNvPr id="351" name="图片 350">
          <a:extLst>
            <a:ext uri="{FF2B5EF4-FFF2-40B4-BE49-F238E27FC236}">
              <a16:creationId xmlns:a16="http://schemas.microsoft.com/office/drawing/2014/main" id="{00000000-0008-0000-0200-00005F010000}"/>
            </a:ext>
          </a:extLst>
        </xdr:cNvPr>
        <xdr:cNvPicPr>
          <a:picLocks noChangeAspect="1" noChangeArrowheads="1"/>
        </xdr:cNvPicPr>
      </xdr:nvPicPr>
      <xdr:blipFill>
        <a:blip xmlns:r="http://schemas.openxmlformats.org/officeDocument/2006/relationships" r:embed="rId53" cstate="print">
          <a:extLst>
            <a:ext uri="{28A0092B-C50C-407E-A947-70E740481C1C}">
              <a14:useLocalDpi xmlns:a14="http://schemas.microsoft.com/office/drawing/2010/main" val="0"/>
            </a:ext>
          </a:extLst>
        </a:blip>
        <a:srcRect/>
        <a:stretch>
          <a:fillRect/>
        </a:stretch>
      </xdr:blipFill>
      <xdr:spPr>
        <a:xfrm>
          <a:off x="7149465" y="15164435"/>
          <a:ext cx="305435"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100854</xdr:colOff>
      <xdr:row>77</xdr:row>
      <xdr:rowOff>56028</xdr:rowOff>
    </xdr:from>
    <xdr:to>
      <xdr:col>16</xdr:col>
      <xdr:colOff>447747</xdr:colOff>
      <xdr:row>77</xdr:row>
      <xdr:rowOff>437028</xdr:rowOff>
    </xdr:to>
    <xdr:pic>
      <xdr:nvPicPr>
        <xdr:cNvPr id="353" name="图片 352">
          <a:extLst>
            <a:ext uri="{FF2B5EF4-FFF2-40B4-BE49-F238E27FC236}">
              <a16:creationId xmlns:a16="http://schemas.microsoft.com/office/drawing/2014/main" id="{00000000-0008-0000-0200-000061010000}"/>
            </a:ext>
          </a:extLst>
        </xdr:cNvPr>
        <xdr:cNvPicPr>
          <a:picLocks noChangeAspect="1"/>
        </xdr:cNvPicPr>
      </xdr:nvPicPr>
      <xdr:blipFill>
        <a:blip xmlns:r="http://schemas.openxmlformats.org/officeDocument/2006/relationships" r:embed="rId54"/>
        <a:stretch>
          <a:fillRect/>
        </a:stretch>
      </xdr:blipFill>
      <xdr:spPr>
        <a:xfrm>
          <a:off x="7116445" y="38999795"/>
          <a:ext cx="347345" cy="381000"/>
        </a:xfrm>
        <a:prstGeom prst="rect">
          <a:avLst/>
        </a:prstGeom>
      </xdr:spPr>
    </xdr:pic>
    <xdr:clientData/>
  </xdr:twoCellAnchor>
  <xdr:twoCellAnchor>
    <xdr:from>
      <xdr:col>16</xdr:col>
      <xdr:colOff>33618</xdr:colOff>
      <xdr:row>78</xdr:row>
      <xdr:rowOff>78441</xdr:rowOff>
    </xdr:from>
    <xdr:to>
      <xdr:col>16</xdr:col>
      <xdr:colOff>484903</xdr:colOff>
      <xdr:row>78</xdr:row>
      <xdr:rowOff>367393</xdr:rowOff>
    </xdr:to>
    <xdr:pic>
      <xdr:nvPicPr>
        <xdr:cNvPr id="362" name="图片 361">
          <a:extLst>
            <a:ext uri="{FF2B5EF4-FFF2-40B4-BE49-F238E27FC236}">
              <a16:creationId xmlns:a16="http://schemas.microsoft.com/office/drawing/2014/main" id="{00000000-0008-0000-0200-00006A010000}"/>
            </a:ext>
          </a:extLst>
        </xdr:cNvPr>
        <xdr:cNvPicPr>
          <a:picLocks noChangeAspect="1" noChangeArrowheads="1"/>
        </xdr:cNvPicPr>
      </xdr:nvPicPr>
      <xdr:blipFill>
        <a:blip xmlns:r="http://schemas.openxmlformats.org/officeDocument/2006/relationships" r:embed="rId55" cstate="print">
          <a:extLst>
            <a:ext uri="{28A0092B-C50C-407E-A947-70E740481C1C}">
              <a14:useLocalDpi xmlns:a14="http://schemas.microsoft.com/office/drawing/2010/main" val="0"/>
            </a:ext>
          </a:extLst>
        </a:blip>
        <a:srcRect/>
        <a:stretch>
          <a:fillRect/>
        </a:stretch>
      </xdr:blipFill>
      <xdr:spPr>
        <a:xfrm>
          <a:off x="7049135" y="39529385"/>
          <a:ext cx="451485" cy="288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81642</xdr:colOff>
      <xdr:row>76</xdr:row>
      <xdr:rowOff>54334</xdr:rowOff>
    </xdr:from>
    <xdr:to>
      <xdr:col>16</xdr:col>
      <xdr:colOff>493886</xdr:colOff>
      <xdr:row>76</xdr:row>
      <xdr:rowOff>421821</xdr:rowOff>
    </xdr:to>
    <xdr:pic>
      <xdr:nvPicPr>
        <xdr:cNvPr id="363" name="图片 362">
          <a:extLst>
            <a:ext uri="{FF2B5EF4-FFF2-40B4-BE49-F238E27FC236}">
              <a16:creationId xmlns:a16="http://schemas.microsoft.com/office/drawing/2014/main" id="{00000000-0008-0000-0200-00006B010000}"/>
            </a:ext>
          </a:extLst>
        </xdr:cNvPr>
        <xdr:cNvPicPr>
          <a:picLocks noChangeAspect="1" noChangeArrowheads="1"/>
        </xdr:cNvPicPr>
      </xdr:nvPicPr>
      <xdr:blipFill>
        <a:blip xmlns:r="http://schemas.openxmlformats.org/officeDocument/2006/relationships" r:embed="rId56" cstate="print">
          <a:extLst>
            <a:ext uri="{28A0092B-C50C-407E-A947-70E740481C1C}">
              <a14:useLocalDpi xmlns:a14="http://schemas.microsoft.com/office/drawing/2010/main" val="0"/>
            </a:ext>
          </a:extLst>
        </a:blip>
        <a:srcRect/>
        <a:stretch>
          <a:fillRect/>
        </a:stretch>
      </xdr:blipFill>
      <xdr:spPr>
        <a:xfrm>
          <a:off x="7097395" y="38490525"/>
          <a:ext cx="412115" cy="3676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95249</xdr:colOff>
      <xdr:row>75</xdr:row>
      <xdr:rowOff>108857</xdr:rowOff>
    </xdr:from>
    <xdr:to>
      <xdr:col>16</xdr:col>
      <xdr:colOff>513730</xdr:colOff>
      <xdr:row>76</xdr:row>
      <xdr:rowOff>1</xdr:rowOff>
    </xdr:to>
    <xdr:pic>
      <xdr:nvPicPr>
        <xdr:cNvPr id="364" name="图片 363">
          <a:extLst>
            <a:ext uri="{FF2B5EF4-FFF2-40B4-BE49-F238E27FC236}">
              <a16:creationId xmlns:a16="http://schemas.microsoft.com/office/drawing/2014/main" id="{00000000-0008-0000-0200-00006C010000}"/>
            </a:ext>
          </a:extLst>
        </xdr:cNvPr>
        <xdr:cNvPicPr>
          <a:picLocks noChangeAspect="1" noChangeArrowheads="1"/>
        </xdr:cNvPicPr>
      </xdr:nvPicPr>
      <xdr:blipFill>
        <a:blip xmlns:r="http://schemas.openxmlformats.org/officeDocument/2006/relationships" r:embed="rId57" cstate="print">
          <a:extLst>
            <a:ext uri="{28A0092B-C50C-407E-A947-70E740481C1C}">
              <a14:useLocalDpi xmlns:a14="http://schemas.microsoft.com/office/drawing/2010/main" val="0"/>
            </a:ext>
          </a:extLst>
        </a:blip>
        <a:srcRect/>
        <a:stretch>
          <a:fillRect/>
        </a:stretch>
      </xdr:blipFill>
      <xdr:spPr>
        <a:xfrm>
          <a:off x="7110730" y="38037770"/>
          <a:ext cx="411480" cy="398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54428</xdr:colOff>
      <xdr:row>74</xdr:row>
      <xdr:rowOff>40727</xdr:rowOff>
    </xdr:from>
    <xdr:to>
      <xdr:col>16</xdr:col>
      <xdr:colOff>466672</xdr:colOff>
      <xdr:row>74</xdr:row>
      <xdr:rowOff>408214</xdr:rowOff>
    </xdr:to>
    <xdr:pic>
      <xdr:nvPicPr>
        <xdr:cNvPr id="365" name="图片 364">
          <a:extLst>
            <a:ext uri="{FF2B5EF4-FFF2-40B4-BE49-F238E27FC236}">
              <a16:creationId xmlns:a16="http://schemas.microsoft.com/office/drawing/2014/main" id="{00000000-0008-0000-0200-00006D010000}"/>
            </a:ext>
          </a:extLst>
        </xdr:cNvPr>
        <xdr:cNvPicPr>
          <a:picLocks noChangeAspect="1" noChangeArrowheads="1"/>
        </xdr:cNvPicPr>
      </xdr:nvPicPr>
      <xdr:blipFill>
        <a:blip xmlns:r="http://schemas.openxmlformats.org/officeDocument/2006/relationships" r:embed="rId56" cstate="print">
          <a:extLst>
            <a:ext uri="{28A0092B-C50C-407E-A947-70E740481C1C}">
              <a14:useLocalDpi xmlns:a14="http://schemas.microsoft.com/office/drawing/2010/main" val="0"/>
            </a:ext>
          </a:extLst>
        </a:blip>
        <a:srcRect/>
        <a:stretch>
          <a:fillRect/>
        </a:stretch>
      </xdr:blipFill>
      <xdr:spPr>
        <a:xfrm>
          <a:off x="7070090" y="37462460"/>
          <a:ext cx="412115" cy="3670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104775</xdr:colOff>
      <xdr:row>123</xdr:row>
      <xdr:rowOff>70402</xdr:rowOff>
    </xdr:from>
    <xdr:to>
      <xdr:col>16</xdr:col>
      <xdr:colOff>517899</xdr:colOff>
      <xdr:row>123</xdr:row>
      <xdr:rowOff>476249</xdr:rowOff>
    </xdr:to>
    <xdr:pic>
      <xdr:nvPicPr>
        <xdr:cNvPr id="368" name="图片 367">
          <a:extLst>
            <a:ext uri="{FF2B5EF4-FFF2-40B4-BE49-F238E27FC236}">
              <a16:creationId xmlns:a16="http://schemas.microsoft.com/office/drawing/2014/main" id="{00000000-0008-0000-0200-000070010000}"/>
            </a:ext>
          </a:extLst>
        </xdr:cNvPr>
        <xdr:cNvPicPr>
          <a:picLocks noChangeAspect="1" noChangeArrowheads="1"/>
        </xdr:cNvPicPr>
      </xdr:nvPicPr>
      <xdr:blipFill>
        <a:blip xmlns:r="http://schemas.openxmlformats.org/officeDocument/2006/relationships" r:embed="rId58" cstate="print">
          <a:extLst>
            <a:ext uri="{28A0092B-C50C-407E-A947-70E740481C1C}">
              <a14:useLocalDpi xmlns:a14="http://schemas.microsoft.com/office/drawing/2010/main" val="0"/>
            </a:ext>
          </a:extLst>
        </a:blip>
        <a:srcRect/>
        <a:stretch>
          <a:fillRect/>
        </a:stretch>
      </xdr:blipFill>
      <xdr:spPr>
        <a:xfrm>
          <a:off x="7120890" y="62352555"/>
          <a:ext cx="401320" cy="4057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57151</xdr:colOff>
      <xdr:row>124</xdr:row>
      <xdr:rowOff>219075</xdr:rowOff>
    </xdr:from>
    <xdr:to>
      <xdr:col>16</xdr:col>
      <xdr:colOff>531503</xdr:colOff>
      <xdr:row>124</xdr:row>
      <xdr:rowOff>342900</xdr:rowOff>
    </xdr:to>
    <xdr:pic>
      <xdr:nvPicPr>
        <xdr:cNvPr id="369" name="图片 368">
          <a:extLst>
            <a:ext uri="{FF2B5EF4-FFF2-40B4-BE49-F238E27FC236}">
              <a16:creationId xmlns:a16="http://schemas.microsoft.com/office/drawing/2014/main" id="{00000000-0008-0000-0200-000071010000}"/>
            </a:ext>
          </a:extLst>
        </xdr:cNvPr>
        <xdr:cNvPicPr>
          <a:picLocks noChangeAspect="1" noChangeArrowheads="1"/>
        </xdr:cNvPicPr>
      </xdr:nvPicPr>
      <xdr:blipFill>
        <a:blip xmlns:r="http://schemas.openxmlformats.org/officeDocument/2006/relationships" r:embed="rId59" cstate="print">
          <a:extLst>
            <a:ext uri="{28A0092B-C50C-407E-A947-70E740481C1C}">
              <a14:useLocalDpi xmlns:a14="http://schemas.microsoft.com/office/drawing/2010/main" val="0"/>
            </a:ext>
          </a:extLst>
        </a:blip>
        <a:srcRect/>
        <a:stretch>
          <a:fillRect/>
        </a:stretch>
      </xdr:blipFill>
      <xdr:spPr>
        <a:xfrm>
          <a:off x="7073265" y="63009145"/>
          <a:ext cx="44894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38100</xdr:colOff>
      <xdr:row>155</xdr:row>
      <xdr:rowOff>23672</xdr:rowOff>
    </xdr:from>
    <xdr:to>
      <xdr:col>16</xdr:col>
      <xdr:colOff>488043</xdr:colOff>
      <xdr:row>155</xdr:row>
      <xdr:rowOff>371475</xdr:rowOff>
    </xdr:to>
    <xdr:pic>
      <xdr:nvPicPr>
        <xdr:cNvPr id="371" name="图片 370">
          <a:extLst>
            <a:ext uri="{FF2B5EF4-FFF2-40B4-BE49-F238E27FC236}">
              <a16:creationId xmlns:a16="http://schemas.microsoft.com/office/drawing/2014/main" id="{00000000-0008-0000-0200-000073010000}"/>
            </a:ext>
          </a:extLst>
        </xdr:cNvPr>
        <xdr:cNvPicPr>
          <a:picLocks noChangeAspect="1" noChangeArrowheads="1"/>
        </xdr:cNvPicPr>
      </xdr:nvPicPr>
      <xdr:blipFill>
        <a:blip xmlns:r="http://schemas.openxmlformats.org/officeDocument/2006/relationships" r:embed="rId60" cstate="print">
          <a:extLst>
            <a:ext uri="{28A0092B-C50C-407E-A947-70E740481C1C}">
              <a14:useLocalDpi xmlns:a14="http://schemas.microsoft.com/office/drawing/2010/main" val="0"/>
            </a:ext>
          </a:extLst>
        </a:blip>
        <a:srcRect/>
        <a:stretch>
          <a:fillRect/>
        </a:stretch>
      </xdr:blipFill>
      <xdr:spPr>
        <a:xfrm>
          <a:off x="7054215" y="78541880"/>
          <a:ext cx="449580" cy="3479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38100</xdr:colOff>
      <xdr:row>156</xdr:row>
      <xdr:rowOff>104774</xdr:rowOff>
    </xdr:from>
    <xdr:to>
      <xdr:col>16</xdr:col>
      <xdr:colOff>518666</xdr:colOff>
      <xdr:row>156</xdr:row>
      <xdr:rowOff>476249</xdr:rowOff>
    </xdr:to>
    <xdr:pic>
      <xdr:nvPicPr>
        <xdr:cNvPr id="374" name="图片 373">
          <a:extLst>
            <a:ext uri="{FF2B5EF4-FFF2-40B4-BE49-F238E27FC236}">
              <a16:creationId xmlns:a16="http://schemas.microsoft.com/office/drawing/2014/main" id="{00000000-0008-0000-0200-000076010000}"/>
            </a:ext>
          </a:extLst>
        </xdr:cNvPr>
        <xdr:cNvPicPr>
          <a:picLocks noChangeAspect="1" noChangeArrowheads="1"/>
        </xdr:cNvPicPr>
      </xdr:nvPicPr>
      <xdr:blipFill>
        <a:blip xmlns:r="http://schemas.openxmlformats.org/officeDocument/2006/relationships" r:embed="rId61" cstate="print">
          <a:extLst>
            <a:ext uri="{28A0092B-C50C-407E-A947-70E740481C1C}">
              <a14:useLocalDpi xmlns:a14="http://schemas.microsoft.com/office/drawing/2010/main" val="0"/>
            </a:ext>
          </a:extLst>
        </a:blip>
        <a:srcRect/>
        <a:stretch>
          <a:fillRect/>
        </a:stretch>
      </xdr:blipFill>
      <xdr:spPr>
        <a:xfrm>
          <a:off x="7054215" y="79129890"/>
          <a:ext cx="467995" cy="371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38101</xdr:colOff>
      <xdr:row>157</xdr:row>
      <xdr:rowOff>115062</xdr:rowOff>
    </xdr:from>
    <xdr:to>
      <xdr:col>16</xdr:col>
      <xdr:colOff>419101</xdr:colOff>
      <xdr:row>157</xdr:row>
      <xdr:rowOff>409573</xdr:rowOff>
    </xdr:to>
    <xdr:pic>
      <xdr:nvPicPr>
        <xdr:cNvPr id="375" name="图片 374">
          <a:extLst>
            <a:ext uri="{FF2B5EF4-FFF2-40B4-BE49-F238E27FC236}">
              <a16:creationId xmlns:a16="http://schemas.microsoft.com/office/drawing/2014/main" id="{00000000-0008-0000-0200-000077010000}"/>
            </a:ext>
          </a:extLst>
        </xdr:cNvPr>
        <xdr:cNvPicPr>
          <a:picLocks noChangeAspect="1" noChangeArrowheads="1"/>
        </xdr:cNvPicPr>
      </xdr:nvPicPr>
      <xdr:blipFill>
        <a:blip xmlns:r="http://schemas.openxmlformats.org/officeDocument/2006/relationships" r:embed="rId62" cstate="print">
          <a:extLst>
            <a:ext uri="{28A0092B-C50C-407E-A947-70E740481C1C}">
              <a14:useLocalDpi xmlns:a14="http://schemas.microsoft.com/office/drawing/2010/main" val="0"/>
            </a:ext>
          </a:extLst>
        </a:blip>
        <a:srcRect/>
        <a:stretch>
          <a:fillRect/>
        </a:stretch>
      </xdr:blipFill>
      <xdr:spPr>
        <a:xfrm>
          <a:off x="7054215" y="79648050"/>
          <a:ext cx="381000" cy="2940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19050</xdr:colOff>
      <xdr:row>158</xdr:row>
      <xdr:rowOff>230928</xdr:rowOff>
    </xdr:from>
    <xdr:to>
      <xdr:col>16</xdr:col>
      <xdr:colOff>486084</xdr:colOff>
      <xdr:row>158</xdr:row>
      <xdr:rowOff>361950</xdr:rowOff>
    </xdr:to>
    <xdr:pic>
      <xdr:nvPicPr>
        <xdr:cNvPr id="376" name="图片 375">
          <a:extLst>
            <a:ext uri="{FF2B5EF4-FFF2-40B4-BE49-F238E27FC236}">
              <a16:creationId xmlns:a16="http://schemas.microsoft.com/office/drawing/2014/main" id="{00000000-0008-0000-0200-000078010000}"/>
            </a:ext>
          </a:extLst>
        </xdr:cNvPr>
        <xdr:cNvPicPr>
          <a:picLocks noChangeAspect="1" noChangeArrowheads="1"/>
        </xdr:cNvPicPr>
      </xdr:nvPicPr>
      <xdr:blipFill>
        <a:blip xmlns:r="http://schemas.openxmlformats.org/officeDocument/2006/relationships" r:embed="rId63" cstate="print">
          <a:extLst>
            <a:ext uri="{28A0092B-C50C-407E-A947-70E740481C1C}">
              <a14:useLocalDpi xmlns:a14="http://schemas.microsoft.com/office/drawing/2010/main" val="0"/>
            </a:ext>
          </a:extLst>
        </a:blip>
        <a:srcRect/>
        <a:stretch>
          <a:fillRect/>
        </a:stretch>
      </xdr:blipFill>
      <xdr:spPr>
        <a:xfrm>
          <a:off x="7035165" y="80270985"/>
          <a:ext cx="466725" cy="1314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59055</xdr:colOff>
      <xdr:row>159</xdr:row>
      <xdr:rowOff>88900</xdr:rowOff>
    </xdr:from>
    <xdr:to>
      <xdr:col>16</xdr:col>
      <xdr:colOff>487681</xdr:colOff>
      <xdr:row>159</xdr:row>
      <xdr:rowOff>400628</xdr:rowOff>
    </xdr:to>
    <xdr:pic>
      <xdr:nvPicPr>
        <xdr:cNvPr id="377" name="Picture 11">
          <a:extLst>
            <a:ext uri="{FF2B5EF4-FFF2-40B4-BE49-F238E27FC236}">
              <a16:creationId xmlns:a16="http://schemas.microsoft.com/office/drawing/2014/main" id="{00000000-0008-0000-0200-000079010000}"/>
            </a:ext>
          </a:extLst>
        </xdr:cNvPr>
        <xdr:cNvPicPr>
          <a:picLocks noChangeAspect="1" noChangeArrowheads="1"/>
        </xdr:cNvPicPr>
      </xdr:nvPicPr>
      <xdr:blipFill>
        <a:blip xmlns:r="http://schemas.openxmlformats.org/officeDocument/2006/relationships" r:embed="rId27"/>
        <a:srcRect/>
        <a:stretch>
          <a:fillRect/>
        </a:stretch>
      </xdr:blipFill>
      <xdr:spPr>
        <a:xfrm>
          <a:off x="7075170" y="80636745"/>
          <a:ext cx="428625" cy="311150"/>
        </a:xfrm>
        <a:prstGeom prst="rect">
          <a:avLst/>
        </a:prstGeom>
        <a:noFill/>
      </xdr:spPr>
    </xdr:pic>
    <xdr:clientData/>
  </xdr:twoCellAnchor>
  <xdr:twoCellAnchor>
    <xdr:from>
      <xdr:col>16</xdr:col>
      <xdr:colOff>69273</xdr:colOff>
      <xdr:row>117</xdr:row>
      <xdr:rowOff>69272</xdr:rowOff>
    </xdr:from>
    <xdr:to>
      <xdr:col>16</xdr:col>
      <xdr:colOff>375585</xdr:colOff>
      <xdr:row>117</xdr:row>
      <xdr:rowOff>424294</xdr:rowOff>
    </xdr:to>
    <xdr:pic>
      <xdr:nvPicPr>
        <xdr:cNvPr id="380" name="Picture 63">
          <a:extLst>
            <a:ext uri="{FF2B5EF4-FFF2-40B4-BE49-F238E27FC236}">
              <a16:creationId xmlns:a16="http://schemas.microsoft.com/office/drawing/2014/main" id="{00000000-0008-0000-0200-00007C010000}"/>
            </a:ext>
          </a:extLst>
        </xdr:cNvPr>
        <xdr:cNvPicPr>
          <a:picLocks noChangeAspect="1" noChangeArrowheads="1"/>
        </xdr:cNvPicPr>
      </xdr:nvPicPr>
      <xdr:blipFill>
        <a:blip xmlns:r="http://schemas.openxmlformats.org/officeDocument/2006/relationships" r:embed="rId64"/>
        <a:srcRect/>
        <a:stretch>
          <a:fillRect/>
        </a:stretch>
      </xdr:blipFill>
      <xdr:spPr>
        <a:xfrm>
          <a:off x="7085330" y="59307730"/>
          <a:ext cx="306070" cy="354965"/>
        </a:xfrm>
        <a:prstGeom prst="rect">
          <a:avLst/>
        </a:prstGeom>
        <a:noFill/>
      </xdr:spPr>
    </xdr:pic>
    <xdr:clientData/>
  </xdr:twoCellAnchor>
  <xdr:twoCellAnchor>
    <xdr:from>
      <xdr:col>16</xdr:col>
      <xdr:colOff>152400</xdr:colOff>
      <xdr:row>120</xdr:row>
      <xdr:rowOff>85726</xdr:rowOff>
    </xdr:from>
    <xdr:to>
      <xdr:col>16</xdr:col>
      <xdr:colOff>333375</xdr:colOff>
      <xdr:row>120</xdr:row>
      <xdr:rowOff>486346</xdr:rowOff>
    </xdr:to>
    <xdr:pic>
      <xdr:nvPicPr>
        <xdr:cNvPr id="382" name="Picture 65">
          <a:extLst>
            <a:ext uri="{FF2B5EF4-FFF2-40B4-BE49-F238E27FC236}">
              <a16:creationId xmlns:a16="http://schemas.microsoft.com/office/drawing/2014/main" id="{00000000-0008-0000-0200-00007E010000}"/>
            </a:ext>
          </a:extLst>
        </xdr:cNvPr>
        <xdr:cNvPicPr>
          <a:picLocks noChangeAspect="1" noChangeArrowheads="1"/>
        </xdr:cNvPicPr>
      </xdr:nvPicPr>
      <xdr:blipFill>
        <a:blip xmlns:r="http://schemas.openxmlformats.org/officeDocument/2006/relationships" r:embed="rId65"/>
        <a:srcRect/>
        <a:stretch>
          <a:fillRect/>
        </a:stretch>
      </xdr:blipFill>
      <xdr:spPr>
        <a:xfrm>
          <a:off x="7168515" y="60846335"/>
          <a:ext cx="180975" cy="400050"/>
        </a:xfrm>
        <a:prstGeom prst="rect">
          <a:avLst/>
        </a:prstGeom>
        <a:noFill/>
      </xdr:spPr>
    </xdr:pic>
    <xdr:clientData/>
  </xdr:twoCellAnchor>
  <xdr:twoCellAnchor>
    <xdr:from>
      <xdr:col>16</xdr:col>
      <xdr:colOff>114300</xdr:colOff>
      <xdr:row>122</xdr:row>
      <xdr:rowOff>133351</xdr:rowOff>
    </xdr:from>
    <xdr:to>
      <xdr:col>16</xdr:col>
      <xdr:colOff>428625</xdr:colOff>
      <xdr:row>122</xdr:row>
      <xdr:rowOff>459065</xdr:rowOff>
    </xdr:to>
    <xdr:pic>
      <xdr:nvPicPr>
        <xdr:cNvPr id="383" name="Picture 66">
          <a:extLst>
            <a:ext uri="{FF2B5EF4-FFF2-40B4-BE49-F238E27FC236}">
              <a16:creationId xmlns:a16="http://schemas.microsoft.com/office/drawing/2014/main" id="{00000000-0008-0000-0200-00007F010000}"/>
            </a:ext>
          </a:extLst>
        </xdr:cNvPr>
        <xdr:cNvPicPr>
          <a:picLocks noChangeAspect="1" noChangeArrowheads="1"/>
        </xdr:cNvPicPr>
      </xdr:nvPicPr>
      <xdr:blipFill>
        <a:blip xmlns:r="http://schemas.openxmlformats.org/officeDocument/2006/relationships" r:embed="rId66"/>
        <a:srcRect/>
        <a:stretch>
          <a:fillRect/>
        </a:stretch>
      </xdr:blipFill>
      <xdr:spPr>
        <a:xfrm>
          <a:off x="7130415" y="61908690"/>
          <a:ext cx="314325" cy="325120"/>
        </a:xfrm>
        <a:prstGeom prst="rect">
          <a:avLst/>
        </a:prstGeom>
        <a:noFill/>
      </xdr:spPr>
    </xdr:pic>
    <xdr:clientData/>
  </xdr:twoCellAnchor>
  <xdr:twoCellAnchor>
    <xdr:from>
      <xdr:col>16</xdr:col>
      <xdr:colOff>114301</xdr:colOff>
      <xdr:row>127</xdr:row>
      <xdr:rowOff>66676</xdr:rowOff>
    </xdr:from>
    <xdr:to>
      <xdr:col>16</xdr:col>
      <xdr:colOff>438151</xdr:colOff>
      <xdr:row>127</xdr:row>
      <xdr:rowOff>427188</xdr:rowOff>
    </xdr:to>
    <xdr:pic>
      <xdr:nvPicPr>
        <xdr:cNvPr id="387" name="Picture 73">
          <a:extLst>
            <a:ext uri="{FF2B5EF4-FFF2-40B4-BE49-F238E27FC236}">
              <a16:creationId xmlns:a16="http://schemas.microsoft.com/office/drawing/2014/main" id="{00000000-0008-0000-0200-000083010000}"/>
            </a:ext>
          </a:extLst>
        </xdr:cNvPr>
        <xdr:cNvPicPr>
          <a:picLocks noChangeAspect="1" noChangeArrowheads="1"/>
        </xdr:cNvPicPr>
      </xdr:nvPicPr>
      <xdr:blipFill>
        <a:blip xmlns:r="http://schemas.openxmlformats.org/officeDocument/2006/relationships" r:embed="rId67"/>
        <a:srcRect/>
        <a:stretch>
          <a:fillRect/>
        </a:stretch>
      </xdr:blipFill>
      <xdr:spPr>
        <a:xfrm>
          <a:off x="7130415" y="64378840"/>
          <a:ext cx="323850" cy="360045"/>
        </a:xfrm>
        <a:prstGeom prst="rect">
          <a:avLst/>
        </a:prstGeom>
        <a:noFill/>
      </xdr:spPr>
    </xdr:pic>
    <xdr:clientData/>
  </xdr:twoCellAnchor>
  <xdr:twoCellAnchor>
    <xdr:from>
      <xdr:col>16</xdr:col>
      <xdr:colOff>73159</xdr:colOff>
      <xdr:row>128</xdr:row>
      <xdr:rowOff>159204</xdr:rowOff>
    </xdr:from>
    <xdr:to>
      <xdr:col>16</xdr:col>
      <xdr:colOff>547573</xdr:colOff>
      <xdr:row>128</xdr:row>
      <xdr:rowOff>406854</xdr:rowOff>
    </xdr:to>
    <xdr:pic>
      <xdr:nvPicPr>
        <xdr:cNvPr id="388" name="Picture 75">
          <a:extLst>
            <a:ext uri="{FF2B5EF4-FFF2-40B4-BE49-F238E27FC236}">
              <a16:creationId xmlns:a16="http://schemas.microsoft.com/office/drawing/2014/main" id="{00000000-0008-0000-0200-000084010000}"/>
            </a:ext>
          </a:extLst>
        </xdr:cNvPr>
        <xdr:cNvPicPr>
          <a:picLocks noChangeAspect="1" noChangeArrowheads="1"/>
        </xdr:cNvPicPr>
      </xdr:nvPicPr>
      <xdr:blipFill>
        <a:blip xmlns:r="http://schemas.openxmlformats.org/officeDocument/2006/relationships" r:embed="rId68"/>
        <a:srcRect/>
        <a:stretch>
          <a:fillRect/>
        </a:stretch>
      </xdr:blipFill>
      <xdr:spPr>
        <a:xfrm>
          <a:off x="7089140" y="64978280"/>
          <a:ext cx="433070" cy="247650"/>
        </a:xfrm>
        <a:prstGeom prst="rect">
          <a:avLst/>
        </a:prstGeom>
        <a:noFill/>
      </xdr:spPr>
    </xdr:pic>
    <xdr:clientData/>
  </xdr:twoCellAnchor>
  <xdr:twoCellAnchor>
    <xdr:from>
      <xdr:col>16</xdr:col>
      <xdr:colOff>19050</xdr:colOff>
      <xdr:row>129</xdr:row>
      <xdr:rowOff>104776</xdr:rowOff>
    </xdr:from>
    <xdr:to>
      <xdr:col>16</xdr:col>
      <xdr:colOff>536947</xdr:colOff>
      <xdr:row>129</xdr:row>
      <xdr:rowOff>447676</xdr:rowOff>
    </xdr:to>
    <xdr:pic>
      <xdr:nvPicPr>
        <xdr:cNvPr id="389" name="Picture 77">
          <a:extLst>
            <a:ext uri="{FF2B5EF4-FFF2-40B4-BE49-F238E27FC236}">
              <a16:creationId xmlns:a16="http://schemas.microsoft.com/office/drawing/2014/main" id="{00000000-0008-0000-0200-000085010000}"/>
            </a:ext>
          </a:extLst>
        </xdr:cNvPr>
        <xdr:cNvPicPr>
          <a:picLocks noChangeAspect="1" noChangeArrowheads="1"/>
        </xdr:cNvPicPr>
      </xdr:nvPicPr>
      <xdr:blipFill>
        <a:blip xmlns:r="http://schemas.openxmlformats.org/officeDocument/2006/relationships" r:embed="rId69"/>
        <a:srcRect/>
        <a:stretch>
          <a:fillRect/>
        </a:stretch>
      </xdr:blipFill>
      <xdr:spPr>
        <a:xfrm>
          <a:off x="7035165" y="65431670"/>
          <a:ext cx="487045" cy="342900"/>
        </a:xfrm>
        <a:prstGeom prst="rect">
          <a:avLst/>
        </a:prstGeom>
        <a:noFill/>
      </xdr:spPr>
    </xdr:pic>
    <xdr:clientData/>
  </xdr:twoCellAnchor>
  <xdr:twoCellAnchor>
    <xdr:from>
      <xdr:col>16</xdr:col>
      <xdr:colOff>95250</xdr:colOff>
      <xdr:row>140</xdr:row>
      <xdr:rowOff>104775</xdr:rowOff>
    </xdr:from>
    <xdr:to>
      <xdr:col>17</xdr:col>
      <xdr:colOff>8014</xdr:colOff>
      <xdr:row>140</xdr:row>
      <xdr:rowOff>419100</xdr:rowOff>
    </xdr:to>
    <xdr:pic>
      <xdr:nvPicPr>
        <xdr:cNvPr id="390" name="Picture 78">
          <a:extLst>
            <a:ext uri="{FF2B5EF4-FFF2-40B4-BE49-F238E27FC236}">
              <a16:creationId xmlns:a16="http://schemas.microsoft.com/office/drawing/2014/main" id="{00000000-0008-0000-0200-000086010000}"/>
            </a:ext>
          </a:extLst>
        </xdr:cNvPr>
        <xdr:cNvPicPr>
          <a:picLocks noChangeAspect="1" noChangeArrowheads="1"/>
        </xdr:cNvPicPr>
      </xdr:nvPicPr>
      <xdr:blipFill>
        <a:blip xmlns:r="http://schemas.openxmlformats.org/officeDocument/2006/relationships" r:embed="rId70"/>
        <a:srcRect/>
        <a:stretch>
          <a:fillRect/>
        </a:stretch>
      </xdr:blipFill>
      <xdr:spPr>
        <a:xfrm>
          <a:off x="7111365" y="71012685"/>
          <a:ext cx="418465" cy="314325"/>
        </a:xfrm>
        <a:prstGeom prst="rect">
          <a:avLst/>
        </a:prstGeom>
        <a:noFill/>
      </xdr:spPr>
    </xdr:pic>
    <xdr:clientData/>
  </xdr:twoCellAnchor>
  <xdr:twoCellAnchor>
    <xdr:from>
      <xdr:col>16</xdr:col>
      <xdr:colOff>19050</xdr:colOff>
      <xdr:row>138</xdr:row>
      <xdr:rowOff>85725</xdr:rowOff>
    </xdr:from>
    <xdr:to>
      <xdr:col>16</xdr:col>
      <xdr:colOff>509693</xdr:colOff>
      <xdr:row>138</xdr:row>
      <xdr:rowOff>447675</xdr:rowOff>
    </xdr:to>
    <xdr:pic>
      <xdr:nvPicPr>
        <xdr:cNvPr id="391" name="Picture 80">
          <a:extLst>
            <a:ext uri="{FF2B5EF4-FFF2-40B4-BE49-F238E27FC236}">
              <a16:creationId xmlns:a16="http://schemas.microsoft.com/office/drawing/2014/main" id="{00000000-0008-0000-0200-000087010000}"/>
            </a:ext>
          </a:extLst>
        </xdr:cNvPr>
        <xdr:cNvPicPr>
          <a:picLocks noChangeAspect="1" noChangeArrowheads="1"/>
        </xdr:cNvPicPr>
      </xdr:nvPicPr>
      <xdr:blipFill>
        <a:blip xmlns:r="http://schemas.openxmlformats.org/officeDocument/2006/relationships" r:embed="rId71"/>
        <a:srcRect/>
        <a:stretch>
          <a:fillRect/>
        </a:stretch>
      </xdr:blipFill>
      <xdr:spPr>
        <a:xfrm>
          <a:off x="7035165" y="69978905"/>
          <a:ext cx="487045" cy="361950"/>
        </a:xfrm>
        <a:prstGeom prst="rect">
          <a:avLst/>
        </a:prstGeom>
        <a:noFill/>
      </xdr:spPr>
    </xdr:pic>
    <xdr:clientData/>
  </xdr:twoCellAnchor>
  <xdr:twoCellAnchor>
    <xdr:from>
      <xdr:col>16</xdr:col>
      <xdr:colOff>47625</xdr:colOff>
      <xdr:row>139</xdr:row>
      <xdr:rowOff>57150</xdr:rowOff>
    </xdr:from>
    <xdr:to>
      <xdr:col>16</xdr:col>
      <xdr:colOff>538704</xdr:colOff>
      <xdr:row>139</xdr:row>
      <xdr:rowOff>390525</xdr:rowOff>
    </xdr:to>
    <xdr:pic>
      <xdr:nvPicPr>
        <xdr:cNvPr id="392" name="Picture 81">
          <a:extLst>
            <a:ext uri="{FF2B5EF4-FFF2-40B4-BE49-F238E27FC236}">
              <a16:creationId xmlns:a16="http://schemas.microsoft.com/office/drawing/2014/main" id="{00000000-0008-0000-0200-000088010000}"/>
            </a:ext>
          </a:extLst>
        </xdr:cNvPr>
        <xdr:cNvPicPr>
          <a:picLocks noChangeAspect="1" noChangeArrowheads="1"/>
        </xdr:cNvPicPr>
      </xdr:nvPicPr>
      <xdr:blipFill>
        <a:blip xmlns:r="http://schemas.openxmlformats.org/officeDocument/2006/relationships" r:embed="rId72"/>
        <a:srcRect/>
        <a:stretch>
          <a:fillRect/>
        </a:stretch>
      </xdr:blipFill>
      <xdr:spPr>
        <a:xfrm>
          <a:off x="7063740" y="70457695"/>
          <a:ext cx="458470" cy="333375"/>
        </a:xfrm>
        <a:prstGeom prst="rect">
          <a:avLst/>
        </a:prstGeom>
        <a:noFill/>
      </xdr:spPr>
    </xdr:pic>
    <xdr:clientData/>
  </xdr:twoCellAnchor>
  <xdr:twoCellAnchor>
    <xdr:from>
      <xdr:col>16</xdr:col>
      <xdr:colOff>47625</xdr:colOff>
      <xdr:row>130</xdr:row>
      <xdr:rowOff>104775</xdr:rowOff>
    </xdr:from>
    <xdr:to>
      <xdr:col>16</xdr:col>
      <xdr:colOff>522364</xdr:colOff>
      <xdr:row>130</xdr:row>
      <xdr:rowOff>419100</xdr:rowOff>
    </xdr:to>
    <xdr:pic>
      <xdr:nvPicPr>
        <xdr:cNvPr id="393" name="Picture 78">
          <a:extLst>
            <a:ext uri="{FF2B5EF4-FFF2-40B4-BE49-F238E27FC236}">
              <a16:creationId xmlns:a16="http://schemas.microsoft.com/office/drawing/2014/main" id="{00000000-0008-0000-0200-000089010000}"/>
            </a:ext>
          </a:extLst>
        </xdr:cNvPr>
        <xdr:cNvPicPr>
          <a:picLocks noChangeAspect="1" noChangeArrowheads="1"/>
        </xdr:cNvPicPr>
      </xdr:nvPicPr>
      <xdr:blipFill>
        <a:blip xmlns:r="http://schemas.openxmlformats.org/officeDocument/2006/relationships" r:embed="rId70"/>
        <a:srcRect/>
        <a:stretch>
          <a:fillRect/>
        </a:stretch>
      </xdr:blipFill>
      <xdr:spPr>
        <a:xfrm>
          <a:off x="7063740" y="65939035"/>
          <a:ext cx="458470" cy="314325"/>
        </a:xfrm>
        <a:prstGeom prst="rect">
          <a:avLst/>
        </a:prstGeom>
        <a:noFill/>
      </xdr:spPr>
    </xdr:pic>
    <xdr:clientData/>
  </xdr:twoCellAnchor>
  <xdr:twoCellAnchor>
    <xdr:from>
      <xdr:col>16</xdr:col>
      <xdr:colOff>95250</xdr:colOff>
      <xdr:row>143</xdr:row>
      <xdr:rowOff>104775</xdr:rowOff>
    </xdr:from>
    <xdr:to>
      <xdr:col>17</xdr:col>
      <xdr:colOff>8014</xdr:colOff>
      <xdr:row>143</xdr:row>
      <xdr:rowOff>419100</xdr:rowOff>
    </xdr:to>
    <xdr:pic>
      <xdr:nvPicPr>
        <xdr:cNvPr id="394" name="Picture 78">
          <a:extLst>
            <a:ext uri="{FF2B5EF4-FFF2-40B4-BE49-F238E27FC236}">
              <a16:creationId xmlns:a16="http://schemas.microsoft.com/office/drawing/2014/main" id="{00000000-0008-0000-0200-00008A010000}"/>
            </a:ext>
          </a:extLst>
        </xdr:cNvPr>
        <xdr:cNvPicPr>
          <a:picLocks noChangeAspect="1" noChangeArrowheads="1"/>
        </xdr:cNvPicPr>
      </xdr:nvPicPr>
      <xdr:blipFill>
        <a:blip xmlns:r="http://schemas.openxmlformats.org/officeDocument/2006/relationships" r:embed="rId70"/>
        <a:srcRect/>
        <a:stretch>
          <a:fillRect/>
        </a:stretch>
      </xdr:blipFill>
      <xdr:spPr>
        <a:xfrm>
          <a:off x="7111365" y="72534780"/>
          <a:ext cx="418465" cy="314325"/>
        </a:xfrm>
        <a:prstGeom prst="rect">
          <a:avLst/>
        </a:prstGeom>
        <a:noFill/>
      </xdr:spPr>
    </xdr:pic>
    <xdr:clientData/>
  </xdr:twoCellAnchor>
  <xdr:twoCellAnchor>
    <xdr:from>
      <xdr:col>16</xdr:col>
      <xdr:colOff>95250</xdr:colOff>
      <xdr:row>146</xdr:row>
      <xdr:rowOff>104775</xdr:rowOff>
    </xdr:from>
    <xdr:to>
      <xdr:col>17</xdr:col>
      <xdr:colOff>8014</xdr:colOff>
      <xdr:row>146</xdr:row>
      <xdr:rowOff>419100</xdr:rowOff>
    </xdr:to>
    <xdr:pic>
      <xdr:nvPicPr>
        <xdr:cNvPr id="397" name="Picture 78">
          <a:extLst>
            <a:ext uri="{FF2B5EF4-FFF2-40B4-BE49-F238E27FC236}">
              <a16:creationId xmlns:a16="http://schemas.microsoft.com/office/drawing/2014/main" id="{00000000-0008-0000-0200-00008D010000}"/>
            </a:ext>
          </a:extLst>
        </xdr:cNvPr>
        <xdr:cNvPicPr>
          <a:picLocks noChangeAspect="1" noChangeArrowheads="1"/>
        </xdr:cNvPicPr>
      </xdr:nvPicPr>
      <xdr:blipFill>
        <a:blip xmlns:r="http://schemas.openxmlformats.org/officeDocument/2006/relationships" r:embed="rId70"/>
        <a:srcRect/>
        <a:stretch>
          <a:fillRect/>
        </a:stretch>
      </xdr:blipFill>
      <xdr:spPr>
        <a:xfrm>
          <a:off x="7111365" y="74056875"/>
          <a:ext cx="418465" cy="314325"/>
        </a:xfrm>
        <a:prstGeom prst="rect">
          <a:avLst/>
        </a:prstGeom>
        <a:noFill/>
      </xdr:spPr>
    </xdr:pic>
    <xdr:clientData/>
  </xdr:twoCellAnchor>
  <xdr:twoCellAnchor>
    <xdr:from>
      <xdr:col>16</xdr:col>
      <xdr:colOff>38101</xdr:colOff>
      <xdr:row>144</xdr:row>
      <xdr:rowOff>85725</xdr:rowOff>
    </xdr:from>
    <xdr:to>
      <xdr:col>16</xdr:col>
      <xdr:colOff>509547</xdr:colOff>
      <xdr:row>144</xdr:row>
      <xdr:rowOff>438150</xdr:rowOff>
    </xdr:to>
    <xdr:pic>
      <xdr:nvPicPr>
        <xdr:cNvPr id="398" name="Picture 84">
          <a:extLst>
            <a:ext uri="{FF2B5EF4-FFF2-40B4-BE49-F238E27FC236}">
              <a16:creationId xmlns:a16="http://schemas.microsoft.com/office/drawing/2014/main" id="{00000000-0008-0000-0200-00008E010000}"/>
            </a:ext>
          </a:extLst>
        </xdr:cNvPr>
        <xdr:cNvPicPr>
          <a:picLocks noChangeAspect="1" noChangeArrowheads="1"/>
        </xdr:cNvPicPr>
      </xdr:nvPicPr>
      <xdr:blipFill>
        <a:blip xmlns:r="http://schemas.openxmlformats.org/officeDocument/2006/relationships" r:embed="rId73"/>
        <a:srcRect/>
        <a:stretch>
          <a:fillRect/>
        </a:stretch>
      </xdr:blipFill>
      <xdr:spPr>
        <a:xfrm>
          <a:off x="7054215" y="73023095"/>
          <a:ext cx="467995" cy="352425"/>
        </a:xfrm>
        <a:prstGeom prst="rect">
          <a:avLst/>
        </a:prstGeom>
        <a:noFill/>
      </xdr:spPr>
    </xdr:pic>
    <xdr:clientData/>
  </xdr:twoCellAnchor>
  <xdr:twoCellAnchor>
    <xdr:from>
      <xdr:col>16</xdr:col>
      <xdr:colOff>28576</xdr:colOff>
      <xdr:row>145</xdr:row>
      <xdr:rowOff>85725</xdr:rowOff>
    </xdr:from>
    <xdr:to>
      <xdr:col>16</xdr:col>
      <xdr:colOff>512764</xdr:colOff>
      <xdr:row>145</xdr:row>
      <xdr:rowOff>447675</xdr:rowOff>
    </xdr:to>
    <xdr:pic>
      <xdr:nvPicPr>
        <xdr:cNvPr id="399" name="Picture 85">
          <a:extLst>
            <a:ext uri="{FF2B5EF4-FFF2-40B4-BE49-F238E27FC236}">
              <a16:creationId xmlns:a16="http://schemas.microsoft.com/office/drawing/2014/main" id="{00000000-0008-0000-0200-00008F010000}"/>
            </a:ext>
          </a:extLst>
        </xdr:cNvPr>
        <xdr:cNvPicPr>
          <a:picLocks noChangeAspect="1" noChangeArrowheads="1"/>
        </xdr:cNvPicPr>
      </xdr:nvPicPr>
      <xdr:blipFill>
        <a:blip xmlns:r="http://schemas.openxmlformats.org/officeDocument/2006/relationships" r:embed="rId74"/>
        <a:srcRect/>
        <a:stretch>
          <a:fillRect/>
        </a:stretch>
      </xdr:blipFill>
      <xdr:spPr>
        <a:xfrm>
          <a:off x="7044690" y="73530460"/>
          <a:ext cx="477520" cy="361950"/>
        </a:xfrm>
        <a:prstGeom prst="rect">
          <a:avLst/>
        </a:prstGeom>
        <a:noFill/>
      </xdr:spPr>
    </xdr:pic>
    <xdr:clientData/>
  </xdr:twoCellAnchor>
  <xdr:twoCellAnchor>
    <xdr:from>
      <xdr:col>16</xdr:col>
      <xdr:colOff>45944</xdr:colOff>
      <xdr:row>149</xdr:row>
      <xdr:rowOff>122144</xdr:rowOff>
    </xdr:from>
    <xdr:to>
      <xdr:col>16</xdr:col>
      <xdr:colOff>469526</xdr:colOff>
      <xdr:row>149</xdr:row>
      <xdr:rowOff>369675</xdr:rowOff>
    </xdr:to>
    <xdr:pic>
      <xdr:nvPicPr>
        <xdr:cNvPr id="400" name="Picture 86">
          <a:extLst>
            <a:ext uri="{FF2B5EF4-FFF2-40B4-BE49-F238E27FC236}">
              <a16:creationId xmlns:a16="http://schemas.microsoft.com/office/drawing/2014/main" id="{00000000-0008-0000-0200-000090010000}"/>
            </a:ext>
          </a:extLst>
        </xdr:cNvPr>
        <xdr:cNvPicPr>
          <a:picLocks noChangeAspect="1" noChangeArrowheads="1"/>
        </xdr:cNvPicPr>
      </xdr:nvPicPr>
      <xdr:blipFill>
        <a:blip xmlns:r="http://schemas.openxmlformats.org/officeDocument/2006/relationships" r:embed="rId75"/>
        <a:srcRect/>
        <a:stretch>
          <a:fillRect/>
        </a:stretch>
      </xdr:blipFill>
      <xdr:spPr>
        <a:xfrm>
          <a:off x="7061835" y="75596115"/>
          <a:ext cx="423545" cy="247650"/>
        </a:xfrm>
        <a:prstGeom prst="rect">
          <a:avLst/>
        </a:prstGeom>
        <a:noFill/>
      </xdr:spPr>
    </xdr:pic>
    <xdr:clientData/>
  </xdr:twoCellAnchor>
  <xdr:twoCellAnchor>
    <xdr:from>
      <xdr:col>16</xdr:col>
      <xdr:colOff>9525</xdr:colOff>
      <xdr:row>151</xdr:row>
      <xdr:rowOff>85725</xdr:rowOff>
    </xdr:from>
    <xdr:to>
      <xdr:col>16</xdr:col>
      <xdr:colOff>488646</xdr:colOff>
      <xdr:row>151</xdr:row>
      <xdr:rowOff>428625</xdr:rowOff>
    </xdr:to>
    <xdr:pic>
      <xdr:nvPicPr>
        <xdr:cNvPr id="401" name="Picture 87">
          <a:extLst>
            <a:ext uri="{FF2B5EF4-FFF2-40B4-BE49-F238E27FC236}">
              <a16:creationId xmlns:a16="http://schemas.microsoft.com/office/drawing/2014/main" id="{00000000-0008-0000-0200-000091010000}"/>
            </a:ext>
          </a:extLst>
        </xdr:cNvPr>
        <xdr:cNvPicPr>
          <a:picLocks noChangeAspect="1" noChangeArrowheads="1"/>
        </xdr:cNvPicPr>
      </xdr:nvPicPr>
      <xdr:blipFill>
        <a:blip xmlns:r="http://schemas.openxmlformats.org/officeDocument/2006/relationships" r:embed="rId76"/>
        <a:srcRect/>
        <a:stretch>
          <a:fillRect/>
        </a:stretch>
      </xdr:blipFill>
      <xdr:spPr>
        <a:xfrm>
          <a:off x="7025640" y="76574650"/>
          <a:ext cx="478790" cy="342900"/>
        </a:xfrm>
        <a:prstGeom prst="rect">
          <a:avLst/>
        </a:prstGeom>
        <a:noFill/>
      </xdr:spPr>
    </xdr:pic>
    <xdr:clientData/>
  </xdr:twoCellAnchor>
  <xdr:twoCellAnchor>
    <xdr:from>
      <xdr:col>16</xdr:col>
      <xdr:colOff>19050</xdr:colOff>
      <xdr:row>153</xdr:row>
      <xdr:rowOff>114300</xdr:rowOff>
    </xdr:from>
    <xdr:to>
      <xdr:col>16</xdr:col>
      <xdr:colOff>523953</xdr:colOff>
      <xdr:row>153</xdr:row>
      <xdr:rowOff>390525</xdr:rowOff>
    </xdr:to>
    <xdr:pic>
      <xdr:nvPicPr>
        <xdr:cNvPr id="402" name="Picture 88">
          <a:extLst>
            <a:ext uri="{FF2B5EF4-FFF2-40B4-BE49-F238E27FC236}">
              <a16:creationId xmlns:a16="http://schemas.microsoft.com/office/drawing/2014/main" id="{00000000-0008-0000-0200-000092010000}"/>
            </a:ext>
          </a:extLst>
        </xdr:cNvPr>
        <xdr:cNvPicPr>
          <a:picLocks noChangeAspect="1" noChangeArrowheads="1"/>
        </xdr:cNvPicPr>
      </xdr:nvPicPr>
      <xdr:blipFill>
        <a:blip xmlns:r="http://schemas.openxmlformats.org/officeDocument/2006/relationships" r:embed="rId77"/>
        <a:srcRect/>
        <a:stretch>
          <a:fillRect/>
        </a:stretch>
      </xdr:blipFill>
      <xdr:spPr>
        <a:xfrm>
          <a:off x="7035165" y="77617955"/>
          <a:ext cx="487045" cy="276225"/>
        </a:xfrm>
        <a:prstGeom prst="rect">
          <a:avLst/>
        </a:prstGeom>
        <a:noFill/>
      </xdr:spPr>
    </xdr:pic>
    <xdr:clientData/>
  </xdr:twoCellAnchor>
  <xdr:twoCellAnchor>
    <xdr:from>
      <xdr:col>16</xdr:col>
      <xdr:colOff>47626</xdr:colOff>
      <xdr:row>160</xdr:row>
      <xdr:rowOff>114300</xdr:rowOff>
    </xdr:from>
    <xdr:to>
      <xdr:col>16</xdr:col>
      <xdr:colOff>494932</xdr:colOff>
      <xdr:row>160</xdr:row>
      <xdr:rowOff>390525</xdr:rowOff>
    </xdr:to>
    <xdr:pic>
      <xdr:nvPicPr>
        <xdr:cNvPr id="403" name="Picture 89">
          <a:extLst>
            <a:ext uri="{FF2B5EF4-FFF2-40B4-BE49-F238E27FC236}">
              <a16:creationId xmlns:a16="http://schemas.microsoft.com/office/drawing/2014/main" id="{00000000-0008-0000-0200-000093010000}"/>
            </a:ext>
          </a:extLst>
        </xdr:cNvPr>
        <xdr:cNvPicPr>
          <a:picLocks noChangeAspect="1" noChangeArrowheads="1"/>
        </xdr:cNvPicPr>
      </xdr:nvPicPr>
      <xdr:blipFill>
        <a:blip xmlns:r="http://schemas.openxmlformats.org/officeDocument/2006/relationships" r:embed="rId78"/>
        <a:srcRect/>
        <a:stretch>
          <a:fillRect/>
        </a:stretch>
      </xdr:blipFill>
      <xdr:spPr>
        <a:xfrm>
          <a:off x="7063740" y="81169510"/>
          <a:ext cx="447040" cy="276225"/>
        </a:xfrm>
        <a:prstGeom prst="rect">
          <a:avLst/>
        </a:prstGeom>
        <a:noFill/>
      </xdr:spPr>
    </xdr:pic>
    <xdr:clientData/>
  </xdr:twoCellAnchor>
  <xdr:twoCellAnchor>
    <xdr:from>
      <xdr:col>16</xdr:col>
      <xdr:colOff>47373</xdr:colOff>
      <xdr:row>162</xdr:row>
      <xdr:rowOff>134470</xdr:rowOff>
    </xdr:from>
    <xdr:to>
      <xdr:col>16</xdr:col>
      <xdr:colOff>477230</xdr:colOff>
      <xdr:row>162</xdr:row>
      <xdr:rowOff>462641</xdr:rowOff>
    </xdr:to>
    <xdr:pic>
      <xdr:nvPicPr>
        <xdr:cNvPr id="408" name="图片 407">
          <a:extLst>
            <a:ext uri="{FF2B5EF4-FFF2-40B4-BE49-F238E27FC236}">
              <a16:creationId xmlns:a16="http://schemas.microsoft.com/office/drawing/2014/main" id="{00000000-0008-0000-0200-000098010000}"/>
            </a:ext>
          </a:extLst>
        </xdr:cNvPr>
        <xdr:cNvPicPr>
          <a:picLocks noChangeAspect="1" noChangeArrowheads="1"/>
        </xdr:cNvPicPr>
      </xdr:nvPicPr>
      <xdr:blipFill>
        <a:blip xmlns:r="http://schemas.openxmlformats.org/officeDocument/2006/relationships" r:embed="rId79" cstate="print">
          <a:extLst>
            <a:ext uri="{28A0092B-C50C-407E-A947-70E740481C1C}">
              <a14:useLocalDpi xmlns:a14="http://schemas.microsoft.com/office/drawing/2010/main" val="0"/>
            </a:ext>
          </a:extLst>
        </a:blip>
        <a:srcRect/>
        <a:stretch>
          <a:fillRect/>
        </a:stretch>
      </xdr:blipFill>
      <xdr:spPr>
        <a:xfrm>
          <a:off x="7063105" y="82203925"/>
          <a:ext cx="429895" cy="3282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100854</xdr:colOff>
      <xdr:row>168</xdr:row>
      <xdr:rowOff>56028</xdr:rowOff>
    </xdr:from>
    <xdr:to>
      <xdr:col>16</xdr:col>
      <xdr:colOff>447747</xdr:colOff>
      <xdr:row>168</xdr:row>
      <xdr:rowOff>437028</xdr:rowOff>
    </xdr:to>
    <xdr:pic>
      <xdr:nvPicPr>
        <xdr:cNvPr id="411" name="图片 410">
          <a:extLst>
            <a:ext uri="{FF2B5EF4-FFF2-40B4-BE49-F238E27FC236}">
              <a16:creationId xmlns:a16="http://schemas.microsoft.com/office/drawing/2014/main" id="{00000000-0008-0000-0200-00009B010000}"/>
            </a:ext>
          </a:extLst>
        </xdr:cNvPr>
        <xdr:cNvPicPr>
          <a:picLocks noChangeAspect="1"/>
        </xdr:cNvPicPr>
      </xdr:nvPicPr>
      <xdr:blipFill>
        <a:blip xmlns:r="http://schemas.openxmlformats.org/officeDocument/2006/relationships" r:embed="rId54"/>
        <a:stretch>
          <a:fillRect/>
        </a:stretch>
      </xdr:blipFill>
      <xdr:spPr>
        <a:xfrm>
          <a:off x="7116445" y="85170010"/>
          <a:ext cx="347345" cy="381000"/>
        </a:xfrm>
        <a:prstGeom prst="rect">
          <a:avLst/>
        </a:prstGeom>
      </xdr:spPr>
    </xdr:pic>
    <xdr:clientData/>
  </xdr:twoCellAnchor>
  <xdr:twoCellAnchor>
    <xdr:from>
      <xdr:col>16</xdr:col>
      <xdr:colOff>33618</xdr:colOff>
      <xdr:row>169</xdr:row>
      <xdr:rowOff>78441</xdr:rowOff>
    </xdr:from>
    <xdr:to>
      <xdr:col>16</xdr:col>
      <xdr:colOff>484903</xdr:colOff>
      <xdr:row>169</xdr:row>
      <xdr:rowOff>367393</xdr:rowOff>
    </xdr:to>
    <xdr:pic>
      <xdr:nvPicPr>
        <xdr:cNvPr id="412" name="图片 411">
          <a:extLst>
            <a:ext uri="{FF2B5EF4-FFF2-40B4-BE49-F238E27FC236}">
              <a16:creationId xmlns:a16="http://schemas.microsoft.com/office/drawing/2014/main" id="{00000000-0008-0000-0200-00009C010000}"/>
            </a:ext>
          </a:extLst>
        </xdr:cNvPr>
        <xdr:cNvPicPr>
          <a:picLocks noChangeAspect="1" noChangeArrowheads="1"/>
        </xdr:cNvPicPr>
      </xdr:nvPicPr>
      <xdr:blipFill>
        <a:blip xmlns:r="http://schemas.openxmlformats.org/officeDocument/2006/relationships" r:embed="rId55" cstate="print">
          <a:extLst>
            <a:ext uri="{28A0092B-C50C-407E-A947-70E740481C1C}">
              <a14:useLocalDpi xmlns:a14="http://schemas.microsoft.com/office/drawing/2010/main" val="0"/>
            </a:ext>
          </a:extLst>
        </a:blip>
        <a:srcRect/>
        <a:stretch>
          <a:fillRect/>
        </a:stretch>
      </xdr:blipFill>
      <xdr:spPr>
        <a:xfrm>
          <a:off x="7049135" y="85699600"/>
          <a:ext cx="451485" cy="288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95250</xdr:colOff>
      <xdr:row>126</xdr:row>
      <xdr:rowOff>108857</xdr:rowOff>
    </xdr:from>
    <xdr:to>
      <xdr:col>16</xdr:col>
      <xdr:colOff>396776</xdr:colOff>
      <xdr:row>126</xdr:row>
      <xdr:rowOff>421822</xdr:rowOff>
    </xdr:to>
    <xdr:pic>
      <xdr:nvPicPr>
        <xdr:cNvPr id="415" name="图片 414">
          <a:extLst>
            <a:ext uri="{FF2B5EF4-FFF2-40B4-BE49-F238E27FC236}">
              <a16:creationId xmlns:a16="http://schemas.microsoft.com/office/drawing/2014/main" id="{00000000-0008-0000-0200-00009F010000}"/>
            </a:ext>
          </a:extLst>
        </xdr:cNvPr>
        <xdr:cNvPicPr>
          <a:picLocks noChangeAspect="1" noChangeArrowheads="1"/>
        </xdr:cNvPicPr>
      </xdr:nvPicPr>
      <xdr:blipFill>
        <a:blip xmlns:r="http://schemas.openxmlformats.org/officeDocument/2006/relationships" r:embed="rId80" cstate="print">
          <a:extLst>
            <a:ext uri="{28A0092B-C50C-407E-A947-70E740481C1C}">
              <a14:useLocalDpi xmlns:a14="http://schemas.microsoft.com/office/drawing/2010/main" val="0"/>
            </a:ext>
          </a:extLst>
        </a:blip>
        <a:srcRect/>
        <a:stretch>
          <a:fillRect/>
        </a:stretch>
      </xdr:blipFill>
      <xdr:spPr>
        <a:xfrm>
          <a:off x="7111365" y="63913385"/>
          <a:ext cx="300990" cy="3130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140874</xdr:colOff>
      <xdr:row>114</xdr:row>
      <xdr:rowOff>71237</xdr:rowOff>
    </xdr:from>
    <xdr:to>
      <xdr:col>16</xdr:col>
      <xdr:colOff>421021</xdr:colOff>
      <xdr:row>114</xdr:row>
      <xdr:rowOff>406304</xdr:rowOff>
    </xdr:to>
    <xdr:pic>
      <xdr:nvPicPr>
        <xdr:cNvPr id="416" name="Picture 19">
          <a:extLst>
            <a:ext uri="{FF2B5EF4-FFF2-40B4-BE49-F238E27FC236}">
              <a16:creationId xmlns:a16="http://schemas.microsoft.com/office/drawing/2014/main" id="{00000000-0008-0000-0200-0000A0010000}"/>
            </a:ext>
          </a:extLst>
        </xdr:cNvPr>
        <xdr:cNvPicPr>
          <a:picLocks noChangeAspect="1" noChangeArrowheads="1"/>
        </xdr:cNvPicPr>
      </xdr:nvPicPr>
      <xdr:blipFill>
        <a:blip xmlns:r="http://schemas.openxmlformats.org/officeDocument/2006/relationships" r:embed="rId81"/>
        <a:srcRect/>
        <a:stretch>
          <a:fillRect/>
        </a:stretch>
      </xdr:blipFill>
      <xdr:spPr>
        <a:xfrm>
          <a:off x="7156450" y="57787540"/>
          <a:ext cx="280670" cy="334645"/>
        </a:xfrm>
        <a:prstGeom prst="rect">
          <a:avLst/>
        </a:prstGeom>
        <a:noFill/>
      </xdr:spPr>
    </xdr:pic>
    <xdr:clientData/>
  </xdr:twoCellAnchor>
  <xdr:twoCellAnchor>
    <xdr:from>
      <xdr:col>16</xdr:col>
      <xdr:colOff>104775</xdr:colOff>
      <xdr:row>185</xdr:row>
      <xdr:rowOff>114300</xdr:rowOff>
    </xdr:from>
    <xdr:to>
      <xdr:col>16</xdr:col>
      <xdr:colOff>415282</xdr:colOff>
      <xdr:row>185</xdr:row>
      <xdr:rowOff>466725</xdr:rowOff>
    </xdr:to>
    <xdr:pic>
      <xdr:nvPicPr>
        <xdr:cNvPr id="417" name="Picture 102">
          <a:extLst>
            <a:ext uri="{FF2B5EF4-FFF2-40B4-BE49-F238E27FC236}">
              <a16:creationId xmlns:a16="http://schemas.microsoft.com/office/drawing/2014/main" id="{00000000-0008-0000-0200-0000A1010000}"/>
            </a:ext>
          </a:extLst>
        </xdr:cNvPr>
        <xdr:cNvPicPr>
          <a:picLocks noChangeAspect="1" noChangeArrowheads="1"/>
        </xdr:cNvPicPr>
      </xdr:nvPicPr>
      <xdr:blipFill>
        <a:blip xmlns:r="http://schemas.openxmlformats.org/officeDocument/2006/relationships" r:embed="rId82"/>
        <a:srcRect/>
        <a:stretch>
          <a:fillRect/>
        </a:stretch>
      </xdr:blipFill>
      <xdr:spPr>
        <a:xfrm>
          <a:off x="7120890" y="93853635"/>
          <a:ext cx="309880" cy="352425"/>
        </a:xfrm>
        <a:prstGeom prst="rect">
          <a:avLst/>
        </a:prstGeom>
        <a:noFill/>
      </xdr:spPr>
    </xdr:pic>
    <xdr:clientData/>
  </xdr:twoCellAnchor>
  <xdr:twoCellAnchor>
    <xdr:from>
      <xdr:col>16</xdr:col>
      <xdr:colOff>142875</xdr:colOff>
      <xdr:row>186</xdr:row>
      <xdr:rowOff>152400</xdr:rowOff>
    </xdr:from>
    <xdr:to>
      <xdr:col>16</xdr:col>
      <xdr:colOff>457200</xdr:colOff>
      <xdr:row>186</xdr:row>
      <xdr:rowOff>466725</xdr:rowOff>
    </xdr:to>
    <xdr:pic>
      <xdr:nvPicPr>
        <xdr:cNvPr id="418" name="Picture 103">
          <a:extLst>
            <a:ext uri="{FF2B5EF4-FFF2-40B4-BE49-F238E27FC236}">
              <a16:creationId xmlns:a16="http://schemas.microsoft.com/office/drawing/2014/main" id="{00000000-0008-0000-0200-0000A2010000}"/>
            </a:ext>
          </a:extLst>
        </xdr:cNvPr>
        <xdr:cNvPicPr>
          <a:picLocks noChangeAspect="1" noChangeArrowheads="1"/>
        </xdr:cNvPicPr>
      </xdr:nvPicPr>
      <xdr:blipFill>
        <a:blip xmlns:r="http://schemas.openxmlformats.org/officeDocument/2006/relationships" r:embed="rId83"/>
        <a:srcRect/>
        <a:stretch>
          <a:fillRect/>
        </a:stretch>
      </xdr:blipFill>
      <xdr:spPr>
        <a:xfrm>
          <a:off x="7158990" y="94399100"/>
          <a:ext cx="314325" cy="314325"/>
        </a:xfrm>
        <a:prstGeom prst="rect">
          <a:avLst/>
        </a:prstGeom>
        <a:noFill/>
      </xdr:spPr>
    </xdr:pic>
    <xdr:clientData/>
  </xdr:twoCellAnchor>
  <xdr:twoCellAnchor>
    <xdr:from>
      <xdr:col>16</xdr:col>
      <xdr:colOff>47625</xdr:colOff>
      <xdr:row>187</xdr:row>
      <xdr:rowOff>104775</xdr:rowOff>
    </xdr:from>
    <xdr:to>
      <xdr:col>17</xdr:col>
      <xdr:colOff>21154</xdr:colOff>
      <xdr:row>187</xdr:row>
      <xdr:rowOff>381000</xdr:rowOff>
    </xdr:to>
    <xdr:pic>
      <xdr:nvPicPr>
        <xdr:cNvPr id="419" name="Picture 104">
          <a:extLst>
            <a:ext uri="{FF2B5EF4-FFF2-40B4-BE49-F238E27FC236}">
              <a16:creationId xmlns:a16="http://schemas.microsoft.com/office/drawing/2014/main" id="{00000000-0008-0000-0200-0000A3010000}"/>
            </a:ext>
          </a:extLst>
        </xdr:cNvPr>
        <xdr:cNvPicPr>
          <a:picLocks noChangeAspect="1" noChangeArrowheads="1"/>
        </xdr:cNvPicPr>
      </xdr:nvPicPr>
      <xdr:blipFill>
        <a:blip xmlns:r="http://schemas.openxmlformats.org/officeDocument/2006/relationships" r:embed="rId84"/>
        <a:srcRect/>
        <a:stretch>
          <a:fillRect/>
        </a:stretch>
      </xdr:blipFill>
      <xdr:spPr>
        <a:xfrm>
          <a:off x="7063740" y="94858840"/>
          <a:ext cx="479425" cy="276225"/>
        </a:xfrm>
        <a:prstGeom prst="rect">
          <a:avLst/>
        </a:prstGeom>
        <a:noFill/>
      </xdr:spPr>
    </xdr:pic>
    <xdr:clientData/>
  </xdr:twoCellAnchor>
  <xdr:twoCellAnchor>
    <xdr:from>
      <xdr:col>16</xdr:col>
      <xdr:colOff>95250</xdr:colOff>
      <xdr:row>188</xdr:row>
      <xdr:rowOff>95250</xdr:rowOff>
    </xdr:from>
    <xdr:to>
      <xdr:col>16</xdr:col>
      <xdr:colOff>504825</xdr:colOff>
      <xdr:row>188</xdr:row>
      <xdr:rowOff>382989</xdr:rowOff>
    </xdr:to>
    <xdr:pic>
      <xdr:nvPicPr>
        <xdr:cNvPr id="420" name="Picture 105">
          <a:extLst>
            <a:ext uri="{FF2B5EF4-FFF2-40B4-BE49-F238E27FC236}">
              <a16:creationId xmlns:a16="http://schemas.microsoft.com/office/drawing/2014/main" id="{00000000-0008-0000-0200-0000A4010000}"/>
            </a:ext>
          </a:extLst>
        </xdr:cNvPr>
        <xdr:cNvPicPr>
          <a:picLocks noChangeAspect="1" noChangeArrowheads="1"/>
        </xdr:cNvPicPr>
      </xdr:nvPicPr>
      <xdr:blipFill>
        <a:blip xmlns:r="http://schemas.openxmlformats.org/officeDocument/2006/relationships" r:embed="rId85"/>
        <a:srcRect/>
        <a:stretch>
          <a:fillRect/>
        </a:stretch>
      </xdr:blipFill>
      <xdr:spPr>
        <a:xfrm>
          <a:off x="7111365" y="95356680"/>
          <a:ext cx="409575" cy="287655"/>
        </a:xfrm>
        <a:prstGeom prst="rect">
          <a:avLst/>
        </a:prstGeom>
        <a:noFill/>
      </xdr:spPr>
    </xdr:pic>
    <xdr:clientData/>
  </xdr:twoCellAnchor>
  <xdr:twoCellAnchor>
    <xdr:from>
      <xdr:col>16</xdr:col>
      <xdr:colOff>19050</xdr:colOff>
      <xdr:row>211</xdr:row>
      <xdr:rowOff>76200</xdr:rowOff>
    </xdr:from>
    <xdr:to>
      <xdr:col>16</xdr:col>
      <xdr:colOff>524289</xdr:colOff>
      <xdr:row>211</xdr:row>
      <xdr:rowOff>457200</xdr:rowOff>
    </xdr:to>
    <xdr:pic>
      <xdr:nvPicPr>
        <xdr:cNvPr id="421" name="Picture 90">
          <a:extLst>
            <a:ext uri="{FF2B5EF4-FFF2-40B4-BE49-F238E27FC236}">
              <a16:creationId xmlns:a16="http://schemas.microsoft.com/office/drawing/2014/main" id="{00000000-0008-0000-0200-0000A5010000}"/>
            </a:ext>
          </a:extLst>
        </xdr:cNvPr>
        <xdr:cNvPicPr>
          <a:picLocks noChangeAspect="1" noChangeArrowheads="1"/>
        </xdr:cNvPicPr>
      </xdr:nvPicPr>
      <xdr:blipFill>
        <a:blip xmlns:r="http://schemas.openxmlformats.org/officeDocument/2006/relationships" r:embed="rId86"/>
        <a:srcRect/>
        <a:stretch>
          <a:fillRect/>
        </a:stretch>
      </xdr:blipFill>
      <xdr:spPr>
        <a:xfrm>
          <a:off x="7035165" y="107007025"/>
          <a:ext cx="487045" cy="381000"/>
        </a:xfrm>
        <a:prstGeom prst="rect">
          <a:avLst/>
        </a:prstGeom>
        <a:noFill/>
      </xdr:spPr>
    </xdr:pic>
    <xdr:clientData/>
  </xdr:twoCellAnchor>
  <xdr:twoCellAnchor>
    <xdr:from>
      <xdr:col>16</xdr:col>
      <xdr:colOff>108858</xdr:colOff>
      <xdr:row>213</xdr:row>
      <xdr:rowOff>85264</xdr:rowOff>
    </xdr:from>
    <xdr:to>
      <xdr:col>16</xdr:col>
      <xdr:colOff>381000</xdr:colOff>
      <xdr:row>213</xdr:row>
      <xdr:rowOff>449097</xdr:rowOff>
    </xdr:to>
    <xdr:pic>
      <xdr:nvPicPr>
        <xdr:cNvPr id="422" name="图片 421">
          <a:extLst>
            <a:ext uri="{FF2B5EF4-FFF2-40B4-BE49-F238E27FC236}">
              <a16:creationId xmlns:a16="http://schemas.microsoft.com/office/drawing/2014/main" id="{00000000-0008-0000-0200-0000A6010000}"/>
            </a:ext>
          </a:extLst>
        </xdr:cNvPr>
        <xdr:cNvPicPr>
          <a:picLocks noChangeAspect="1" noChangeArrowheads="1"/>
        </xdr:cNvPicPr>
      </xdr:nvPicPr>
      <xdr:blipFill>
        <a:blip xmlns:r="http://schemas.openxmlformats.org/officeDocument/2006/relationships" r:embed="rId87" cstate="print">
          <a:extLst>
            <a:ext uri="{28A0092B-C50C-407E-A947-70E740481C1C}">
              <a14:useLocalDpi xmlns:a14="http://schemas.microsoft.com/office/drawing/2010/main" val="0"/>
            </a:ext>
          </a:extLst>
        </a:blip>
        <a:srcRect/>
        <a:stretch>
          <a:fillRect/>
        </a:stretch>
      </xdr:blipFill>
      <xdr:spPr>
        <a:xfrm>
          <a:off x="7124700" y="108030645"/>
          <a:ext cx="272415" cy="3638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56032</xdr:colOff>
      <xdr:row>214</xdr:row>
      <xdr:rowOff>56246</xdr:rowOff>
    </xdr:from>
    <xdr:to>
      <xdr:col>16</xdr:col>
      <xdr:colOff>470648</xdr:colOff>
      <xdr:row>214</xdr:row>
      <xdr:rowOff>421822</xdr:rowOff>
    </xdr:to>
    <xdr:pic>
      <xdr:nvPicPr>
        <xdr:cNvPr id="423" name="图片 422">
          <a:extLst>
            <a:ext uri="{FF2B5EF4-FFF2-40B4-BE49-F238E27FC236}">
              <a16:creationId xmlns:a16="http://schemas.microsoft.com/office/drawing/2014/main" id="{00000000-0008-0000-0200-0000A7010000}"/>
            </a:ext>
          </a:extLst>
        </xdr:cNvPr>
        <xdr:cNvPicPr>
          <a:picLocks noChangeAspect="1" noChangeArrowheads="1"/>
        </xdr:cNvPicPr>
      </xdr:nvPicPr>
      <xdr:blipFill>
        <a:blip xmlns:r="http://schemas.openxmlformats.org/officeDocument/2006/relationships" r:embed="rId88" cstate="print">
          <a:extLst>
            <a:ext uri="{28A0092B-C50C-407E-A947-70E740481C1C}">
              <a14:useLocalDpi xmlns:a14="http://schemas.microsoft.com/office/drawing/2010/main" val="0"/>
            </a:ext>
          </a:extLst>
        </a:blip>
        <a:srcRect/>
        <a:stretch>
          <a:fillRect/>
        </a:stretch>
      </xdr:blipFill>
      <xdr:spPr>
        <a:xfrm>
          <a:off x="7071995" y="108508800"/>
          <a:ext cx="414655" cy="365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81643</xdr:colOff>
      <xdr:row>202</xdr:row>
      <xdr:rowOff>204108</xdr:rowOff>
    </xdr:from>
    <xdr:to>
      <xdr:col>16</xdr:col>
      <xdr:colOff>475274</xdr:colOff>
      <xdr:row>202</xdr:row>
      <xdr:rowOff>394608</xdr:rowOff>
    </xdr:to>
    <xdr:pic>
      <xdr:nvPicPr>
        <xdr:cNvPr id="424" name="Picture 73">
          <a:extLst>
            <a:ext uri="{FF2B5EF4-FFF2-40B4-BE49-F238E27FC236}">
              <a16:creationId xmlns:a16="http://schemas.microsoft.com/office/drawing/2014/main" id="{00000000-0008-0000-0200-0000A8010000}"/>
            </a:ext>
          </a:extLst>
        </xdr:cNvPr>
        <xdr:cNvPicPr>
          <a:picLocks noChangeAspect="1" noChangeArrowheads="1"/>
        </xdr:cNvPicPr>
      </xdr:nvPicPr>
      <xdr:blipFill>
        <a:blip xmlns:r="http://schemas.openxmlformats.org/officeDocument/2006/relationships" r:embed="rId89" cstate="print"/>
        <a:srcRect/>
        <a:stretch>
          <a:fillRect/>
        </a:stretch>
      </xdr:blipFill>
      <xdr:spPr>
        <a:xfrm>
          <a:off x="7097395" y="102568375"/>
          <a:ext cx="393700" cy="190500"/>
        </a:xfrm>
        <a:prstGeom prst="rect">
          <a:avLst/>
        </a:prstGeom>
        <a:noFill/>
      </xdr:spPr>
    </xdr:pic>
    <xdr:clientData/>
  </xdr:twoCellAnchor>
  <xdr:twoCellAnchor>
    <xdr:from>
      <xdr:col>16</xdr:col>
      <xdr:colOff>219075</xdr:colOff>
      <xdr:row>180</xdr:row>
      <xdr:rowOff>133350</xdr:rowOff>
    </xdr:from>
    <xdr:to>
      <xdr:col>16</xdr:col>
      <xdr:colOff>342900</xdr:colOff>
      <xdr:row>180</xdr:row>
      <xdr:rowOff>400491</xdr:rowOff>
    </xdr:to>
    <xdr:pic>
      <xdr:nvPicPr>
        <xdr:cNvPr id="437" name="Picture 94">
          <a:extLst>
            <a:ext uri="{FF2B5EF4-FFF2-40B4-BE49-F238E27FC236}">
              <a16:creationId xmlns:a16="http://schemas.microsoft.com/office/drawing/2014/main" id="{00000000-0008-0000-0200-0000B5010000}"/>
            </a:ext>
          </a:extLst>
        </xdr:cNvPr>
        <xdr:cNvPicPr>
          <a:picLocks noChangeAspect="1" noChangeArrowheads="1"/>
        </xdr:cNvPicPr>
      </xdr:nvPicPr>
      <xdr:blipFill>
        <a:blip xmlns:r="http://schemas.openxmlformats.org/officeDocument/2006/relationships" r:embed="rId90"/>
        <a:srcRect/>
        <a:stretch>
          <a:fillRect/>
        </a:stretch>
      </xdr:blipFill>
      <xdr:spPr>
        <a:xfrm>
          <a:off x="7235190" y="91335860"/>
          <a:ext cx="123825" cy="266700"/>
        </a:xfrm>
        <a:prstGeom prst="rect">
          <a:avLst/>
        </a:prstGeom>
        <a:noFill/>
      </xdr:spPr>
    </xdr:pic>
    <xdr:clientData/>
  </xdr:twoCellAnchor>
  <xdr:twoCellAnchor>
    <xdr:from>
      <xdr:col>16</xdr:col>
      <xdr:colOff>104776</xdr:colOff>
      <xdr:row>181</xdr:row>
      <xdr:rowOff>219075</xdr:rowOff>
    </xdr:from>
    <xdr:to>
      <xdr:col>16</xdr:col>
      <xdr:colOff>469466</xdr:colOff>
      <xdr:row>181</xdr:row>
      <xdr:rowOff>342900</xdr:rowOff>
    </xdr:to>
    <xdr:pic>
      <xdr:nvPicPr>
        <xdr:cNvPr id="438" name="Picture 95">
          <a:extLst>
            <a:ext uri="{FF2B5EF4-FFF2-40B4-BE49-F238E27FC236}">
              <a16:creationId xmlns:a16="http://schemas.microsoft.com/office/drawing/2014/main" id="{00000000-0008-0000-0200-0000B6010000}"/>
            </a:ext>
          </a:extLst>
        </xdr:cNvPr>
        <xdr:cNvPicPr>
          <a:picLocks noChangeAspect="1" noChangeArrowheads="1"/>
        </xdr:cNvPicPr>
      </xdr:nvPicPr>
      <xdr:blipFill>
        <a:blip xmlns:r="http://schemas.openxmlformats.org/officeDocument/2006/relationships" r:embed="rId91"/>
        <a:srcRect/>
        <a:stretch>
          <a:fillRect/>
        </a:stretch>
      </xdr:blipFill>
      <xdr:spPr>
        <a:xfrm>
          <a:off x="7120890" y="91928950"/>
          <a:ext cx="364490" cy="123825"/>
        </a:xfrm>
        <a:prstGeom prst="rect">
          <a:avLst/>
        </a:prstGeom>
        <a:noFill/>
      </xdr:spPr>
    </xdr:pic>
    <xdr:clientData/>
  </xdr:twoCellAnchor>
  <xdr:twoCellAnchor>
    <xdr:from>
      <xdr:col>16</xdr:col>
      <xdr:colOff>257175</xdr:colOff>
      <xdr:row>182</xdr:row>
      <xdr:rowOff>38101</xdr:rowOff>
    </xdr:from>
    <xdr:to>
      <xdr:col>16</xdr:col>
      <xdr:colOff>419100</xdr:colOff>
      <xdr:row>182</xdr:row>
      <xdr:rowOff>453643</xdr:rowOff>
    </xdr:to>
    <xdr:pic>
      <xdr:nvPicPr>
        <xdr:cNvPr id="439" name="Picture 96">
          <a:extLst>
            <a:ext uri="{FF2B5EF4-FFF2-40B4-BE49-F238E27FC236}">
              <a16:creationId xmlns:a16="http://schemas.microsoft.com/office/drawing/2014/main" id="{00000000-0008-0000-0200-0000B7010000}"/>
            </a:ext>
          </a:extLst>
        </xdr:cNvPr>
        <xdr:cNvPicPr>
          <a:picLocks noChangeAspect="1" noChangeArrowheads="1"/>
        </xdr:cNvPicPr>
      </xdr:nvPicPr>
      <xdr:blipFill>
        <a:blip xmlns:r="http://schemas.openxmlformats.org/officeDocument/2006/relationships" r:embed="rId92"/>
        <a:srcRect/>
        <a:stretch>
          <a:fillRect/>
        </a:stretch>
      </xdr:blipFill>
      <xdr:spPr>
        <a:xfrm>
          <a:off x="7273290" y="92255340"/>
          <a:ext cx="161925" cy="415290"/>
        </a:xfrm>
        <a:prstGeom prst="rect">
          <a:avLst/>
        </a:prstGeom>
        <a:noFill/>
      </xdr:spPr>
    </xdr:pic>
    <xdr:clientData/>
  </xdr:twoCellAnchor>
  <xdr:twoCellAnchor>
    <xdr:from>
      <xdr:col>16</xdr:col>
      <xdr:colOff>78443</xdr:colOff>
      <xdr:row>165</xdr:row>
      <xdr:rowOff>77552</xdr:rowOff>
    </xdr:from>
    <xdr:to>
      <xdr:col>16</xdr:col>
      <xdr:colOff>369795</xdr:colOff>
      <xdr:row>165</xdr:row>
      <xdr:rowOff>388843</xdr:rowOff>
    </xdr:to>
    <xdr:pic>
      <xdr:nvPicPr>
        <xdr:cNvPr id="443" name="图片 442">
          <a:extLst>
            <a:ext uri="{FF2B5EF4-FFF2-40B4-BE49-F238E27FC236}">
              <a16:creationId xmlns:a16="http://schemas.microsoft.com/office/drawing/2014/main" id="{00000000-0008-0000-0200-0000BB010000}"/>
            </a:ext>
          </a:extLst>
        </xdr:cNvPr>
        <xdr:cNvPicPr>
          <a:picLocks noChangeAspect="1" noChangeArrowheads="1"/>
        </xdr:cNvPicPr>
      </xdr:nvPicPr>
      <xdr:blipFill>
        <a:blip xmlns:r="http://schemas.openxmlformats.org/officeDocument/2006/relationships" r:embed="rId93" cstate="print">
          <a:extLst>
            <a:ext uri="{28A0092B-C50C-407E-A947-70E740481C1C}">
              <a14:useLocalDpi xmlns:a14="http://schemas.microsoft.com/office/drawing/2010/main" val="0"/>
            </a:ext>
          </a:extLst>
        </a:blip>
        <a:srcRect/>
        <a:stretch>
          <a:fillRect/>
        </a:stretch>
      </xdr:blipFill>
      <xdr:spPr>
        <a:xfrm>
          <a:off x="7094220" y="83669505"/>
          <a:ext cx="291465" cy="311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56031</xdr:colOff>
      <xdr:row>166</xdr:row>
      <xdr:rowOff>22412</xdr:rowOff>
    </xdr:from>
    <xdr:to>
      <xdr:col>16</xdr:col>
      <xdr:colOff>444796</xdr:colOff>
      <xdr:row>167</xdr:row>
      <xdr:rowOff>2801</xdr:rowOff>
    </xdr:to>
    <xdr:pic>
      <xdr:nvPicPr>
        <xdr:cNvPr id="444" name="图片 443">
          <a:extLst>
            <a:ext uri="{FF2B5EF4-FFF2-40B4-BE49-F238E27FC236}">
              <a16:creationId xmlns:a16="http://schemas.microsoft.com/office/drawing/2014/main" id="{00000000-0008-0000-0200-0000BC010000}"/>
            </a:ext>
          </a:extLst>
        </xdr:cNvPr>
        <xdr:cNvPicPr>
          <a:picLocks noChangeAspect="1" noChangeArrowheads="1"/>
        </xdr:cNvPicPr>
      </xdr:nvPicPr>
      <xdr:blipFill>
        <a:blip xmlns:r="http://schemas.openxmlformats.org/officeDocument/2006/relationships" r:embed="rId94" cstate="print">
          <a:extLst>
            <a:ext uri="{28A0092B-C50C-407E-A947-70E740481C1C}">
              <a14:useLocalDpi xmlns:a14="http://schemas.microsoft.com/office/drawing/2010/main" val="0"/>
            </a:ext>
          </a:extLst>
        </a:blip>
        <a:srcRect/>
        <a:stretch>
          <a:fillRect/>
        </a:stretch>
      </xdr:blipFill>
      <xdr:spPr>
        <a:xfrm>
          <a:off x="7071995" y="84121625"/>
          <a:ext cx="388620" cy="4876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134472</xdr:colOff>
      <xdr:row>167</xdr:row>
      <xdr:rowOff>17872</xdr:rowOff>
    </xdr:from>
    <xdr:to>
      <xdr:col>16</xdr:col>
      <xdr:colOff>443670</xdr:colOff>
      <xdr:row>167</xdr:row>
      <xdr:rowOff>493059</xdr:rowOff>
    </xdr:to>
    <xdr:pic>
      <xdr:nvPicPr>
        <xdr:cNvPr id="445" name="图片 444">
          <a:extLst>
            <a:ext uri="{FF2B5EF4-FFF2-40B4-BE49-F238E27FC236}">
              <a16:creationId xmlns:a16="http://schemas.microsoft.com/office/drawing/2014/main" id="{00000000-0008-0000-0200-0000BD010000}"/>
            </a:ext>
          </a:extLst>
        </xdr:cNvPr>
        <xdr:cNvPicPr>
          <a:picLocks noChangeAspect="1" noChangeArrowheads="1"/>
        </xdr:cNvPicPr>
      </xdr:nvPicPr>
      <xdr:blipFill>
        <a:blip xmlns:r="http://schemas.openxmlformats.org/officeDocument/2006/relationships" r:embed="rId95" cstate="print">
          <a:extLst>
            <a:ext uri="{28A0092B-C50C-407E-A947-70E740481C1C}">
              <a14:useLocalDpi xmlns:a14="http://schemas.microsoft.com/office/drawing/2010/main" val="0"/>
            </a:ext>
          </a:extLst>
        </a:blip>
        <a:srcRect/>
        <a:stretch>
          <a:fillRect/>
        </a:stretch>
      </xdr:blipFill>
      <xdr:spPr>
        <a:xfrm>
          <a:off x="7150100" y="84624545"/>
          <a:ext cx="309245" cy="4749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212912</xdr:colOff>
      <xdr:row>164</xdr:row>
      <xdr:rowOff>78443</xdr:rowOff>
    </xdr:from>
    <xdr:to>
      <xdr:col>16</xdr:col>
      <xdr:colOff>392205</xdr:colOff>
      <xdr:row>164</xdr:row>
      <xdr:rowOff>446553</xdr:rowOff>
    </xdr:to>
    <xdr:pic>
      <xdr:nvPicPr>
        <xdr:cNvPr id="446" name="图片 445">
          <a:extLst>
            <a:ext uri="{FF2B5EF4-FFF2-40B4-BE49-F238E27FC236}">
              <a16:creationId xmlns:a16="http://schemas.microsoft.com/office/drawing/2014/main" id="{00000000-0008-0000-0200-0000BE010000}"/>
            </a:ext>
          </a:extLst>
        </xdr:cNvPr>
        <xdr:cNvPicPr>
          <a:picLocks noChangeAspect="1" noChangeArrowheads="1"/>
        </xdr:cNvPicPr>
      </xdr:nvPicPr>
      <xdr:blipFill>
        <a:blip xmlns:r="http://schemas.openxmlformats.org/officeDocument/2006/relationships" r:embed="rId96" cstate="print">
          <a:extLst>
            <a:ext uri="{28A0092B-C50C-407E-A947-70E740481C1C}">
              <a14:useLocalDpi xmlns:a14="http://schemas.microsoft.com/office/drawing/2010/main" val="0"/>
            </a:ext>
          </a:extLst>
        </a:blip>
        <a:srcRect/>
        <a:stretch>
          <a:fillRect/>
        </a:stretch>
      </xdr:blipFill>
      <xdr:spPr>
        <a:xfrm>
          <a:off x="7228840" y="83162775"/>
          <a:ext cx="179070" cy="368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33618</xdr:colOff>
      <xdr:row>78</xdr:row>
      <xdr:rowOff>78441</xdr:rowOff>
    </xdr:from>
    <xdr:to>
      <xdr:col>16</xdr:col>
      <xdr:colOff>484903</xdr:colOff>
      <xdr:row>78</xdr:row>
      <xdr:rowOff>381001</xdr:rowOff>
    </xdr:to>
    <xdr:pic>
      <xdr:nvPicPr>
        <xdr:cNvPr id="193" name="图片 192">
          <a:extLst>
            <a:ext uri="{FF2B5EF4-FFF2-40B4-BE49-F238E27FC236}">
              <a16:creationId xmlns:a16="http://schemas.microsoft.com/office/drawing/2014/main" id="{00000000-0008-0000-0200-0000C1000000}"/>
            </a:ext>
          </a:extLst>
        </xdr:cNvPr>
        <xdr:cNvPicPr>
          <a:picLocks noChangeAspect="1" noChangeArrowheads="1"/>
        </xdr:cNvPicPr>
      </xdr:nvPicPr>
      <xdr:blipFill>
        <a:blip xmlns:r="http://schemas.openxmlformats.org/officeDocument/2006/relationships" r:embed="rId55" cstate="print">
          <a:extLst>
            <a:ext uri="{28A0092B-C50C-407E-A947-70E740481C1C}">
              <a14:useLocalDpi xmlns:a14="http://schemas.microsoft.com/office/drawing/2010/main" val="0"/>
            </a:ext>
          </a:extLst>
        </a:blip>
        <a:srcRect/>
        <a:stretch>
          <a:fillRect/>
        </a:stretch>
      </xdr:blipFill>
      <xdr:spPr>
        <a:xfrm>
          <a:off x="7049135" y="39529385"/>
          <a:ext cx="451485" cy="3028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33618</xdr:colOff>
      <xdr:row>169</xdr:row>
      <xdr:rowOff>78441</xdr:rowOff>
    </xdr:from>
    <xdr:to>
      <xdr:col>16</xdr:col>
      <xdr:colOff>484903</xdr:colOff>
      <xdr:row>169</xdr:row>
      <xdr:rowOff>381001</xdr:rowOff>
    </xdr:to>
    <xdr:pic>
      <xdr:nvPicPr>
        <xdr:cNvPr id="194" name="图片 193">
          <a:extLst>
            <a:ext uri="{FF2B5EF4-FFF2-40B4-BE49-F238E27FC236}">
              <a16:creationId xmlns:a16="http://schemas.microsoft.com/office/drawing/2014/main" id="{00000000-0008-0000-0200-0000C2000000}"/>
            </a:ext>
          </a:extLst>
        </xdr:cNvPr>
        <xdr:cNvPicPr>
          <a:picLocks noChangeAspect="1" noChangeArrowheads="1"/>
        </xdr:cNvPicPr>
      </xdr:nvPicPr>
      <xdr:blipFill>
        <a:blip xmlns:r="http://schemas.openxmlformats.org/officeDocument/2006/relationships" r:embed="rId55" cstate="print">
          <a:extLst>
            <a:ext uri="{28A0092B-C50C-407E-A947-70E740481C1C}">
              <a14:useLocalDpi xmlns:a14="http://schemas.microsoft.com/office/drawing/2010/main" val="0"/>
            </a:ext>
          </a:extLst>
        </a:blip>
        <a:srcRect/>
        <a:stretch>
          <a:fillRect/>
        </a:stretch>
      </xdr:blipFill>
      <xdr:spPr>
        <a:xfrm>
          <a:off x="7049135" y="85699600"/>
          <a:ext cx="451485" cy="3028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112860</xdr:colOff>
      <xdr:row>31</xdr:row>
      <xdr:rowOff>120864</xdr:rowOff>
    </xdr:from>
    <xdr:to>
      <xdr:col>16</xdr:col>
      <xdr:colOff>530288</xdr:colOff>
      <xdr:row>31</xdr:row>
      <xdr:rowOff>401010</xdr:rowOff>
    </xdr:to>
    <xdr:pic>
      <xdr:nvPicPr>
        <xdr:cNvPr id="195" name="Picture 17">
          <a:extLst>
            <a:ext uri="{FF2B5EF4-FFF2-40B4-BE49-F238E27FC236}">
              <a16:creationId xmlns:a16="http://schemas.microsoft.com/office/drawing/2014/main" id="{00000000-0008-0000-0200-0000C3000000}"/>
            </a:ext>
          </a:extLst>
        </xdr:cNvPr>
        <xdr:cNvPicPr>
          <a:picLocks noChangeAspect="1" noChangeArrowheads="1"/>
        </xdr:cNvPicPr>
      </xdr:nvPicPr>
      <xdr:blipFill>
        <a:blip xmlns:r="http://schemas.openxmlformats.org/officeDocument/2006/relationships" r:embed="rId34"/>
        <a:srcRect/>
        <a:stretch>
          <a:fillRect/>
        </a:stretch>
      </xdr:blipFill>
      <xdr:spPr>
        <a:xfrm>
          <a:off x="7128510" y="15725775"/>
          <a:ext cx="393700" cy="280035"/>
        </a:xfrm>
        <a:prstGeom prst="rect">
          <a:avLst/>
        </a:prstGeom>
        <a:noFill/>
      </xdr:spPr>
    </xdr:pic>
    <xdr:clientData/>
  </xdr:twoCellAnchor>
  <xdr:twoCellAnchor>
    <xdr:from>
      <xdr:col>16</xdr:col>
      <xdr:colOff>67235</xdr:colOff>
      <xdr:row>183</xdr:row>
      <xdr:rowOff>44823</xdr:rowOff>
    </xdr:from>
    <xdr:to>
      <xdr:col>16</xdr:col>
      <xdr:colOff>537904</xdr:colOff>
      <xdr:row>183</xdr:row>
      <xdr:rowOff>381000</xdr:rowOff>
    </xdr:to>
    <xdr:pic>
      <xdr:nvPicPr>
        <xdr:cNvPr id="198" name="Picture 24">
          <a:extLst>
            <a:ext uri="{FF2B5EF4-FFF2-40B4-BE49-F238E27FC236}">
              <a16:creationId xmlns:a16="http://schemas.microsoft.com/office/drawing/2014/main" id="{00000000-0008-0000-0200-0000C6000000}"/>
            </a:ext>
          </a:extLst>
        </xdr:cNvPr>
        <xdr:cNvPicPr>
          <a:picLocks noChangeAspect="1" noChangeArrowheads="1"/>
        </xdr:cNvPicPr>
      </xdr:nvPicPr>
      <xdr:blipFill>
        <a:blip xmlns:r="http://schemas.openxmlformats.org/officeDocument/2006/relationships" r:embed="rId11"/>
        <a:srcRect/>
        <a:stretch>
          <a:fillRect/>
        </a:stretch>
      </xdr:blipFill>
      <xdr:spPr>
        <a:xfrm>
          <a:off x="7082790" y="92769055"/>
          <a:ext cx="439420" cy="336550"/>
        </a:xfrm>
        <a:prstGeom prst="rect">
          <a:avLst/>
        </a:prstGeom>
        <a:noFill/>
      </xdr:spPr>
    </xdr:pic>
    <xdr:clientData/>
  </xdr:twoCellAnchor>
  <xdr:twoCellAnchor>
    <xdr:from>
      <xdr:col>16</xdr:col>
      <xdr:colOff>85725</xdr:colOff>
      <xdr:row>141</xdr:row>
      <xdr:rowOff>104776</xdr:rowOff>
    </xdr:from>
    <xdr:to>
      <xdr:col>16</xdr:col>
      <xdr:colOff>461645</xdr:colOff>
      <xdr:row>141</xdr:row>
      <xdr:rowOff>447676</xdr:rowOff>
    </xdr:to>
    <xdr:pic>
      <xdr:nvPicPr>
        <xdr:cNvPr id="199" name="Picture 33">
          <a:extLst>
            <a:ext uri="{FF2B5EF4-FFF2-40B4-BE49-F238E27FC236}">
              <a16:creationId xmlns:a16="http://schemas.microsoft.com/office/drawing/2014/main" id="{00000000-0008-0000-0200-0000C7000000}"/>
            </a:ext>
          </a:extLst>
        </xdr:cNvPr>
        <xdr:cNvPicPr>
          <a:picLocks noChangeAspect="1" noChangeArrowheads="1"/>
        </xdr:cNvPicPr>
      </xdr:nvPicPr>
      <xdr:blipFill>
        <a:blip xmlns:r="http://schemas.openxmlformats.org/officeDocument/2006/relationships" r:embed="rId97"/>
        <a:srcRect/>
        <a:stretch>
          <a:fillRect/>
        </a:stretch>
      </xdr:blipFill>
      <xdr:spPr>
        <a:xfrm>
          <a:off x="7101840" y="71520050"/>
          <a:ext cx="375920" cy="342900"/>
        </a:xfrm>
        <a:prstGeom prst="rect">
          <a:avLst/>
        </a:prstGeom>
        <a:noFill/>
      </xdr:spPr>
    </xdr:pic>
    <xdr:clientData/>
  </xdr:twoCellAnchor>
  <xdr:twoCellAnchor>
    <xdr:from>
      <xdr:col>16</xdr:col>
      <xdr:colOff>123825</xdr:colOff>
      <xdr:row>142</xdr:row>
      <xdr:rowOff>85726</xdr:rowOff>
    </xdr:from>
    <xdr:to>
      <xdr:col>16</xdr:col>
      <xdr:colOff>457200</xdr:colOff>
      <xdr:row>142</xdr:row>
      <xdr:rowOff>389818</xdr:rowOff>
    </xdr:to>
    <xdr:pic>
      <xdr:nvPicPr>
        <xdr:cNvPr id="200" name="Picture 34">
          <a:extLst>
            <a:ext uri="{FF2B5EF4-FFF2-40B4-BE49-F238E27FC236}">
              <a16:creationId xmlns:a16="http://schemas.microsoft.com/office/drawing/2014/main" id="{00000000-0008-0000-0200-0000C8000000}"/>
            </a:ext>
          </a:extLst>
        </xdr:cNvPr>
        <xdr:cNvPicPr>
          <a:picLocks noChangeAspect="1" noChangeArrowheads="1"/>
        </xdr:cNvPicPr>
      </xdr:nvPicPr>
      <xdr:blipFill>
        <a:blip xmlns:r="http://schemas.openxmlformats.org/officeDocument/2006/relationships" r:embed="rId98"/>
        <a:srcRect/>
        <a:stretch>
          <a:fillRect/>
        </a:stretch>
      </xdr:blipFill>
      <xdr:spPr>
        <a:xfrm>
          <a:off x="7139940" y="72008365"/>
          <a:ext cx="333375" cy="303530"/>
        </a:xfrm>
        <a:prstGeom prst="rect">
          <a:avLst/>
        </a:prstGeom>
        <a:noFill/>
      </xdr:spPr>
    </xdr:pic>
    <xdr:clientData/>
  </xdr:twoCellAnchor>
  <xdr:twoCellAnchor>
    <xdr:from>
      <xdr:col>16</xdr:col>
      <xdr:colOff>52107</xdr:colOff>
      <xdr:row>112</xdr:row>
      <xdr:rowOff>178696</xdr:rowOff>
    </xdr:from>
    <xdr:to>
      <xdr:col>16</xdr:col>
      <xdr:colOff>482880</xdr:colOff>
      <xdr:row>112</xdr:row>
      <xdr:rowOff>324293</xdr:rowOff>
    </xdr:to>
    <xdr:pic>
      <xdr:nvPicPr>
        <xdr:cNvPr id="201" name="Picture 56">
          <a:extLst>
            <a:ext uri="{FF2B5EF4-FFF2-40B4-BE49-F238E27FC236}">
              <a16:creationId xmlns:a16="http://schemas.microsoft.com/office/drawing/2014/main" id="{00000000-0008-0000-0200-0000C9000000}"/>
            </a:ext>
          </a:extLst>
        </xdr:cNvPr>
        <xdr:cNvPicPr>
          <a:picLocks noChangeAspect="1" noChangeArrowheads="1"/>
        </xdr:cNvPicPr>
      </xdr:nvPicPr>
      <xdr:blipFill>
        <a:blip xmlns:r="http://schemas.openxmlformats.org/officeDocument/2006/relationships" r:embed="rId99"/>
        <a:srcRect/>
        <a:stretch>
          <a:fillRect/>
        </a:stretch>
      </xdr:blipFill>
      <xdr:spPr>
        <a:xfrm>
          <a:off x="7068185" y="56880125"/>
          <a:ext cx="430530" cy="145415"/>
        </a:xfrm>
        <a:prstGeom prst="rect">
          <a:avLst/>
        </a:prstGeom>
        <a:noFill/>
      </xdr:spPr>
    </xdr:pic>
    <xdr:clientData/>
  </xdr:twoCellAnchor>
  <xdr:twoCellAnchor>
    <xdr:from>
      <xdr:col>16</xdr:col>
      <xdr:colOff>67235</xdr:colOff>
      <xdr:row>111</xdr:row>
      <xdr:rowOff>280147</xdr:rowOff>
    </xdr:from>
    <xdr:to>
      <xdr:col>16</xdr:col>
      <xdr:colOff>497765</xdr:colOff>
      <xdr:row>111</xdr:row>
      <xdr:rowOff>426197</xdr:rowOff>
    </xdr:to>
    <xdr:pic>
      <xdr:nvPicPr>
        <xdr:cNvPr id="202" name="Picture 56">
          <a:extLst>
            <a:ext uri="{FF2B5EF4-FFF2-40B4-BE49-F238E27FC236}">
              <a16:creationId xmlns:a16="http://schemas.microsoft.com/office/drawing/2014/main" id="{00000000-0008-0000-0200-0000CA000000}"/>
            </a:ext>
          </a:extLst>
        </xdr:cNvPr>
        <xdr:cNvPicPr>
          <a:picLocks noChangeAspect="1" noChangeArrowheads="1"/>
        </xdr:cNvPicPr>
      </xdr:nvPicPr>
      <xdr:blipFill>
        <a:blip xmlns:r="http://schemas.openxmlformats.org/officeDocument/2006/relationships" r:embed="rId99"/>
        <a:srcRect/>
        <a:stretch>
          <a:fillRect/>
        </a:stretch>
      </xdr:blipFill>
      <xdr:spPr>
        <a:xfrm>
          <a:off x="7082790" y="56474360"/>
          <a:ext cx="430530" cy="146050"/>
        </a:xfrm>
        <a:prstGeom prst="rect">
          <a:avLst/>
        </a:prstGeom>
        <a:noFill/>
      </xdr:spPr>
    </xdr:pic>
    <xdr:clientData/>
  </xdr:twoCellAnchor>
  <xdr:twoCellAnchor>
    <xdr:from>
      <xdr:col>16</xdr:col>
      <xdr:colOff>56029</xdr:colOff>
      <xdr:row>93</xdr:row>
      <xdr:rowOff>224118</xdr:rowOff>
    </xdr:from>
    <xdr:to>
      <xdr:col>16</xdr:col>
      <xdr:colOff>486559</xdr:colOff>
      <xdr:row>93</xdr:row>
      <xdr:rowOff>370168</xdr:rowOff>
    </xdr:to>
    <xdr:pic>
      <xdr:nvPicPr>
        <xdr:cNvPr id="203" name="Picture 56">
          <a:extLst>
            <a:ext uri="{FF2B5EF4-FFF2-40B4-BE49-F238E27FC236}">
              <a16:creationId xmlns:a16="http://schemas.microsoft.com/office/drawing/2014/main" id="{00000000-0008-0000-0200-0000CB000000}"/>
            </a:ext>
          </a:extLst>
        </xdr:cNvPr>
        <xdr:cNvPicPr>
          <a:picLocks noChangeAspect="1" noChangeArrowheads="1"/>
        </xdr:cNvPicPr>
      </xdr:nvPicPr>
      <xdr:blipFill>
        <a:blip xmlns:r="http://schemas.openxmlformats.org/officeDocument/2006/relationships" r:embed="rId99"/>
        <a:srcRect/>
        <a:stretch>
          <a:fillRect/>
        </a:stretch>
      </xdr:blipFill>
      <xdr:spPr>
        <a:xfrm>
          <a:off x="7071995" y="47285275"/>
          <a:ext cx="430530" cy="146050"/>
        </a:xfrm>
        <a:prstGeom prst="rect">
          <a:avLst/>
        </a:prstGeom>
        <a:noFill/>
      </xdr:spPr>
    </xdr:pic>
    <xdr:clientData/>
  </xdr:twoCellAnchor>
  <xdr:twoCellAnchor>
    <xdr:from>
      <xdr:col>16</xdr:col>
      <xdr:colOff>86592</xdr:colOff>
      <xdr:row>137</xdr:row>
      <xdr:rowOff>147206</xdr:rowOff>
    </xdr:from>
    <xdr:to>
      <xdr:col>16</xdr:col>
      <xdr:colOff>510888</xdr:colOff>
      <xdr:row>137</xdr:row>
      <xdr:rowOff>371882</xdr:rowOff>
    </xdr:to>
    <xdr:pic>
      <xdr:nvPicPr>
        <xdr:cNvPr id="229" name="Picture 62">
          <a:extLst>
            <a:ext uri="{FF2B5EF4-FFF2-40B4-BE49-F238E27FC236}">
              <a16:creationId xmlns:a16="http://schemas.microsoft.com/office/drawing/2014/main" id="{00000000-0008-0000-0200-0000E5000000}"/>
            </a:ext>
          </a:extLst>
        </xdr:cNvPr>
        <xdr:cNvPicPr>
          <a:picLocks noChangeAspect="1" noChangeArrowheads="1"/>
        </xdr:cNvPicPr>
      </xdr:nvPicPr>
      <xdr:blipFill>
        <a:blip xmlns:r="http://schemas.openxmlformats.org/officeDocument/2006/relationships" r:embed="rId100"/>
        <a:srcRect/>
        <a:stretch>
          <a:fillRect/>
        </a:stretch>
      </xdr:blipFill>
      <xdr:spPr>
        <a:xfrm>
          <a:off x="7102475" y="69532500"/>
          <a:ext cx="419735" cy="224790"/>
        </a:xfrm>
        <a:prstGeom prst="rect">
          <a:avLst/>
        </a:prstGeom>
        <a:noFill/>
      </xdr:spPr>
    </xdr:pic>
    <xdr:clientData/>
  </xdr:twoCellAnchor>
  <xdr:twoCellAnchor>
    <xdr:from>
      <xdr:col>16</xdr:col>
      <xdr:colOff>85726</xdr:colOff>
      <xdr:row>66</xdr:row>
      <xdr:rowOff>219075</xdr:rowOff>
    </xdr:from>
    <xdr:to>
      <xdr:col>16</xdr:col>
      <xdr:colOff>439119</xdr:colOff>
      <xdr:row>66</xdr:row>
      <xdr:rowOff>326571</xdr:rowOff>
    </xdr:to>
    <xdr:pic>
      <xdr:nvPicPr>
        <xdr:cNvPr id="327" name="Picture 38">
          <a:extLst>
            <a:ext uri="{FF2B5EF4-FFF2-40B4-BE49-F238E27FC236}">
              <a16:creationId xmlns:a16="http://schemas.microsoft.com/office/drawing/2014/main" id="{00000000-0008-0000-0200-000047010000}"/>
            </a:ext>
          </a:extLst>
        </xdr:cNvPr>
        <xdr:cNvPicPr>
          <a:picLocks noChangeAspect="1" noChangeArrowheads="1"/>
        </xdr:cNvPicPr>
      </xdr:nvPicPr>
      <xdr:blipFill>
        <a:blip xmlns:r="http://schemas.openxmlformats.org/officeDocument/2006/relationships" r:embed="rId101"/>
        <a:srcRect/>
        <a:stretch>
          <a:fillRect/>
        </a:stretch>
      </xdr:blipFill>
      <xdr:spPr>
        <a:xfrm>
          <a:off x="7101840" y="33581975"/>
          <a:ext cx="353060" cy="107315"/>
        </a:xfrm>
        <a:prstGeom prst="rect">
          <a:avLst/>
        </a:prstGeom>
        <a:noFill/>
      </xdr:spPr>
    </xdr:pic>
    <xdr:clientData/>
  </xdr:twoCellAnchor>
  <xdr:twoCellAnchor>
    <xdr:from>
      <xdr:col>16</xdr:col>
      <xdr:colOff>104775</xdr:colOff>
      <xdr:row>67</xdr:row>
      <xdr:rowOff>219076</xdr:rowOff>
    </xdr:from>
    <xdr:to>
      <xdr:col>16</xdr:col>
      <xdr:colOff>516060</xdr:colOff>
      <xdr:row>67</xdr:row>
      <xdr:rowOff>333376</xdr:rowOff>
    </xdr:to>
    <xdr:pic>
      <xdr:nvPicPr>
        <xdr:cNvPr id="328" name="Picture 39">
          <a:extLst>
            <a:ext uri="{FF2B5EF4-FFF2-40B4-BE49-F238E27FC236}">
              <a16:creationId xmlns:a16="http://schemas.microsoft.com/office/drawing/2014/main" id="{00000000-0008-0000-0200-000048010000}"/>
            </a:ext>
          </a:extLst>
        </xdr:cNvPr>
        <xdr:cNvPicPr>
          <a:picLocks noChangeAspect="1" noChangeArrowheads="1"/>
        </xdr:cNvPicPr>
      </xdr:nvPicPr>
      <xdr:blipFill>
        <a:blip xmlns:r="http://schemas.openxmlformats.org/officeDocument/2006/relationships" r:embed="rId102"/>
        <a:srcRect/>
        <a:stretch>
          <a:fillRect/>
        </a:stretch>
      </xdr:blipFill>
      <xdr:spPr>
        <a:xfrm>
          <a:off x="7120890" y="34089340"/>
          <a:ext cx="401320" cy="114300"/>
        </a:xfrm>
        <a:prstGeom prst="rect">
          <a:avLst/>
        </a:prstGeom>
        <a:noFill/>
      </xdr:spPr>
    </xdr:pic>
    <xdr:clientData/>
  </xdr:twoCellAnchor>
  <xdr:twoCellAnchor editAs="oneCell">
    <xdr:from>
      <xdr:col>16</xdr:col>
      <xdr:colOff>123265</xdr:colOff>
      <xdr:row>147</xdr:row>
      <xdr:rowOff>67237</xdr:rowOff>
    </xdr:from>
    <xdr:to>
      <xdr:col>16</xdr:col>
      <xdr:colOff>302558</xdr:colOff>
      <xdr:row>147</xdr:row>
      <xdr:rowOff>457061</xdr:rowOff>
    </xdr:to>
    <xdr:pic>
      <xdr:nvPicPr>
        <xdr:cNvPr id="410" name="图片 409">
          <a:extLst>
            <a:ext uri="{FF2B5EF4-FFF2-40B4-BE49-F238E27FC236}">
              <a16:creationId xmlns:a16="http://schemas.microsoft.com/office/drawing/2014/main" id="{00000000-0008-0000-0200-00009A010000}"/>
            </a:ext>
          </a:extLst>
        </xdr:cNvPr>
        <xdr:cNvPicPr>
          <a:picLocks noChangeAspect="1" noChangeArrowheads="1"/>
        </xdr:cNvPicPr>
      </xdr:nvPicPr>
      <xdr:blipFill>
        <a:blip xmlns:r="http://schemas.openxmlformats.org/officeDocument/2006/relationships" r:embed="rId103" cstate="print">
          <a:extLst>
            <a:ext uri="{28A0092B-C50C-407E-A947-70E740481C1C}">
              <a14:useLocalDpi xmlns:a14="http://schemas.microsoft.com/office/drawing/2010/main" val="0"/>
            </a:ext>
          </a:extLst>
        </a:blip>
        <a:srcRect/>
        <a:stretch>
          <a:fillRect/>
        </a:stretch>
      </xdr:blipFill>
      <xdr:spPr>
        <a:xfrm>
          <a:off x="7139305" y="74526140"/>
          <a:ext cx="179070" cy="3898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190500</xdr:colOff>
      <xdr:row>15</xdr:row>
      <xdr:rowOff>179294</xdr:rowOff>
    </xdr:from>
    <xdr:to>
      <xdr:col>16</xdr:col>
      <xdr:colOff>456562</xdr:colOff>
      <xdr:row>15</xdr:row>
      <xdr:rowOff>448235</xdr:rowOff>
    </xdr:to>
    <xdr:pic>
      <xdr:nvPicPr>
        <xdr:cNvPr id="186" name="Picture 9">
          <a:extLst>
            <a:ext uri="{FF2B5EF4-FFF2-40B4-BE49-F238E27FC236}">
              <a16:creationId xmlns:a16="http://schemas.microsoft.com/office/drawing/2014/main" id="{00000000-0008-0000-0200-0000BA000000}"/>
            </a:ext>
          </a:extLst>
        </xdr:cNvPr>
        <xdr:cNvPicPr>
          <a:picLocks noChangeAspect="1" noChangeArrowheads="1"/>
        </xdr:cNvPicPr>
      </xdr:nvPicPr>
      <xdr:blipFill>
        <a:blip xmlns:r="http://schemas.openxmlformats.org/officeDocument/2006/relationships" r:embed="rId31"/>
        <a:srcRect/>
        <a:stretch>
          <a:fillRect/>
        </a:stretch>
      </xdr:blipFill>
      <xdr:spPr>
        <a:xfrm>
          <a:off x="7206615" y="7666355"/>
          <a:ext cx="265430" cy="268605"/>
        </a:xfrm>
        <a:prstGeom prst="rect">
          <a:avLst/>
        </a:prstGeom>
        <a:noFill/>
      </xdr:spPr>
    </xdr:pic>
    <xdr:clientData/>
  </xdr:twoCellAnchor>
  <xdr:twoCellAnchor>
    <xdr:from>
      <xdr:col>16</xdr:col>
      <xdr:colOff>114300</xdr:colOff>
      <xdr:row>11</xdr:row>
      <xdr:rowOff>123825</xdr:rowOff>
    </xdr:from>
    <xdr:to>
      <xdr:col>16</xdr:col>
      <xdr:colOff>415903</xdr:colOff>
      <xdr:row>11</xdr:row>
      <xdr:rowOff>400050</xdr:rowOff>
    </xdr:to>
    <xdr:pic>
      <xdr:nvPicPr>
        <xdr:cNvPr id="187" name="Picture 6">
          <a:extLst>
            <a:ext uri="{FF2B5EF4-FFF2-40B4-BE49-F238E27FC236}">
              <a16:creationId xmlns:a16="http://schemas.microsoft.com/office/drawing/2014/main" id="{00000000-0008-0000-0200-0000BB000000}"/>
            </a:ext>
          </a:extLst>
        </xdr:cNvPr>
        <xdr:cNvPicPr>
          <a:picLocks noChangeAspect="1" noChangeArrowheads="1"/>
        </xdr:cNvPicPr>
      </xdr:nvPicPr>
      <xdr:blipFill>
        <a:blip xmlns:r="http://schemas.openxmlformats.org/officeDocument/2006/relationships" r:embed="rId1"/>
        <a:srcRect/>
        <a:stretch>
          <a:fillRect/>
        </a:stretch>
      </xdr:blipFill>
      <xdr:spPr>
        <a:xfrm>
          <a:off x="7130415" y="5581650"/>
          <a:ext cx="300990" cy="276225"/>
        </a:xfrm>
        <a:prstGeom prst="rect">
          <a:avLst/>
        </a:prstGeom>
        <a:noFill/>
      </xdr:spPr>
    </xdr:pic>
    <xdr:clientData/>
  </xdr:twoCellAnchor>
  <xdr:twoCellAnchor>
    <xdr:from>
      <xdr:col>16</xdr:col>
      <xdr:colOff>66676</xdr:colOff>
      <xdr:row>73</xdr:row>
      <xdr:rowOff>142875</xdr:rowOff>
    </xdr:from>
    <xdr:to>
      <xdr:col>16</xdr:col>
      <xdr:colOff>485860</xdr:colOff>
      <xdr:row>73</xdr:row>
      <xdr:rowOff>419100</xdr:rowOff>
    </xdr:to>
    <xdr:pic>
      <xdr:nvPicPr>
        <xdr:cNvPr id="196" name="Picture 41">
          <a:extLst>
            <a:ext uri="{FF2B5EF4-FFF2-40B4-BE49-F238E27FC236}">
              <a16:creationId xmlns:a16="http://schemas.microsoft.com/office/drawing/2014/main" id="{00000000-0008-0000-0200-0000C4000000}"/>
            </a:ext>
          </a:extLst>
        </xdr:cNvPr>
        <xdr:cNvPicPr>
          <a:picLocks noChangeAspect="1" noChangeArrowheads="1"/>
        </xdr:cNvPicPr>
      </xdr:nvPicPr>
      <xdr:blipFill>
        <a:blip xmlns:r="http://schemas.openxmlformats.org/officeDocument/2006/relationships" r:embed="rId35"/>
        <a:srcRect/>
        <a:stretch>
          <a:fillRect/>
        </a:stretch>
      </xdr:blipFill>
      <xdr:spPr>
        <a:xfrm>
          <a:off x="7082790" y="37057330"/>
          <a:ext cx="419100" cy="276225"/>
        </a:xfrm>
        <a:prstGeom prst="rect">
          <a:avLst/>
        </a:prstGeom>
        <a:noFill/>
      </xdr:spPr>
    </xdr:pic>
    <xdr:clientData/>
  </xdr:twoCellAnchor>
  <xdr:twoCellAnchor>
    <xdr:from>
      <xdr:col>16</xdr:col>
      <xdr:colOff>119743</xdr:colOff>
      <xdr:row>80</xdr:row>
      <xdr:rowOff>87589</xdr:rowOff>
    </xdr:from>
    <xdr:to>
      <xdr:col>16</xdr:col>
      <xdr:colOff>489857</xdr:colOff>
      <xdr:row>80</xdr:row>
      <xdr:rowOff>423538</xdr:rowOff>
    </xdr:to>
    <xdr:pic>
      <xdr:nvPicPr>
        <xdr:cNvPr id="197" name="Picture 42">
          <a:extLst>
            <a:ext uri="{FF2B5EF4-FFF2-40B4-BE49-F238E27FC236}">
              <a16:creationId xmlns:a16="http://schemas.microsoft.com/office/drawing/2014/main" id="{00000000-0008-0000-0200-0000C5000000}"/>
            </a:ext>
          </a:extLst>
        </xdr:cNvPr>
        <xdr:cNvPicPr>
          <a:picLocks noChangeAspect="1" noChangeArrowheads="1"/>
        </xdr:cNvPicPr>
      </xdr:nvPicPr>
      <xdr:blipFill>
        <a:blip xmlns:r="http://schemas.openxmlformats.org/officeDocument/2006/relationships" r:embed="rId36"/>
        <a:srcRect/>
        <a:stretch>
          <a:fillRect/>
        </a:stretch>
      </xdr:blipFill>
      <xdr:spPr>
        <a:xfrm>
          <a:off x="7135495" y="40553005"/>
          <a:ext cx="370205" cy="335915"/>
        </a:xfrm>
        <a:prstGeom prst="rect">
          <a:avLst/>
        </a:prstGeom>
        <a:noFill/>
      </xdr:spPr>
    </xdr:pic>
    <xdr:clientData/>
  </xdr:twoCellAnchor>
  <xdr:twoCellAnchor>
    <xdr:from>
      <xdr:col>16</xdr:col>
      <xdr:colOff>104775</xdr:colOff>
      <xdr:row>86</xdr:row>
      <xdr:rowOff>85725</xdr:rowOff>
    </xdr:from>
    <xdr:to>
      <xdr:col>16</xdr:col>
      <xdr:colOff>428625</xdr:colOff>
      <xdr:row>86</xdr:row>
      <xdr:rowOff>450056</xdr:rowOff>
    </xdr:to>
    <xdr:pic>
      <xdr:nvPicPr>
        <xdr:cNvPr id="206" name="Picture 43">
          <a:extLst>
            <a:ext uri="{FF2B5EF4-FFF2-40B4-BE49-F238E27FC236}">
              <a16:creationId xmlns:a16="http://schemas.microsoft.com/office/drawing/2014/main" id="{00000000-0008-0000-0200-0000CE000000}"/>
            </a:ext>
          </a:extLst>
        </xdr:cNvPr>
        <xdr:cNvPicPr>
          <a:picLocks noChangeAspect="1" noChangeArrowheads="1"/>
        </xdr:cNvPicPr>
      </xdr:nvPicPr>
      <xdr:blipFill>
        <a:blip xmlns:r="http://schemas.openxmlformats.org/officeDocument/2006/relationships" r:embed="rId37"/>
        <a:srcRect/>
        <a:stretch>
          <a:fillRect/>
        </a:stretch>
      </xdr:blipFill>
      <xdr:spPr>
        <a:xfrm>
          <a:off x="7120890" y="43595925"/>
          <a:ext cx="323850" cy="363855"/>
        </a:xfrm>
        <a:prstGeom prst="rect">
          <a:avLst/>
        </a:prstGeom>
        <a:noFill/>
      </xdr:spPr>
    </xdr:pic>
    <xdr:clientData/>
  </xdr:twoCellAnchor>
  <xdr:twoCellAnchor>
    <xdr:from>
      <xdr:col>16</xdr:col>
      <xdr:colOff>152400</xdr:colOff>
      <xdr:row>90</xdr:row>
      <xdr:rowOff>85725</xdr:rowOff>
    </xdr:from>
    <xdr:to>
      <xdr:col>16</xdr:col>
      <xdr:colOff>476250</xdr:colOff>
      <xdr:row>90</xdr:row>
      <xdr:rowOff>450056</xdr:rowOff>
    </xdr:to>
    <xdr:pic>
      <xdr:nvPicPr>
        <xdr:cNvPr id="207" name="Picture 43">
          <a:extLst>
            <a:ext uri="{FF2B5EF4-FFF2-40B4-BE49-F238E27FC236}">
              <a16:creationId xmlns:a16="http://schemas.microsoft.com/office/drawing/2014/main" id="{00000000-0008-0000-0200-0000CF000000}"/>
            </a:ext>
          </a:extLst>
        </xdr:cNvPr>
        <xdr:cNvPicPr>
          <a:picLocks noChangeAspect="1" noChangeArrowheads="1"/>
        </xdr:cNvPicPr>
      </xdr:nvPicPr>
      <xdr:blipFill>
        <a:blip xmlns:r="http://schemas.openxmlformats.org/officeDocument/2006/relationships" r:embed="rId37"/>
        <a:srcRect/>
        <a:stretch>
          <a:fillRect/>
        </a:stretch>
      </xdr:blipFill>
      <xdr:spPr>
        <a:xfrm>
          <a:off x="7168515" y="45625385"/>
          <a:ext cx="323850" cy="363855"/>
        </a:xfrm>
        <a:prstGeom prst="rect">
          <a:avLst/>
        </a:prstGeom>
        <a:noFill/>
      </xdr:spPr>
    </xdr:pic>
    <xdr:clientData/>
  </xdr:twoCellAnchor>
  <xdr:twoCellAnchor>
    <xdr:from>
      <xdr:col>16</xdr:col>
      <xdr:colOff>168089</xdr:colOff>
      <xdr:row>100</xdr:row>
      <xdr:rowOff>78442</xdr:rowOff>
    </xdr:from>
    <xdr:to>
      <xdr:col>16</xdr:col>
      <xdr:colOff>437030</xdr:colOff>
      <xdr:row>100</xdr:row>
      <xdr:rowOff>438811</xdr:rowOff>
    </xdr:to>
    <xdr:pic>
      <xdr:nvPicPr>
        <xdr:cNvPr id="208" name="Picture 9">
          <a:extLst>
            <a:ext uri="{FF2B5EF4-FFF2-40B4-BE49-F238E27FC236}">
              <a16:creationId xmlns:a16="http://schemas.microsoft.com/office/drawing/2014/main" id="{00000000-0008-0000-0200-0000D0000000}"/>
            </a:ext>
          </a:extLst>
        </xdr:cNvPr>
        <xdr:cNvPicPr>
          <a:picLocks noChangeAspect="1" noChangeArrowheads="1"/>
        </xdr:cNvPicPr>
      </xdr:nvPicPr>
      <xdr:blipFill>
        <a:blip xmlns:r="http://schemas.openxmlformats.org/officeDocument/2006/relationships" r:embed="rId2"/>
        <a:srcRect/>
        <a:stretch>
          <a:fillRect/>
        </a:stretch>
      </xdr:blipFill>
      <xdr:spPr>
        <a:xfrm>
          <a:off x="7183755" y="50691415"/>
          <a:ext cx="269240" cy="360680"/>
        </a:xfrm>
        <a:prstGeom prst="rect">
          <a:avLst/>
        </a:prstGeom>
        <a:noFill/>
      </xdr:spPr>
    </xdr:pic>
    <xdr:clientData/>
  </xdr:twoCellAnchor>
  <xdr:twoCellAnchor>
    <xdr:from>
      <xdr:col>16</xdr:col>
      <xdr:colOff>190500</xdr:colOff>
      <xdr:row>104</xdr:row>
      <xdr:rowOff>112059</xdr:rowOff>
    </xdr:from>
    <xdr:to>
      <xdr:col>16</xdr:col>
      <xdr:colOff>459441</xdr:colOff>
      <xdr:row>104</xdr:row>
      <xdr:rowOff>472428</xdr:rowOff>
    </xdr:to>
    <xdr:pic>
      <xdr:nvPicPr>
        <xdr:cNvPr id="217" name="Picture 10">
          <a:extLst>
            <a:ext uri="{FF2B5EF4-FFF2-40B4-BE49-F238E27FC236}">
              <a16:creationId xmlns:a16="http://schemas.microsoft.com/office/drawing/2014/main" id="{00000000-0008-0000-0200-0000D9000000}"/>
            </a:ext>
          </a:extLst>
        </xdr:cNvPr>
        <xdr:cNvPicPr>
          <a:picLocks noChangeAspect="1" noChangeArrowheads="1"/>
        </xdr:cNvPicPr>
      </xdr:nvPicPr>
      <xdr:blipFill>
        <a:blip xmlns:r="http://schemas.openxmlformats.org/officeDocument/2006/relationships" r:embed="rId3"/>
        <a:srcRect/>
        <a:stretch>
          <a:fillRect/>
        </a:stretch>
      </xdr:blipFill>
      <xdr:spPr>
        <a:xfrm>
          <a:off x="7206615" y="52754530"/>
          <a:ext cx="268605" cy="360045"/>
        </a:xfrm>
        <a:prstGeom prst="rect">
          <a:avLst/>
        </a:prstGeom>
        <a:noFill/>
      </xdr:spPr>
    </xdr:pic>
    <xdr:clientData/>
  </xdr:twoCellAnchor>
  <xdr:twoCellAnchor>
    <xdr:from>
      <xdr:col>16</xdr:col>
      <xdr:colOff>168088</xdr:colOff>
      <xdr:row>108</xdr:row>
      <xdr:rowOff>67236</xdr:rowOff>
    </xdr:from>
    <xdr:to>
      <xdr:col>16</xdr:col>
      <xdr:colOff>437029</xdr:colOff>
      <xdr:row>108</xdr:row>
      <xdr:rowOff>427605</xdr:rowOff>
    </xdr:to>
    <xdr:pic>
      <xdr:nvPicPr>
        <xdr:cNvPr id="218" name="Picture 11">
          <a:extLst>
            <a:ext uri="{FF2B5EF4-FFF2-40B4-BE49-F238E27FC236}">
              <a16:creationId xmlns:a16="http://schemas.microsoft.com/office/drawing/2014/main" id="{00000000-0008-0000-0200-0000DA000000}"/>
            </a:ext>
          </a:extLst>
        </xdr:cNvPr>
        <xdr:cNvPicPr>
          <a:picLocks noChangeAspect="1" noChangeArrowheads="1"/>
        </xdr:cNvPicPr>
      </xdr:nvPicPr>
      <xdr:blipFill>
        <a:blip xmlns:r="http://schemas.openxmlformats.org/officeDocument/2006/relationships" r:embed="rId4"/>
        <a:srcRect/>
        <a:stretch>
          <a:fillRect/>
        </a:stretch>
      </xdr:blipFill>
      <xdr:spPr>
        <a:xfrm>
          <a:off x="7183755" y="54738905"/>
          <a:ext cx="269240" cy="360680"/>
        </a:xfrm>
        <a:prstGeom prst="rect">
          <a:avLst/>
        </a:prstGeom>
        <a:noFill/>
      </xdr:spPr>
    </xdr:pic>
    <xdr:clientData/>
  </xdr:twoCellAnchor>
  <xdr:twoCellAnchor>
    <xdr:from>
      <xdr:col>16</xdr:col>
      <xdr:colOff>45944</xdr:colOff>
      <xdr:row>150</xdr:row>
      <xdr:rowOff>122144</xdr:rowOff>
    </xdr:from>
    <xdr:to>
      <xdr:col>16</xdr:col>
      <xdr:colOff>469526</xdr:colOff>
      <xdr:row>150</xdr:row>
      <xdr:rowOff>369675</xdr:rowOff>
    </xdr:to>
    <xdr:pic>
      <xdr:nvPicPr>
        <xdr:cNvPr id="219" name="Picture 86">
          <a:extLst>
            <a:ext uri="{FF2B5EF4-FFF2-40B4-BE49-F238E27FC236}">
              <a16:creationId xmlns:a16="http://schemas.microsoft.com/office/drawing/2014/main" id="{00000000-0008-0000-0200-0000DB000000}"/>
            </a:ext>
          </a:extLst>
        </xdr:cNvPr>
        <xdr:cNvPicPr>
          <a:picLocks noChangeAspect="1" noChangeArrowheads="1"/>
        </xdr:cNvPicPr>
      </xdr:nvPicPr>
      <xdr:blipFill>
        <a:blip xmlns:r="http://schemas.openxmlformats.org/officeDocument/2006/relationships" r:embed="rId75"/>
        <a:srcRect/>
        <a:stretch>
          <a:fillRect/>
        </a:stretch>
      </xdr:blipFill>
      <xdr:spPr>
        <a:xfrm>
          <a:off x="7061835" y="76103480"/>
          <a:ext cx="423545" cy="247650"/>
        </a:xfrm>
        <a:prstGeom prst="rect">
          <a:avLst/>
        </a:prstGeom>
        <a:noFill/>
      </xdr:spPr>
    </xdr:pic>
    <xdr:clientData/>
  </xdr:twoCellAnchor>
  <xdr:twoCellAnchor>
    <xdr:from>
      <xdr:col>16</xdr:col>
      <xdr:colOff>9525</xdr:colOff>
      <xdr:row>152</xdr:row>
      <xdr:rowOff>85725</xdr:rowOff>
    </xdr:from>
    <xdr:to>
      <xdr:col>16</xdr:col>
      <xdr:colOff>488646</xdr:colOff>
      <xdr:row>152</xdr:row>
      <xdr:rowOff>428625</xdr:rowOff>
    </xdr:to>
    <xdr:pic>
      <xdr:nvPicPr>
        <xdr:cNvPr id="220" name="Picture 87">
          <a:extLst>
            <a:ext uri="{FF2B5EF4-FFF2-40B4-BE49-F238E27FC236}">
              <a16:creationId xmlns:a16="http://schemas.microsoft.com/office/drawing/2014/main" id="{00000000-0008-0000-0200-0000DC000000}"/>
            </a:ext>
          </a:extLst>
        </xdr:cNvPr>
        <xdr:cNvPicPr>
          <a:picLocks noChangeAspect="1" noChangeArrowheads="1"/>
        </xdr:cNvPicPr>
      </xdr:nvPicPr>
      <xdr:blipFill>
        <a:blip xmlns:r="http://schemas.openxmlformats.org/officeDocument/2006/relationships" r:embed="rId76"/>
        <a:srcRect/>
        <a:stretch>
          <a:fillRect/>
        </a:stretch>
      </xdr:blipFill>
      <xdr:spPr>
        <a:xfrm>
          <a:off x="7025640" y="77082015"/>
          <a:ext cx="478790" cy="342900"/>
        </a:xfrm>
        <a:prstGeom prst="rect">
          <a:avLst/>
        </a:prstGeom>
        <a:noFill/>
      </xdr:spPr>
    </xdr:pic>
    <xdr:clientData/>
  </xdr:twoCellAnchor>
  <xdr:twoCellAnchor>
    <xdr:from>
      <xdr:col>16</xdr:col>
      <xdr:colOff>19050</xdr:colOff>
      <xdr:row>154</xdr:row>
      <xdr:rowOff>114300</xdr:rowOff>
    </xdr:from>
    <xdr:to>
      <xdr:col>16</xdr:col>
      <xdr:colOff>523953</xdr:colOff>
      <xdr:row>154</xdr:row>
      <xdr:rowOff>390525</xdr:rowOff>
    </xdr:to>
    <xdr:pic>
      <xdr:nvPicPr>
        <xdr:cNvPr id="221" name="Picture 88">
          <a:extLst>
            <a:ext uri="{FF2B5EF4-FFF2-40B4-BE49-F238E27FC236}">
              <a16:creationId xmlns:a16="http://schemas.microsoft.com/office/drawing/2014/main" id="{00000000-0008-0000-0200-0000DD000000}"/>
            </a:ext>
          </a:extLst>
        </xdr:cNvPr>
        <xdr:cNvPicPr>
          <a:picLocks noChangeAspect="1" noChangeArrowheads="1"/>
        </xdr:cNvPicPr>
      </xdr:nvPicPr>
      <xdr:blipFill>
        <a:blip xmlns:r="http://schemas.openxmlformats.org/officeDocument/2006/relationships" r:embed="rId77"/>
        <a:srcRect/>
        <a:stretch>
          <a:fillRect/>
        </a:stretch>
      </xdr:blipFill>
      <xdr:spPr>
        <a:xfrm>
          <a:off x="7035165" y="78125320"/>
          <a:ext cx="487045" cy="276225"/>
        </a:xfrm>
        <a:prstGeom prst="rect">
          <a:avLst/>
        </a:prstGeom>
        <a:noFill/>
      </xdr:spPr>
    </xdr:pic>
    <xdr:clientData/>
  </xdr:twoCellAnchor>
  <xdr:twoCellAnchor>
    <xdr:from>
      <xdr:col>16</xdr:col>
      <xdr:colOff>47626</xdr:colOff>
      <xdr:row>161</xdr:row>
      <xdr:rowOff>114300</xdr:rowOff>
    </xdr:from>
    <xdr:to>
      <xdr:col>16</xdr:col>
      <xdr:colOff>494932</xdr:colOff>
      <xdr:row>161</xdr:row>
      <xdr:rowOff>390525</xdr:rowOff>
    </xdr:to>
    <xdr:pic>
      <xdr:nvPicPr>
        <xdr:cNvPr id="222" name="Picture 89">
          <a:extLst>
            <a:ext uri="{FF2B5EF4-FFF2-40B4-BE49-F238E27FC236}">
              <a16:creationId xmlns:a16="http://schemas.microsoft.com/office/drawing/2014/main" id="{00000000-0008-0000-0200-0000DE000000}"/>
            </a:ext>
          </a:extLst>
        </xdr:cNvPr>
        <xdr:cNvPicPr>
          <a:picLocks noChangeAspect="1" noChangeArrowheads="1"/>
        </xdr:cNvPicPr>
      </xdr:nvPicPr>
      <xdr:blipFill>
        <a:blip xmlns:r="http://schemas.openxmlformats.org/officeDocument/2006/relationships" r:embed="rId78"/>
        <a:srcRect/>
        <a:stretch>
          <a:fillRect/>
        </a:stretch>
      </xdr:blipFill>
      <xdr:spPr>
        <a:xfrm>
          <a:off x="7063740" y="81676875"/>
          <a:ext cx="447040" cy="276225"/>
        </a:xfrm>
        <a:prstGeom prst="rect">
          <a:avLst/>
        </a:prstGeom>
        <a:noFill/>
      </xdr:spPr>
    </xdr:pic>
    <xdr:clientData/>
  </xdr:twoCellAnchor>
  <xdr:twoCellAnchor>
    <xdr:from>
      <xdr:col>16</xdr:col>
      <xdr:colOff>47373</xdr:colOff>
      <xdr:row>163</xdr:row>
      <xdr:rowOff>134470</xdr:rowOff>
    </xdr:from>
    <xdr:to>
      <xdr:col>16</xdr:col>
      <xdr:colOff>477230</xdr:colOff>
      <xdr:row>163</xdr:row>
      <xdr:rowOff>462641</xdr:rowOff>
    </xdr:to>
    <xdr:pic>
      <xdr:nvPicPr>
        <xdr:cNvPr id="223" name="图片 222">
          <a:extLst>
            <a:ext uri="{FF2B5EF4-FFF2-40B4-BE49-F238E27FC236}">
              <a16:creationId xmlns:a16="http://schemas.microsoft.com/office/drawing/2014/main" id="{00000000-0008-0000-0200-0000DF000000}"/>
            </a:ext>
          </a:extLst>
        </xdr:cNvPr>
        <xdr:cNvPicPr>
          <a:picLocks noChangeAspect="1" noChangeArrowheads="1"/>
        </xdr:cNvPicPr>
      </xdr:nvPicPr>
      <xdr:blipFill>
        <a:blip xmlns:r="http://schemas.openxmlformats.org/officeDocument/2006/relationships" r:embed="rId79" cstate="print">
          <a:extLst>
            <a:ext uri="{28A0092B-C50C-407E-A947-70E740481C1C}">
              <a14:useLocalDpi xmlns:a14="http://schemas.microsoft.com/office/drawing/2010/main" val="0"/>
            </a:ext>
          </a:extLst>
        </a:blip>
        <a:srcRect/>
        <a:stretch>
          <a:fillRect/>
        </a:stretch>
      </xdr:blipFill>
      <xdr:spPr>
        <a:xfrm>
          <a:off x="7063105" y="82711290"/>
          <a:ext cx="429895" cy="3282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0</xdr:colOff>
      <xdr:row>173</xdr:row>
      <xdr:rowOff>0</xdr:rowOff>
    </xdr:from>
    <xdr:to>
      <xdr:col>16</xdr:col>
      <xdr:colOff>524106</xdr:colOff>
      <xdr:row>173</xdr:row>
      <xdr:rowOff>369794</xdr:rowOff>
    </xdr:to>
    <xdr:pic>
      <xdr:nvPicPr>
        <xdr:cNvPr id="224" name="Picture 115">
          <a:extLst>
            <a:ext uri="{FF2B5EF4-FFF2-40B4-BE49-F238E27FC236}">
              <a16:creationId xmlns:a16="http://schemas.microsoft.com/office/drawing/2014/main" id="{00000000-0008-0000-0200-0000E0000000}"/>
            </a:ext>
          </a:extLst>
        </xdr:cNvPr>
        <xdr:cNvPicPr>
          <a:picLocks noChangeAspect="1" noChangeArrowheads="1"/>
        </xdr:cNvPicPr>
      </xdr:nvPicPr>
      <xdr:blipFill>
        <a:blip xmlns:r="http://schemas.openxmlformats.org/officeDocument/2006/relationships" r:embed="rId8"/>
        <a:srcRect/>
        <a:stretch>
          <a:fillRect/>
        </a:stretch>
      </xdr:blipFill>
      <xdr:spPr>
        <a:xfrm>
          <a:off x="7016115" y="87650955"/>
          <a:ext cx="506095" cy="369570"/>
        </a:xfrm>
        <a:prstGeom prst="rect">
          <a:avLst/>
        </a:prstGeom>
        <a:noFill/>
      </xdr:spPr>
    </xdr:pic>
    <xdr:clientData/>
  </xdr:twoCellAnchor>
  <xdr:twoCellAnchor>
    <xdr:from>
      <xdr:col>16</xdr:col>
      <xdr:colOff>56029</xdr:colOff>
      <xdr:row>177</xdr:row>
      <xdr:rowOff>168088</xdr:rowOff>
    </xdr:from>
    <xdr:to>
      <xdr:col>16</xdr:col>
      <xdr:colOff>541323</xdr:colOff>
      <xdr:row>177</xdr:row>
      <xdr:rowOff>448235</xdr:rowOff>
    </xdr:to>
    <xdr:pic>
      <xdr:nvPicPr>
        <xdr:cNvPr id="225" name="Picture 41">
          <a:extLst>
            <a:ext uri="{FF2B5EF4-FFF2-40B4-BE49-F238E27FC236}">
              <a16:creationId xmlns:a16="http://schemas.microsoft.com/office/drawing/2014/main" id="{00000000-0008-0000-0200-0000E1000000}"/>
            </a:ext>
          </a:extLst>
        </xdr:cNvPr>
        <xdr:cNvPicPr>
          <a:picLocks noChangeAspect="1" noChangeArrowheads="1"/>
        </xdr:cNvPicPr>
      </xdr:nvPicPr>
      <xdr:blipFill>
        <a:blip xmlns:r="http://schemas.openxmlformats.org/officeDocument/2006/relationships" r:embed="rId25"/>
        <a:srcRect/>
        <a:stretch>
          <a:fillRect/>
        </a:stretch>
      </xdr:blipFill>
      <xdr:spPr>
        <a:xfrm>
          <a:off x="7071995" y="89848055"/>
          <a:ext cx="450215" cy="280035"/>
        </a:xfrm>
        <a:prstGeom prst="rect">
          <a:avLst/>
        </a:prstGeom>
        <a:noFill/>
      </xdr:spPr>
    </xdr:pic>
    <xdr:clientData/>
  </xdr:twoCellAnchor>
  <xdr:twoCellAnchor>
    <xdr:from>
      <xdr:col>16</xdr:col>
      <xdr:colOff>19050</xdr:colOff>
      <xdr:row>212</xdr:row>
      <xdr:rowOff>76200</xdr:rowOff>
    </xdr:from>
    <xdr:to>
      <xdr:col>16</xdr:col>
      <xdr:colOff>524289</xdr:colOff>
      <xdr:row>212</xdr:row>
      <xdr:rowOff>457200</xdr:rowOff>
    </xdr:to>
    <xdr:pic>
      <xdr:nvPicPr>
        <xdr:cNvPr id="226" name="Picture 90">
          <a:extLst>
            <a:ext uri="{FF2B5EF4-FFF2-40B4-BE49-F238E27FC236}">
              <a16:creationId xmlns:a16="http://schemas.microsoft.com/office/drawing/2014/main" id="{00000000-0008-0000-0200-0000E2000000}"/>
            </a:ext>
          </a:extLst>
        </xdr:cNvPr>
        <xdr:cNvPicPr>
          <a:picLocks noChangeAspect="1" noChangeArrowheads="1"/>
        </xdr:cNvPicPr>
      </xdr:nvPicPr>
      <xdr:blipFill>
        <a:blip xmlns:r="http://schemas.openxmlformats.org/officeDocument/2006/relationships" r:embed="rId86"/>
        <a:srcRect/>
        <a:stretch>
          <a:fillRect/>
        </a:stretch>
      </xdr:blipFill>
      <xdr:spPr>
        <a:xfrm>
          <a:off x="7035165" y="107514390"/>
          <a:ext cx="487045" cy="381000"/>
        </a:xfrm>
        <a:prstGeom prst="rect">
          <a:avLst/>
        </a:prstGeom>
        <a:noFill/>
      </xdr:spPr>
    </xdr:pic>
    <xdr:clientData/>
  </xdr:twoCellAnchor>
  <xdr:twoCellAnchor editAs="oneCell">
    <xdr:from>
      <xdr:col>16</xdr:col>
      <xdr:colOff>163285</xdr:colOff>
      <xdr:row>115</xdr:row>
      <xdr:rowOff>68036</xdr:rowOff>
    </xdr:from>
    <xdr:to>
      <xdr:col>16</xdr:col>
      <xdr:colOff>435428</xdr:colOff>
      <xdr:row>115</xdr:row>
      <xdr:rowOff>380692</xdr:rowOff>
    </xdr:to>
    <xdr:pic>
      <xdr:nvPicPr>
        <xdr:cNvPr id="230" name="Picture 4">
          <a:extLst>
            <a:ext uri="{FF2B5EF4-FFF2-40B4-BE49-F238E27FC236}">
              <a16:creationId xmlns:a16="http://schemas.microsoft.com/office/drawing/2014/main" id="{00000000-0008-0000-0200-0000E6000000}"/>
            </a:ext>
          </a:extLst>
        </xdr:cNvPr>
        <xdr:cNvPicPr>
          <a:picLocks noChangeAspect="1" noChangeArrowheads="1"/>
        </xdr:cNvPicPr>
      </xdr:nvPicPr>
      <xdr:blipFill>
        <a:blip xmlns:r="http://schemas.openxmlformats.org/officeDocument/2006/relationships" r:embed="rId104" cstate="print">
          <a:extLst>
            <a:ext uri="{28A0092B-C50C-407E-A947-70E740481C1C}">
              <a14:useLocalDpi xmlns:a14="http://schemas.microsoft.com/office/drawing/2010/main" val="0"/>
            </a:ext>
          </a:extLst>
        </a:blip>
        <a:srcRect/>
        <a:stretch>
          <a:fillRect/>
        </a:stretch>
      </xdr:blipFill>
      <xdr:spPr>
        <a:xfrm>
          <a:off x="7179310" y="58291730"/>
          <a:ext cx="271780" cy="31242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xdr:from>
      <xdr:col>16</xdr:col>
      <xdr:colOff>76200</xdr:colOff>
      <xdr:row>125</xdr:row>
      <xdr:rowOff>139245</xdr:rowOff>
    </xdr:from>
    <xdr:to>
      <xdr:col>16</xdr:col>
      <xdr:colOff>550765</xdr:colOff>
      <xdr:row>125</xdr:row>
      <xdr:rowOff>323850</xdr:rowOff>
    </xdr:to>
    <xdr:pic>
      <xdr:nvPicPr>
        <xdr:cNvPr id="233" name="图片 232">
          <a:extLst>
            <a:ext uri="{FF2B5EF4-FFF2-40B4-BE49-F238E27FC236}">
              <a16:creationId xmlns:a16="http://schemas.microsoft.com/office/drawing/2014/main" id="{00000000-0008-0000-0200-0000E9000000}"/>
            </a:ext>
          </a:extLst>
        </xdr:cNvPr>
        <xdr:cNvPicPr>
          <a:picLocks noChangeAspect="1" noChangeArrowheads="1"/>
        </xdr:cNvPicPr>
      </xdr:nvPicPr>
      <xdr:blipFill>
        <a:blip xmlns:r="http://schemas.openxmlformats.org/officeDocument/2006/relationships" r:embed="rId105" cstate="print">
          <a:extLst>
            <a:ext uri="{28A0092B-C50C-407E-A947-70E740481C1C}">
              <a14:useLocalDpi xmlns:a14="http://schemas.microsoft.com/office/drawing/2010/main" val="0"/>
            </a:ext>
          </a:extLst>
        </a:blip>
        <a:srcRect/>
        <a:stretch>
          <a:fillRect/>
        </a:stretch>
      </xdr:blipFill>
      <xdr:spPr>
        <a:xfrm>
          <a:off x="7092315" y="63436500"/>
          <a:ext cx="429895" cy="1847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114300</xdr:colOff>
      <xdr:row>133</xdr:row>
      <xdr:rowOff>76200</xdr:rowOff>
    </xdr:from>
    <xdr:to>
      <xdr:col>16</xdr:col>
      <xdr:colOff>408214</xdr:colOff>
      <xdr:row>133</xdr:row>
      <xdr:rowOff>473297</xdr:rowOff>
    </xdr:to>
    <xdr:pic>
      <xdr:nvPicPr>
        <xdr:cNvPr id="237" name="Picture 68">
          <a:extLst>
            <a:ext uri="{FF2B5EF4-FFF2-40B4-BE49-F238E27FC236}">
              <a16:creationId xmlns:a16="http://schemas.microsoft.com/office/drawing/2014/main" id="{00000000-0008-0000-0200-0000ED000000}"/>
            </a:ext>
          </a:extLst>
        </xdr:cNvPr>
        <xdr:cNvPicPr>
          <a:picLocks noChangeAspect="1" noChangeArrowheads="1"/>
        </xdr:cNvPicPr>
      </xdr:nvPicPr>
      <xdr:blipFill>
        <a:blip xmlns:r="http://schemas.openxmlformats.org/officeDocument/2006/relationships" r:embed="rId106"/>
        <a:srcRect/>
        <a:stretch>
          <a:fillRect/>
        </a:stretch>
      </xdr:blipFill>
      <xdr:spPr>
        <a:xfrm>
          <a:off x="7130415" y="67432555"/>
          <a:ext cx="293370" cy="396875"/>
        </a:xfrm>
        <a:prstGeom prst="rect">
          <a:avLst/>
        </a:prstGeom>
        <a:noFill/>
      </xdr:spPr>
    </xdr:pic>
    <xdr:clientData/>
  </xdr:twoCellAnchor>
  <xdr:twoCellAnchor>
    <xdr:from>
      <xdr:col>16</xdr:col>
      <xdr:colOff>114300</xdr:colOff>
      <xdr:row>134</xdr:row>
      <xdr:rowOff>57150</xdr:rowOff>
    </xdr:from>
    <xdr:to>
      <xdr:col>16</xdr:col>
      <xdr:colOff>333375</xdr:colOff>
      <xdr:row>134</xdr:row>
      <xdr:rowOff>413730</xdr:rowOff>
    </xdr:to>
    <xdr:pic>
      <xdr:nvPicPr>
        <xdr:cNvPr id="238" name="Picture 69">
          <a:extLst>
            <a:ext uri="{FF2B5EF4-FFF2-40B4-BE49-F238E27FC236}">
              <a16:creationId xmlns:a16="http://schemas.microsoft.com/office/drawing/2014/main" id="{00000000-0008-0000-0200-0000EE000000}"/>
            </a:ext>
          </a:extLst>
        </xdr:cNvPr>
        <xdr:cNvPicPr>
          <a:picLocks noChangeAspect="1" noChangeArrowheads="1"/>
        </xdr:cNvPicPr>
      </xdr:nvPicPr>
      <xdr:blipFill>
        <a:blip xmlns:r="http://schemas.openxmlformats.org/officeDocument/2006/relationships" r:embed="rId107"/>
        <a:srcRect/>
        <a:stretch>
          <a:fillRect/>
        </a:stretch>
      </xdr:blipFill>
      <xdr:spPr>
        <a:xfrm>
          <a:off x="7130415" y="67920870"/>
          <a:ext cx="219075" cy="356235"/>
        </a:xfrm>
        <a:prstGeom prst="rect">
          <a:avLst/>
        </a:prstGeom>
        <a:noFill/>
      </xdr:spPr>
    </xdr:pic>
    <xdr:clientData/>
  </xdr:twoCellAnchor>
  <xdr:twoCellAnchor>
    <xdr:from>
      <xdr:col>16</xdr:col>
      <xdr:colOff>12608</xdr:colOff>
      <xdr:row>135</xdr:row>
      <xdr:rowOff>171450</xdr:rowOff>
    </xdr:from>
    <xdr:to>
      <xdr:col>16</xdr:col>
      <xdr:colOff>547122</xdr:colOff>
      <xdr:row>135</xdr:row>
      <xdr:rowOff>326571</xdr:rowOff>
    </xdr:to>
    <xdr:pic>
      <xdr:nvPicPr>
        <xdr:cNvPr id="239" name="Picture 70">
          <a:extLst>
            <a:ext uri="{FF2B5EF4-FFF2-40B4-BE49-F238E27FC236}">
              <a16:creationId xmlns:a16="http://schemas.microsoft.com/office/drawing/2014/main" id="{00000000-0008-0000-0200-0000EF000000}"/>
            </a:ext>
          </a:extLst>
        </xdr:cNvPr>
        <xdr:cNvPicPr>
          <a:picLocks noChangeAspect="1" noChangeArrowheads="1"/>
        </xdr:cNvPicPr>
      </xdr:nvPicPr>
      <xdr:blipFill>
        <a:blip xmlns:r="http://schemas.openxmlformats.org/officeDocument/2006/relationships" r:embed="rId108"/>
        <a:srcRect/>
        <a:stretch>
          <a:fillRect/>
        </a:stretch>
      </xdr:blipFill>
      <xdr:spPr>
        <a:xfrm>
          <a:off x="7028180" y="68542535"/>
          <a:ext cx="494030" cy="154940"/>
        </a:xfrm>
        <a:prstGeom prst="rect">
          <a:avLst/>
        </a:prstGeom>
        <a:noFill/>
      </xdr:spPr>
    </xdr:pic>
    <xdr:clientData/>
  </xdr:twoCellAnchor>
  <xdr:twoCellAnchor>
    <xdr:from>
      <xdr:col>16</xdr:col>
      <xdr:colOff>57150</xdr:colOff>
      <xdr:row>136</xdr:row>
      <xdr:rowOff>142875</xdr:rowOff>
    </xdr:from>
    <xdr:to>
      <xdr:col>16</xdr:col>
      <xdr:colOff>540472</xdr:colOff>
      <xdr:row>136</xdr:row>
      <xdr:rowOff>304800</xdr:rowOff>
    </xdr:to>
    <xdr:pic>
      <xdr:nvPicPr>
        <xdr:cNvPr id="240" name="Picture 60">
          <a:extLst>
            <a:ext uri="{FF2B5EF4-FFF2-40B4-BE49-F238E27FC236}">
              <a16:creationId xmlns:a16="http://schemas.microsoft.com/office/drawing/2014/main" id="{00000000-0008-0000-0200-0000F0000000}"/>
            </a:ext>
          </a:extLst>
        </xdr:cNvPr>
        <xdr:cNvPicPr>
          <a:picLocks noChangeAspect="1" noChangeArrowheads="1"/>
        </xdr:cNvPicPr>
      </xdr:nvPicPr>
      <xdr:blipFill>
        <a:blip xmlns:r="http://schemas.openxmlformats.org/officeDocument/2006/relationships" r:embed="rId109"/>
        <a:srcRect/>
        <a:stretch>
          <a:fillRect/>
        </a:stretch>
      </xdr:blipFill>
      <xdr:spPr>
        <a:xfrm>
          <a:off x="7073265" y="69021325"/>
          <a:ext cx="448945" cy="161925"/>
        </a:xfrm>
        <a:prstGeom prst="rect">
          <a:avLst/>
        </a:prstGeom>
        <a:noFill/>
      </xdr:spPr>
    </xdr:pic>
    <xdr:clientData/>
  </xdr:twoCellAnchor>
  <xdr:twoCellAnchor>
    <xdr:from>
      <xdr:col>16</xdr:col>
      <xdr:colOff>149087</xdr:colOff>
      <xdr:row>37</xdr:row>
      <xdr:rowOff>35200</xdr:rowOff>
    </xdr:from>
    <xdr:to>
      <xdr:col>16</xdr:col>
      <xdr:colOff>392206</xdr:colOff>
      <xdr:row>38</xdr:row>
      <xdr:rowOff>903</xdr:rowOff>
    </xdr:to>
    <xdr:pic>
      <xdr:nvPicPr>
        <xdr:cNvPr id="241" name="图片 240">
          <a:extLst>
            <a:ext uri="{FF2B5EF4-FFF2-40B4-BE49-F238E27FC236}">
              <a16:creationId xmlns:a16="http://schemas.microsoft.com/office/drawing/2014/main" id="{00000000-0008-0000-0200-0000F1000000}"/>
            </a:ext>
          </a:extLst>
        </xdr:cNvPr>
        <xdr:cNvPicPr>
          <a:picLocks noChangeAspect="1" noChangeArrowheads="1"/>
        </xdr:cNvPicPr>
      </xdr:nvPicPr>
      <xdr:blipFill>
        <a:blip xmlns:r="http://schemas.openxmlformats.org/officeDocument/2006/relationships" r:embed="rId110" cstate="print">
          <a:extLst>
            <a:ext uri="{28A0092B-C50C-407E-A947-70E740481C1C}">
              <a14:useLocalDpi xmlns:a14="http://schemas.microsoft.com/office/drawing/2010/main" val="0"/>
            </a:ext>
          </a:extLst>
        </a:blip>
        <a:srcRect/>
        <a:stretch>
          <a:fillRect/>
        </a:stretch>
      </xdr:blipFill>
      <xdr:spPr>
        <a:xfrm>
          <a:off x="7164705" y="18684240"/>
          <a:ext cx="243205" cy="473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185263</xdr:colOff>
      <xdr:row>38</xdr:row>
      <xdr:rowOff>75273</xdr:rowOff>
    </xdr:from>
    <xdr:to>
      <xdr:col>16</xdr:col>
      <xdr:colOff>369794</xdr:colOff>
      <xdr:row>38</xdr:row>
      <xdr:rowOff>431286</xdr:rowOff>
    </xdr:to>
    <xdr:pic>
      <xdr:nvPicPr>
        <xdr:cNvPr id="242" name="图片 241">
          <a:extLst>
            <a:ext uri="{FF2B5EF4-FFF2-40B4-BE49-F238E27FC236}">
              <a16:creationId xmlns:a16="http://schemas.microsoft.com/office/drawing/2014/main" id="{00000000-0008-0000-0200-0000F2000000}"/>
            </a:ext>
          </a:extLst>
        </xdr:cNvPr>
        <xdr:cNvPicPr>
          <a:picLocks noChangeAspect="1" noChangeArrowheads="1"/>
        </xdr:cNvPicPr>
      </xdr:nvPicPr>
      <xdr:blipFill>
        <a:blip xmlns:r="http://schemas.openxmlformats.org/officeDocument/2006/relationships" r:embed="rId111" cstate="print">
          <a:extLst>
            <a:ext uri="{28A0092B-C50C-407E-A947-70E740481C1C}">
              <a14:useLocalDpi xmlns:a14="http://schemas.microsoft.com/office/drawing/2010/main" val="0"/>
            </a:ext>
          </a:extLst>
        </a:blip>
        <a:srcRect/>
        <a:stretch>
          <a:fillRect/>
        </a:stretch>
      </xdr:blipFill>
      <xdr:spPr>
        <a:xfrm>
          <a:off x="7200900" y="19231610"/>
          <a:ext cx="184785" cy="3562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205629</xdr:colOff>
      <xdr:row>39</xdr:row>
      <xdr:rowOff>31937</xdr:rowOff>
    </xdr:from>
    <xdr:to>
      <xdr:col>16</xdr:col>
      <xdr:colOff>409466</xdr:colOff>
      <xdr:row>39</xdr:row>
      <xdr:rowOff>425824</xdr:rowOff>
    </xdr:to>
    <xdr:pic>
      <xdr:nvPicPr>
        <xdr:cNvPr id="243" name="图片 242">
          <a:extLst>
            <a:ext uri="{FF2B5EF4-FFF2-40B4-BE49-F238E27FC236}">
              <a16:creationId xmlns:a16="http://schemas.microsoft.com/office/drawing/2014/main" id="{00000000-0008-0000-0200-0000F3000000}"/>
            </a:ext>
          </a:extLst>
        </xdr:cNvPr>
        <xdr:cNvPicPr>
          <a:picLocks noChangeAspect="1" noChangeArrowheads="1"/>
        </xdr:cNvPicPr>
      </xdr:nvPicPr>
      <xdr:blipFill>
        <a:blip xmlns:r="http://schemas.openxmlformats.org/officeDocument/2006/relationships" r:embed="rId112" cstate="print">
          <a:extLst>
            <a:ext uri="{28A0092B-C50C-407E-A947-70E740481C1C}">
              <a14:useLocalDpi xmlns:a14="http://schemas.microsoft.com/office/drawing/2010/main" val="0"/>
            </a:ext>
          </a:extLst>
        </a:blip>
        <a:srcRect/>
        <a:stretch>
          <a:fillRect/>
        </a:stretch>
      </xdr:blipFill>
      <xdr:spPr>
        <a:xfrm>
          <a:off x="7221220" y="19695795"/>
          <a:ext cx="203835" cy="393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66675</xdr:colOff>
      <xdr:row>40</xdr:row>
      <xdr:rowOff>43227</xdr:rowOff>
    </xdr:from>
    <xdr:to>
      <xdr:col>17</xdr:col>
      <xdr:colOff>1602</xdr:colOff>
      <xdr:row>40</xdr:row>
      <xdr:rowOff>476251</xdr:rowOff>
    </xdr:to>
    <xdr:pic>
      <xdr:nvPicPr>
        <xdr:cNvPr id="253" name="图片 252">
          <a:extLst>
            <a:ext uri="{FF2B5EF4-FFF2-40B4-BE49-F238E27FC236}">
              <a16:creationId xmlns:a16="http://schemas.microsoft.com/office/drawing/2014/main" id="{00000000-0008-0000-0200-0000FD000000}"/>
            </a:ext>
          </a:extLst>
        </xdr:cNvPr>
        <xdr:cNvPicPr>
          <a:picLocks noChangeAspect="1" noChangeArrowheads="1"/>
        </xdr:cNvPicPr>
      </xdr:nvPicPr>
      <xdr:blipFill>
        <a:blip xmlns:r="http://schemas.openxmlformats.org/officeDocument/2006/relationships" r:embed="rId113" cstate="print">
          <a:extLst>
            <a:ext uri="{28A0092B-C50C-407E-A947-70E740481C1C}">
              <a14:useLocalDpi xmlns:a14="http://schemas.microsoft.com/office/drawing/2010/main" val="0"/>
            </a:ext>
          </a:extLst>
        </a:blip>
        <a:srcRect/>
        <a:stretch>
          <a:fillRect/>
        </a:stretch>
      </xdr:blipFill>
      <xdr:spPr>
        <a:xfrm>
          <a:off x="7082790" y="20214590"/>
          <a:ext cx="440690" cy="4330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89087</xdr:colOff>
      <xdr:row>45</xdr:row>
      <xdr:rowOff>91470</xdr:rowOff>
    </xdr:from>
    <xdr:to>
      <xdr:col>16</xdr:col>
      <xdr:colOff>500043</xdr:colOff>
      <xdr:row>45</xdr:row>
      <xdr:rowOff>459442</xdr:rowOff>
    </xdr:to>
    <xdr:pic>
      <xdr:nvPicPr>
        <xdr:cNvPr id="255" name="图片 254">
          <a:extLst>
            <a:ext uri="{FF2B5EF4-FFF2-40B4-BE49-F238E27FC236}">
              <a16:creationId xmlns:a16="http://schemas.microsoft.com/office/drawing/2014/main" id="{00000000-0008-0000-0200-0000FF000000}"/>
            </a:ext>
          </a:extLst>
        </xdr:cNvPr>
        <xdr:cNvPicPr>
          <a:picLocks noChangeAspect="1" noChangeArrowheads="1"/>
        </xdr:cNvPicPr>
      </xdr:nvPicPr>
      <xdr:blipFill>
        <a:blip xmlns:r="http://schemas.openxmlformats.org/officeDocument/2006/relationships" r:embed="rId114" cstate="print">
          <a:extLst>
            <a:ext uri="{28A0092B-C50C-407E-A947-70E740481C1C}">
              <a14:useLocalDpi xmlns:a14="http://schemas.microsoft.com/office/drawing/2010/main" val="0"/>
            </a:ext>
          </a:extLst>
        </a:blip>
        <a:srcRect/>
        <a:stretch>
          <a:fillRect/>
        </a:stretch>
      </xdr:blipFill>
      <xdr:spPr>
        <a:xfrm>
          <a:off x="7105015" y="22799675"/>
          <a:ext cx="410845" cy="3676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28575</xdr:colOff>
      <xdr:row>48</xdr:row>
      <xdr:rowOff>61398</xdr:rowOff>
    </xdr:from>
    <xdr:to>
      <xdr:col>16</xdr:col>
      <xdr:colOff>466725</xdr:colOff>
      <xdr:row>49</xdr:row>
      <xdr:rowOff>0</xdr:rowOff>
    </xdr:to>
    <xdr:pic>
      <xdr:nvPicPr>
        <xdr:cNvPr id="257" name="图片 256">
          <a:extLst>
            <a:ext uri="{FF2B5EF4-FFF2-40B4-BE49-F238E27FC236}">
              <a16:creationId xmlns:a16="http://schemas.microsoft.com/office/drawing/2014/main" id="{00000000-0008-0000-0200-000001010000}"/>
            </a:ext>
          </a:extLst>
        </xdr:cNvPr>
        <xdr:cNvPicPr>
          <a:picLocks noChangeAspect="1" noChangeArrowheads="1"/>
        </xdr:cNvPicPr>
      </xdr:nvPicPr>
      <xdr:blipFill>
        <a:blip xmlns:r="http://schemas.openxmlformats.org/officeDocument/2006/relationships" r:embed="rId115" cstate="print">
          <a:extLst>
            <a:ext uri="{28A0092B-C50C-407E-A947-70E740481C1C}">
              <a14:useLocalDpi xmlns:a14="http://schemas.microsoft.com/office/drawing/2010/main" val="0"/>
            </a:ext>
          </a:extLst>
        </a:blip>
        <a:srcRect/>
        <a:stretch>
          <a:fillRect/>
        </a:stretch>
      </xdr:blipFill>
      <xdr:spPr>
        <a:xfrm>
          <a:off x="7044690" y="24291290"/>
          <a:ext cx="438150" cy="4464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87925</xdr:colOff>
      <xdr:row>50</xdr:row>
      <xdr:rowOff>31199</xdr:rowOff>
    </xdr:from>
    <xdr:to>
      <xdr:col>16</xdr:col>
      <xdr:colOff>369794</xdr:colOff>
      <xdr:row>50</xdr:row>
      <xdr:rowOff>395570</xdr:rowOff>
    </xdr:to>
    <xdr:pic>
      <xdr:nvPicPr>
        <xdr:cNvPr id="258" name="图片 257">
          <a:extLst>
            <a:ext uri="{FF2B5EF4-FFF2-40B4-BE49-F238E27FC236}">
              <a16:creationId xmlns:a16="http://schemas.microsoft.com/office/drawing/2014/main" id="{00000000-0008-0000-0200-000002010000}"/>
            </a:ext>
          </a:extLst>
        </xdr:cNvPr>
        <xdr:cNvPicPr>
          <a:picLocks noChangeAspect="1" noChangeArrowheads="1"/>
        </xdr:cNvPicPr>
      </xdr:nvPicPr>
      <xdr:blipFill>
        <a:blip xmlns:r="http://schemas.openxmlformats.org/officeDocument/2006/relationships" r:embed="rId116" cstate="print">
          <a:extLst>
            <a:ext uri="{28A0092B-C50C-407E-A947-70E740481C1C}">
              <a14:useLocalDpi xmlns:a14="http://schemas.microsoft.com/office/drawing/2010/main" val="0"/>
            </a:ext>
          </a:extLst>
        </a:blip>
        <a:srcRect/>
        <a:stretch>
          <a:fillRect/>
        </a:stretch>
      </xdr:blipFill>
      <xdr:spPr>
        <a:xfrm>
          <a:off x="7103745" y="25276175"/>
          <a:ext cx="281940" cy="3638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85725</xdr:colOff>
      <xdr:row>59</xdr:row>
      <xdr:rowOff>104775</xdr:rowOff>
    </xdr:from>
    <xdr:to>
      <xdr:col>16</xdr:col>
      <xdr:colOff>460156</xdr:colOff>
      <xdr:row>59</xdr:row>
      <xdr:rowOff>447675</xdr:rowOff>
    </xdr:to>
    <xdr:pic>
      <xdr:nvPicPr>
        <xdr:cNvPr id="259" name="Picture 29">
          <a:extLst>
            <a:ext uri="{FF2B5EF4-FFF2-40B4-BE49-F238E27FC236}">
              <a16:creationId xmlns:a16="http://schemas.microsoft.com/office/drawing/2014/main" id="{00000000-0008-0000-0200-000003010000}"/>
            </a:ext>
          </a:extLst>
        </xdr:cNvPr>
        <xdr:cNvPicPr>
          <a:picLocks noChangeAspect="1" noChangeArrowheads="1"/>
        </xdr:cNvPicPr>
      </xdr:nvPicPr>
      <xdr:blipFill>
        <a:blip xmlns:r="http://schemas.openxmlformats.org/officeDocument/2006/relationships" r:embed="rId117"/>
        <a:srcRect/>
        <a:stretch>
          <a:fillRect/>
        </a:stretch>
      </xdr:blipFill>
      <xdr:spPr>
        <a:xfrm>
          <a:off x="7101840" y="29916120"/>
          <a:ext cx="374015" cy="342900"/>
        </a:xfrm>
        <a:prstGeom prst="rect">
          <a:avLst/>
        </a:prstGeom>
        <a:noFill/>
      </xdr:spPr>
    </xdr:pic>
    <xdr:clientData/>
  </xdr:twoCellAnchor>
  <xdr:twoCellAnchor>
    <xdr:from>
      <xdr:col>16</xdr:col>
      <xdr:colOff>85725</xdr:colOff>
      <xdr:row>60</xdr:row>
      <xdr:rowOff>104776</xdr:rowOff>
    </xdr:from>
    <xdr:to>
      <xdr:col>16</xdr:col>
      <xdr:colOff>461645</xdr:colOff>
      <xdr:row>60</xdr:row>
      <xdr:rowOff>447676</xdr:rowOff>
    </xdr:to>
    <xdr:pic>
      <xdr:nvPicPr>
        <xdr:cNvPr id="260" name="Picture 33">
          <a:extLst>
            <a:ext uri="{FF2B5EF4-FFF2-40B4-BE49-F238E27FC236}">
              <a16:creationId xmlns:a16="http://schemas.microsoft.com/office/drawing/2014/main" id="{00000000-0008-0000-0200-000004010000}"/>
            </a:ext>
          </a:extLst>
        </xdr:cNvPr>
        <xdr:cNvPicPr>
          <a:picLocks noChangeAspect="1" noChangeArrowheads="1"/>
        </xdr:cNvPicPr>
      </xdr:nvPicPr>
      <xdr:blipFill>
        <a:blip xmlns:r="http://schemas.openxmlformats.org/officeDocument/2006/relationships" r:embed="rId97"/>
        <a:srcRect/>
        <a:stretch>
          <a:fillRect/>
        </a:stretch>
      </xdr:blipFill>
      <xdr:spPr>
        <a:xfrm>
          <a:off x="7101840" y="30423485"/>
          <a:ext cx="375920" cy="342900"/>
        </a:xfrm>
        <a:prstGeom prst="rect">
          <a:avLst/>
        </a:prstGeom>
        <a:noFill/>
      </xdr:spPr>
    </xdr:pic>
    <xdr:clientData/>
  </xdr:twoCellAnchor>
  <xdr:twoCellAnchor>
    <xdr:from>
      <xdr:col>16</xdr:col>
      <xdr:colOff>123825</xdr:colOff>
      <xdr:row>61</xdr:row>
      <xdr:rowOff>85726</xdr:rowOff>
    </xdr:from>
    <xdr:to>
      <xdr:col>16</xdr:col>
      <xdr:colOff>457200</xdr:colOff>
      <xdr:row>61</xdr:row>
      <xdr:rowOff>389818</xdr:rowOff>
    </xdr:to>
    <xdr:pic>
      <xdr:nvPicPr>
        <xdr:cNvPr id="261" name="Picture 34">
          <a:extLst>
            <a:ext uri="{FF2B5EF4-FFF2-40B4-BE49-F238E27FC236}">
              <a16:creationId xmlns:a16="http://schemas.microsoft.com/office/drawing/2014/main" id="{00000000-0008-0000-0200-000005010000}"/>
            </a:ext>
          </a:extLst>
        </xdr:cNvPr>
        <xdr:cNvPicPr>
          <a:picLocks noChangeAspect="1" noChangeArrowheads="1"/>
        </xdr:cNvPicPr>
      </xdr:nvPicPr>
      <xdr:blipFill>
        <a:blip xmlns:r="http://schemas.openxmlformats.org/officeDocument/2006/relationships" r:embed="rId98"/>
        <a:srcRect/>
        <a:stretch>
          <a:fillRect/>
        </a:stretch>
      </xdr:blipFill>
      <xdr:spPr>
        <a:xfrm>
          <a:off x="7139940" y="30911800"/>
          <a:ext cx="333375" cy="303530"/>
        </a:xfrm>
        <a:prstGeom prst="rect">
          <a:avLst/>
        </a:prstGeom>
        <a:noFill/>
      </xdr:spPr>
    </xdr:pic>
    <xdr:clientData/>
  </xdr:twoCellAnchor>
  <xdr:twoCellAnchor>
    <xdr:from>
      <xdr:col>16</xdr:col>
      <xdr:colOff>95250</xdr:colOff>
      <xdr:row>62</xdr:row>
      <xdr:rowOff>104775</xdr:rowOff>
    </xdr:from>
    <xdr:to>
      <xdr:col>16</xdr:col>
      <xdr:colOff>469681</xdr:colOff>
      <xdr:row>62</xdr:row>
      <xdr:rowOff>447675</xdr:rowOff>
    </xdr:to>
    <xdr:pic>
      <xdr:nvPicPr>
        <xdr:cNvPr id="262" name="Picture 29">
          <a:extLst>
            <a:ext uri="{FF2B5EF4-FFF2-40B4-BE49-F238E27FC236}">
              <a16:creationId xmlns:a16="http://schemas.microsoft.com/office/drawing/2014/main" id="{00000000-0008-0000-0200-000006010000}"/>
            </a:ext>
          </a:extLst>
        </xdr:cNvPr>
        <xdr:cNvPicPr>
          <a:picLocks noChangeAspect="1" noChangeArrowheads="1"/>
        </xdr:cNvPicPr>
      </xdr:nvPicPr>
      <xdr:blipFill>
        <a:blip xmlns:r="http://schemas.openxmlformats.org/officeDocument/2006/relationships" r:embed="rId117"/>
        <a:srcRect/>
        <a:stretch>
          <a:fillRect/>
        </a:stretch>
      </xdr:blipFill>
      <xdr:spPr>
        <a:xfrm>
          <a:off x="7111365" y="31438215"/>
          <a:ext cx="374015" cy="342900"/>
        </a:xfrm>
        <a:prstGeom prst="rect">
          <a:avLst/>
        </a:prstGeom>
        <a:noFill/>
      </xdr:spPr>
    </xdr:pic>
    <xdr:clientData/>
  </xdr:twoCellAnchor>
  <xdr:twoCellAnchor>
    <xdr:from>
      <xdr:col>16</xdr:col>
      <xdr:colOff>114300</xdr:colOff>
      <xdr:row>65</xdr:row>
      <xdr:rowOff>133350</xdr:rowOff>
    </xdr:from>
    <xdr:to>
      <xdr:col>16</xdr:col>
      <xdr:colOff>488731</xdr:colOff>
      <xdr:row>65</xdr:row>
      <xdr:rowOff>476250</xdr:rowOff>
    </xdr:to>
    <xdr:pic>
      <xdr:nvPicPr>
        <xdr:cNvPr id="263" name="Picture 29">
          <a:extLst>
            <a:ext uri="{FF2B5EF4-FFF2-40B4-BE49-F238E27FC236}">
              <a16:creationId xmlns:a16="http://schemas.microsoft.com/office/drawing/2014/main" id="{00000000-0008-0000-0200-000007010000}"/>
            </a:ext>
          </a:extLst>
        </xdr:cNvPr>
        <xdr:cNvPicPr>
          <a:picLocks noChangeAspect="1" noChangeArrowheads="1"/>
        </xdr:cNvPicPr>
      </xdr:nvPicPr>
      <xdr:blipFill>
        <a:blip xmlns:r="http://schemas.openxmlformats.org/officeDocument/2006/relationships" r:embed="rId117"/>
        <a:srcRect/>
        <a:stretch>
          <a:fillRect/>
        </a:stretch>
      </xdr:blipFill>
      <xdr:spPr>
        <a:xfrm>
          <a:off x="7130415" y="32988885"/>
          <a:ext cx="374015" cy="342900"/>
        </a:xfrm>
        <a:prstGeom prst="rect">
          <a:avLst/>
        </a:prstGeom>
        <a:noFill/>
      </xdr:spPr>
    </xdr:pic>
    <xdr:clientData/>
  </xdr:twoCellAnchor>
  <xdr:twoCellAnchor>
    <xdr:from>
      <xdr:col>16</xdr:col>
      <xdr:colOff>108131</xdr:colOff>
      <xdr:row>41</xdr:row>
      <xdr:rowOff>113847</xdr:rowOff>
    </xdr:from>
    <xdr:to>
      <xdr:col>16</xdr:col>
      <xdr:colOff>530406</xdr:colOff>
      <xdr:row>41</xdr:row>
      <xdr:rowOff>472622</xdr:rowOff>
    </xdr:to>
    <xdr:pic>
      <xdr:nvPicPr>
        <xdr:cNvPr id="264" name="图片 263">
          <a:extLst>
            <a:ext uri="{FF2B5EF4-FFF2-40B4-BE49-F238E27FC236}">
              <a16:creationId xmlns:a16="http://schemas.microsoft.com/office/drawing/2014/main" id="{00000000-0008-0000-0200-000008010000}"/>
            </a:ext>
          </a:extLst>
        </xdr:cNvPr>
        <xdr:cNvPicPr>
          <a:picLocks noChangeAspect="1"/>
        </xdr:cNvPicPr>
      </xdr:nvPicPr>
      <xdr:blipFill>
        <a:blip xmlns:r="http://schemas.openxmlformats.org/officeDocument/2006/relationships" r:embed="rId118"/>
        <a:stretch>
          <a:fillRect/>
        </a:stretch>
      </xdr:blipFill>
      <xdr:spPr>
        <a:xfrm>
          <a:off x="7124065" y="20792440"/>
          <a:ext cx="398145" cy="358775"/>
        </a:xfrm>
        <a:prstGeom prst="rect">
          <a:avLst/>
        </a:prstGeom>
        <a:noFill/>
        <a:ln w="9525">
          <a:noFill/>
        </a:ln>
      </xdr:spPr>
    </xdr:pic>
    <xdr:clientData/>
  </xdr:twoCellAnchor>
  <xdr:twoCellAnchor>
    <xdr:from>
      <xdr:col>16</xdr:col>
      <xdr:colOff>104776</xdr:colOff>
      <xdr:row>47</xdr:row>
      <xdr:rowOff>147321</xdr:rowOff>
    </xdr:from>
    <xdr:to>
      <xdr:col>16</xdr:col>
      <xdr:colOff>481331</xdr:colOff>
      <xdr:row>47</xdr:row>
      <xdr:rowOff>414656</xdr:rowOff>
    </xdr:to>
    <xdr:pic>
      <xdr:nvPicPr>
        <xdr:cNvPr id="265" name="图片 264">
          <a:extLst>
            <a:ext uri="{FF2B5EF4-FFF2-40B4-BE49-F238E27FC236}">
              <a16:creationId xmlns:a16="http://schemas.microsoft.com/office/drawing/2014/main" id="{00000000-0008-0000-0200-000009010000}"/>
            </a:ext>
          </a:extLst>
        </xdr:cNvPr>
        <xdr:cNvPicPr>
          <a:picLocks noChangeAspect="1"/>
        </xdr:cNvPicPr>
      </xdr:nvPicPr>
      <xdr:blipFill>
        <a:blip xmlns:r="http://schemas.openxmlformats.org/officeDocument/2006/relationships" r:embed="rId119"/>
        <a:stretch>
          <a:fillRect/>
        </a:stretch>
      </xdr:blipFill>
      <xdr:spPr>
        <a:xfrm>
          <a:off x="7120890" y="23870285"/>
          <a:ext cx="376555" cy="267335"/>
        </a:xfrm>
        <a:prstGeom prst="rect">
          <a:avLst/>
        </a:prstGeom>
        <a:noFill/>
        <a:ln w="9525">
          <a:noFill/>
        </a:ln>
      </xdr:spPr>
    </xdr:pic>
    <xdr:clientData/>
  </xdr:twoCellAnchor>
  <xdr:twoCellAnchor>
    <xdr:from>
      <xdr:col>16</xdr:col>
      <xdr:colOff>95250</xdr:colOff>
      <xdr:row>51</xdr:row>
      <xdr:rowOff>217714</xdr:rowOff>
    </xdr:from>
    <xdr:to>
      <xdr:col>16</xdr:col>
      <xdr:colOff>490855</xdr:colOff>
      <xdr:row>51</xdr:row>
      <xdr:rowOff>340179</xdr:rowOff>
    </xdr:to>
    <xdr:pic>
      <xdr:nvPicPr>
        <xdr:cNvPr id="266" name="图片 265">
          <a:extLst>
            <a:ext uri="{FF2B5EF4-FFF2-40B4-BE49-F238E27FC236}">
              <a16:creationId xmlns:a16="http://schemas.microsoft.com/office/drawing/2014/main" id="{00000000-0008-0000-0200-00000A010000}"/>
            </a:ext>
          </a:extLst>
        </xdr:cNvPr>
        <xdr:cNvPicPr>
          <a:picLocks noChangeAspect="1" noChangeArrowheads="1"/>
        </xdr:cNvPicPr>
      </xdr:nvPicPr>
      <xdr:blipFill>
        <a:blip xmlns:r="http://schemas.openxmlformats.org/officeDocument/2006/relationships" r:embed="rId120" cstate="print">
          <a:extLst>
            <a:ext uri="{28A0092B-C50C-407E-A947-70E740481C1C}">
              <a14:useLocalDpi xmlns:a14="http://schemas.microsoft.com/office/drawing/2010/main" val="0"/>
            </a:ext>
          </a:extLst>
        </a:blip>
        <a:srcRect/>
        <a:stretch>
          <a:fillRect/>
        </a:stretch>
      </xdr:blipFill>
      <xdr:spPr>
        <a:xfrm>
          <a:off x="7111365" y="25969595"/>
          <a:ext cx="395605" cy="1225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81643</xdr:colOff>
      <xdr:row>35</xdr:row>
      <xdr:rowOff>27215</xdr:rowOff>
    </xdr:from>
    <xdr:to>
      <xdr:col>16</xdr:col>
      <xdr:colOff>452941</xdr:colOff>
      <xdr:row>35</xdr:row>
      <xdr:rowOff>435428</xdr:rowOff>
    </xdr:to>
    <xdr:pic>
      <xdr:nvPicPr>
        <xdr:cNvPr id="267" name="图片 266">
          <a:extLst>
            <a:ext uri="{FF2B5EF4-FFF2-40B4-BE49-F238E27FC236}">
              <a16:creationId xmlns:a16="http://schemas.microsoft.com/office/drawing/2014/main" id="{00000000-0008-0000-0200-00000B010000}"/>
            </a:ext>
          </a:extLst>
        </xdr:cNvPr>
        <xdr:cNvPicPr>
          <a:picLocks noChangeAspect="1" noChangeArrowheads="1"/>
        </xdr:cNvPicPr>
      </xdr:nvPicPr>
      <xdr:blipFill>
        <a:blip xmlns:r="http://schemas.openxmlformats.org/officeDocument/2006/relationships" r:embed="rId121" cstate="print">
          <a:extLst>
            <a:ext uri="{28A0092B-C50C-407E-A947-70E740481C1C}">
              <a14:useLocalDpi xmlns:a14="http://schemas.microsoft.com/office/drawing/2010/main" val="0"/>
            </a:ext>
          </a:extLst>
        </a:blip>
        <a:srcRect/>
        <a:stretch>
          <a:fillRect/>
        </a:stretch>
      </xdr:blipFill>
      <xdr:spPr>
        <a:xfrm>
          <a:off x="7097395" y="17661255"/>
          <a:ext cx="371475" cy="4083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116293</xdr:colOff>
      <xdr:row>57</xdr:row>
      <xdr:rowOff>33618</xdr:rowOff>
    </xdr:from>
    <xdr:to>
      <xdr:col>17</xdr:col>
      <xdr:colOff>0</xdr:colOff>
      <xdr:row>57</xdr:row>
      <xdr:rowOff>392206</xdr:rowOff>
    </xdr:to>
    <xdr:pic>
      <xdr:nvPicPr>
        <xdr:cNvPr id="268" name="图片 267">
          <a:extLst>
            <a:ext uri="{FF2B5EF4-FFF2-40B4-BE49-F238E27FC236}">
              <a16:creationId xmlns:a16="http://schemas.microsoft.com/office/drawing/2014/main" id="{00000000-0008-0000-0200-00000C010000}"/>
            </a:ext>
          </a:extLst>
        </xdr:cNvPr>
        <xdr:cNvPicPr>
          <a:picLocks noChangeAspect="1" noChangeArrowheads="1"/>
        </xdr:cNvPicPr>
      </xdr:nvPicPr>
      <xdr:blipFill>
        <a:blip xmlns:r="http://schemas.openxmlformats.org/officeDocument/2006/relationships" r:embed="rId122" cstate="print">
          <a:extLst>
            <a:ext uri="{28A0092B-C50C-407E-A947-70E740481C1C}">
              <a14:useLocalDpi xmlns:a14="http://schemas.microsoft.com/office/drawing/2010/main" val="0"/>
            </a:ext>
          </a:extLst>
        </a:blip>
        <a:srcRect/>
        <a:stretch>
          <a:fillRect/>
        </a:stretch>
      </xdr:blipFill>
      <xdr:spPr>
        <a:xfrm>
          <a:off x="7132320" y="28829635"/>
          <a:ext cx="389890" cy="358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100853</xdr:colOff>
      <xdr:row>58</xdr:row>
      <xdr:rowOff>56029</xdr:rowOff>
    </xdr:from>
    <xdr:to>
      <xdr:col>17</xdr:col>
      <xdr:colOff>0</xdr:colOff>
      <xdr:row>58</xdr:row>
      <xdr:rowOff>426944</xdr:rowOff>
    </xdr:to>
    <xdr:pic>
      <xdr:nvPicPr>
        <xdr:cNvPr id="269" name="图片 268">
          <a:extLst>
            <a:ext uri="{FF2B5EF4-FFF2-40B4-BE49-F238E27FC236}">
              <a16:creationId xmlns:a16="http://schemas.microsoft.com/office/drawing/2014/main" id="{00000000-0008-0000-0200-00000D010000}"/>
            </a:ext>
          </a:extLst>
        </xdr:cNvPr>
        <xdr:cNvPicPr>
          <a:picLocks noChangeAspect="1" noChangeArrowheads="1"/>
        </xdr:cNvPicPr>
      </xdr:nvPicPr>
      <xdr:blipFill>
        <a:blip xmlns:r="http://schemas.openxmlformats.org/officeDocument/2006/relationships" r:embed="rId123" cstate="print">
          <a:extLst>
            <a:ext uri="{28A0092B-C50C-407E-A947-70E740481C1C}">
              <a14:useLocalDpi xmlns:a14="http://schemas.microsoft.com/office/drawing/2010/main" val="0"/>
            </a:ext>
          </a:extLst>
        </a:blip>
        <a:srcRect/>
        <a:stretch>
          <a:fillRect/>
        </a:stretch>
      </xdr:blipFill>
      <xdr:spPr>
        <a:xfrm>
          <a:off x="7116445" y="29359860"/>
          <a:ext cx="405765" cy="3708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123265</xdr:colOff>
      <xdr:row>63</xdr:row>
      <xdr:rowOff>41638</xdr:rowOff>
    </xdr:from>
    <xdr:to>
      <xdr:col>16</xdr:col>
      <xdr:colOff>448236</xdr:colOff>
      <xdr:row>64</xdr:row>
      <xdr:rowOff>9525</xdr:rowOff>
    </xdr:to>
    <xdr:pic>
      <xdr:nvPicPr>
        <xdr:cNvPr id="270" name="图片 269">
          <a:extLst>
            <a:ext uri="{FF2B5EF4-FFF2-40B4-BE49-F238E27FC236}">
              <a16:creationId xmlns:a16="http://schemas.microsoft.com/office/drawing/2014/main" id="{00000000-0008-0000-0200-00000E010000}"/>
            </a:ext>
          </a:extLst>
        </xdr:cNvPr>
        <xdr:cNvPicPr>
          <a:picLocks noChangeAspect="1" noChangeArrowheads="1"/>
        </xdr:cNvPicPr>
      </xdr:nvPicPr>
      <xdr:blipFill>
        <a:blip xmlns:r="http://schemas.openxmlformats.org/officeDocument/2006/relationships" r:embed="rId124" cstate="print">
          <a:extLst>
            <a:ext uri="{28A0092B-C50C-407E-A947-70E740481C1C}">
              <a14:useLocalDpi xmlns:a14="http://schemas.microsoft.com/office/drawing/2010/main" val="0"/>
            </a:ext>
          </a:extLst>
        </a:blip>
        <a:srcRect/>
        <a:stretch>
          <a:fillRect/>
        </a:stretch>
      </xdr:blipFill>
      <xdr:spPr>
        <a:xfrm>
          <a:off x="7139305" y="31882080"/>
          <a:ext cx="324485" cy="4756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123266</xdr:colOff>
      <xdr:row>64</xdr:row>
      <xdr:rowOff>44823</xdr:rowOff>
    </xdr:from>
    <xdr:to>
      <xdr:col>16</xdr:col>
      <xdr:colOff>422907</xdr:colOff>
      <xdr:row>64</xdr:row>
      <xdr:rowOff>480172</xdr:rowOff>
    </xdr:to>
    <xdr:pic>
      <xdr:nvPicPr>
        <xdr:cNvPr id="271" name="图片 270">
          <a:extLst>
            <a:ext uri="{FF2B5EF4-FFF2-40B4-BE49-F238E27FC236}">
              <a16:creationId xmlns:a16="http://schemas.microsoft.com/office/drawing/2014/main" id="{00000000-0008-0000-0200-00000F010000}"/>
            </a:ext>
          </a:extLst>
        </xdr:cNvPr>
        <xdr:cNvPicPr>
          <a:picLocks noChangeAspect="1" noChangeArrowheads="1"/>
        </xdr:cNvPicPr>
      </xdr:nvPicPr>
      <xdr:blipFill>
        <a:blip xmlns:r="http://schemas.openxmlformats.org/officeDocument/2006/relationships" r:embed="rId125" cstate="print">
          <a:extLst>
            <a:ext uri="{28A0092B-C50C-407E-A947-70E740481C1C}">
              <a14:useLocalDpi xmlns:a14="http://schemas.microsoft.com/office/drawing/2010/main" val="0"/>
            </a:ext>
          </a:extLst>
        </a:blip>
        <a:srcRect/>
        <a:stretch>
          <a:fillRect/>
        </a:stretch>
      </xdr:blipFill>
      <xdr:spPr>
        <a:xfrm>
          <a:off x="7139305" y="32392620"/>
          <a:ext cx="299085" cy="4356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85726</xdr:colOff>
      <xdr:row>71</xdr:row>
      <xdr:rowOff>123825</xdr:rowOff>
    </xdr:from>
    <xdr:to>
      <xdr:col>16</xdr:col>
      <xdr:colOff>547150</xdr:colOff>
      <xdr:row>71</xdr:row>
      <xdr:rowOff>419100</xdr:rowOff>
    </xdr:to>
    <xdr:pic>
      <xdr:nvPicPr>
        <xdr:cNvPr id="272" name="图片 271">
          <a:extLst>
            <a:ext uri="{FF2B5EF4-FFF2-40B4-BE49-F238E27FC236}">
              <a16:creationId xmlns:a16="http://schemas.microsoft.com/office/drawing/2014/main" id="{00000000-0008-0000-0200-000010010000}"/>
            </a:ext>
          </a:extLst>
        </xdr:cNvPr>
        <xdr:cNvPicPr>
          <a:picLocks noChangeAspect="1" noChangeArrowheads="1"/>
        </xdr:cNvPicPr>
      </xdr:nvPicPr>
      <xdr:blipFill>
        <a:blip xmlns:r="http://schemas.openxmlformats.org/officeDocument/2006/relationships" r:embed="rId126" cstate="print">
          <a:extLst>
            <a:ext uri="{28A0092B-C50C-407E-A947-70E740481C1C}">
              <a14:useLocalDpi xmlns:a14="http://schemas.microsoft.com/office/drawing/2010/main" val="0"/>
            </a:ext>
          </a:extLst>
        </a:blip>
        <a:srcRect/>
        <a:stretch>
          <a:fillRect/>
        </a:stretch>
      </xdr:blipFill>
      <xdr:spPr>
        <a:xfrm>
          <a:off x="7101840" y="36023550"/>
          <a:ext cx="420370" cy="295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11207</xdr:colOff>
      <xdr:row>36</xdr:row>
      <xdr:rowOff>33618</xdr:rowOff>
    </xdr:from>
    <xdr:to>
      <xdr:col>16</xdr:col>
      <xdr:colOff>518527</xdr:colOff>
      <xdr:row>36</xdr:row>
      <xdr:rowOff>414618</xdr:rowOff>
    </xdr:to>
    <xdr:pic>
      <xdr:nvPicPr>
        <xdr:cNvPr id="283" name="Picture 16">
          <a:extLst>
            <a:ext uri="{FF2B5EF4-FFF2-40B4-BE49-F238E27FC236}">
              <a16:creationId xmlns:a16="http://schemas.microsoft.com/office/drawing/2014/main" id="{00000000-0008-0000-0200-00001B010000}"/>
            </a:ext>
          </a:extLst>
        </xdr:cNvPr>
        <xdr:cNvPicPr>
          <a:picLocks noChangeAspect="1" noChangeArrowheads="1"/>
        </xdr:cNvPicPr>
      </xdr:nvPicPr>
      <xdr:blipFill>
        <a:blip xmlns:r="http://schemas.openxmlformats.org/officeDocument/2006/relationships" r:embed="rId127"/>
        <a:srcRect/>
        <a:stretch>
          <a:fillRect/>
        </a:stretch>
      </xdr:blipFill>
      <xdr:spPr>
        <a:xfrm>
          <a:off x="7026910" y="18174970"/>
          <a:ext cx="495300" cy="381000"/>
        </a:xfrm>
        <a:prstGeom prst="rect">
          <a:avLst/>
        </a:prstGeom>
        <a:noFill/>
      </xdr:spPr>
    </xdr:pic>
    <xdr:clientData/>
  </xdr:twoCellAnchor>
  <xdr:twoCellAnchor editAs="oneCell">
    <xdr:from>
      <xdr:col>16</xdr:col>
      <xdr:colOff>89648</xdr:colOff>
      <xdr:row>49</xdr:row>
      <xdr:rowOff>134471</xdr:rowOff>
    </xdr:from>
    <xdr:to>
      <xdr:col>16</xdr:col>
      <xdr:colOff>424903</xdr:colOff>
      <xdr:row>49</xdr:row>
      <xdr:rowOff>459441</xdr:rowOff>
    </xdr:to>
    <xdr:pic>
      <xdr:nvPicPr>
        <xdr:cNvPr id="285" name="图片 284">
          <a:extLst>
            <a:ext uri="{FF2B5EF4-FFF2-40B4-BE49-F238E27FC236}">
              <a16:creationId xmlns:a16="http://schemas.microsoft.com/office/drawing/2014/main" id="{00000000-0008-0000-0200-00001D010000}"/>
            </a:ext>
          </a:extLst>
        </xdr:cNvPr>
        <xdr:cNvPicPr>
          <a:picLocks noChangeAspect="1" noChangeArrowheads="1"/>
        </xdr:cNvPicPr>
      </xdr:nvPicPr>
      <xdr:blipFill>
        <a:blip xmlns:r="http://schemas.openxmlformats.org/officeDocument/2006/relationships" r:embed="rId128" cstate="print">
          <a:extLst>
            <a:ext uri="{28A0092B-C50C-407E-A947-70E740481C1C}">
              <a14:useLocalDpi xmlns:a14="http://schemas.microsoft.com/office/drawing/2010/main" val="0"/>
            </a:ext>
          </a:extLst>
        </a:blip>
        <a:srcRect/>
        <a:stretch>
          <a:fillRect/>
        </a:stretch>
      </xdr:blipFill>
      <xdr:spPr>
        <a:xfrm>
          <a:off x="7105650" y="24871680"/>
          <a:ext cx="335280" cy="3251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99060</xdr:colOff>
      <xdr:row>42</xdr:row>
      <xdr:rowOff>83185</xdr:rowOff>
    </xdr:from>
    <xdr:to>
      <xdr:col>16</xdr:col>
      <xdr:colOff>485775</xdr:colOff>
      <xdr:row>42</xdr:row>
      <xdr:rowOff>406400</xdr:rowOff>
    </xdr:to>
    <xdr:pic>
      <xdr:nvPicPr>
        <xdr:cNvPr id="286" name="图片 285">
          <a:extLst>
            <a:ext uri="{FF2B5EF4-FFF2-40B4-BE49-F238E27FC236}">
              <a16:creationId xmlns:a16="http://schemas.microsoft.com/office/drawing/2014/main" id="{00000000-0008-0000-0200-00001E010000}"/>
            </a:ext>
          </a:extLst>
        </xdr:cNvPr>
        <xdr:cNvPicPr>
          <a:picLocks noChangeAspect="1"/>
        </xdr:cNvPicPr>
      </xdr:nvPicPr>
      <xdr:blipFill>
        <a:blip xmlns:r="http://schemas.openxmlformats.org/officeDocument/2006/relationships" r:embed="rId129"/>
        <a:stretch>
          <a:fillRect/>
        </a:stretch>
      </xdr:blipFill>
      <xdr:spPr>
        <a:xfrm>
          <a:off x="7115175" y="21269325"/>
          <a:ext cx="386715" cy="323215"/>
        </a:xfrm>
        <a:prstGeom prst="rect">
          <a:avLst/>
        </a:prstGeom>
        <a:noFill/>
        <a:ln w="9525">
          <a:noFill/>
        </a:ln>
      </xdr:spPr>
    </xdr:pic>
    <xdr:clientData/>
  </xdr:twoCellAnchor>
  <xdr:twoCellAnchor>
    <xdr:from>
      <xdr:col>16</xdr:col>
      <xdr:colOff>122464</xdr:colOff>
      <xdr:row>43</xdr:row>
      <xdr:rowOff>27215</xdr:rowOff>
    </xdr:from>
    <xdr:to>
      <xdr:col>16</xdr:col>
      <xdr:colOff>380199</xdr:colOff>
      <xdr:row>43</xdr:row>
      <xdr:rowOff>394583</xdr:rowOff>
    </xdr:to>
    <xdr:pic>
      <xdr:nvPicPr>
        <xdr:cNvPr id="287" name="Picture 23">
          <a:extLst>
            <a:ext uri="{FF2B5EF4-FFF2-40B4-BE49-F238E27FC236}">
              <a16:creationId xmlns:a16="http://schemas.microsoft.com/office/drawing/2014/main" id="{00000000-0008-0000-0200-00001F010000}"/>
            </a:ext>
          </a:extLst>
        </xdr:cNvPr>
        <xdr:cNvPicPr>
          <a:picLocks noChangeAspect="1" noChangeArrowheads="1"/>
        </xdr:cNvPicPr>
      </xdr:nvPicPr>
      <xdr:blipFill>
        <a:blip xmlns:r="http://schemas.openxmlformats.org/officeDocument/2006/relationships" r:embed="rId130"/>
        <a:srcRect/>
        <a:stretch>
          <a:fillRect/>
        </a:stretch>
      </xdr:blipFill>
      <xdr:spPr>
        <a:xfrm>
          <a:off x="7138035" y="21720175"/>
          <a:ext cx="257810" cy="367665"/>
        </a:xfrm>
        <a:prstGeom prst="rect">
          <a:avLst/>
        </a:prstGeom>
        <a:noFill/>
      </xdr:spPr>
    </xdr:pic>
    <xdr:clientData/>
  </xdr:twoCellAnchor>
  <xdr:twoCellAnchor>
    <xdr:from>
      <xdr:col>16</xdr:col>
      <xdr:colOff>89647</xdr:colOff>
      <xdr:row>52</xdr:row>
      <xdr:rowOff>145186</xdr:rowOff>
    </xdr:from>
    <xdr:to>
      <xdr:col>16</xdr:col>
      <xdr:colOff>496792</xdr:colOff>
      <xdr:row>52</xdr:row>
      <xdr:rowOff>448235</xdr:rowOff>
    </xdr:to>
    <xdr:pic>
      <xdr:nvPicPr>
        <xdr:cNvPr id="288" name="图片 287">
          <a:extLst>
            <a:ext uri="{FF2B5EF4-FFF2-40B4-BE49-F238E27FC236}">
              <a16:creationId xmlns:a16="http://schemas.microsoft.com/office/drawing/2014/main" id="{00000000-0008-0000-0200-000020010000}"/>
            </a:ext>
          </a:extLst>
        </xdr:cNvPr>
        <xdr:cNvPicPr>
          <a:picLocks noChangeAspect="1" noChangeArrowheads="1"/>
        </xdr:cNvPicPr>
      </xdr:nvPicPr>
      <xdr:blipFill>
        <a:blip xmlns:r="http://schemas.openxmlformats.org/officeDocument/2006/relationships" r:embed="rId131" cstate="print">
          <a:extLst>
            <a:ext uri="{28A0092B-C50C-407E-A947-70E740481C1C}">
              <a14:useLocalDpi xmlns:a14="http://schemas.microsoft.com/office/drawing/2010/main" val="0"/>
            </a:ext>
          </a:extLst>
        </a:blip>
        <a:srcRect/>
        <a:stretch>
          <a:fillRect/>
        </a:stretch>
      </xdr:blipFill>
      <xdr:spPr>
        <a:xfrm>
          <a:off x="7105650" y="26404570"/>
          <a:ext cx="407035" cy="3028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85726</xdr:colOff>
      <xdr:row>54</xdr:row>
      <xdr:rowOff>219075</xdr:rowOff>
    </xdr:from>
    <xdr:to>
      <xdr:col>16</xdr:col>
      <xdr:colOff>439119</xdr:colOff>
      <xdr:row>54</xdr:row>
      <xdr:rowOff>326571</xdr:rowOff>
    </xdr:to>
    <xdr:pic>
      <xdr:nvPicPr>
        <xdr:cNvPr id="289" name="Picture 38">
          <a:extLst>
            <a:ext uri="{FF2B5EF4-FFF2-40B4-BE49-F238E27FC236}">
              <a16:creationId xmlns:a16="http://schemas.microsoft.com/office/drawing/2014/main" id="{00000000-0008-0000-0200-000021010000}"/>
            </a:ext>
          </a:extLst>
        </xdr:cNvPr>
        <xdr:cNvPicPr>
          <a:picLocks noChangeAspect="1" noChangeArrowheads="1"/>
        </xdr:cNvPicPr>
      </xdr:nvPicPr>
      <xdr:blipFill>
        <a:blip xmlns:r="http://schemas.openxmlformats.org/officeDocument/2006/relationships" r:embed="rId101"/>
        <a:srcRect/>
        <a:stretch>
          <a:fillRect/>
        </a:stretch>
      </xdr:blipFill>
      <xdr:spPr>
        <a:xfrm>
          <a:off x="7101840" y="27493595"/>
          <a:ext cx="353060" cy="107315"/>
        </a:xfrm>
        <a:prstGeom prst="rect">
          <a:avLst/>
        </a:prstGeom>
        <a:noFill/>
      </xdr:spPr>
    </xdr:pic>
    <xdr:clientData/>
  </xdr:twoCellAnchor>
  <xdr:twoCellAnchor>
    <xdr:from>
      <xdr:col>16</xdr:col>
      <xdr:colOff>104775</xdr:colOff>
      <xdr:row>56</xdr:row>
      <xdr:rowOff>218440</xdr:rowOff>
    </xdr:from>
    <xdr:to>
      <xdr:col>16</xdr:col>
      <xdr:colOff>429895</xdr:colOff>
      <xdr:row>56</xdr:row>
      <xdr:rowOff>311150</xdr:rowOff>
    </xdr:to>
    <xdr:pic>
      <xdr:nvPicPr>
        <xdr:cNvPr id="290" name="Picture 39">
          <a:extLst>
            <a:ext uri="{FF2B5EF4-FFF2-40B4-BE49-F238E27FC236}">
              <a16:creationId xmlns:a16="http://schemas.microsoft.com/office/drawing/2014/main" id="{00000000-0008-0000-0200-000022010000}"/>
            </a:ext>
          </a:extLst>
        </xdr:cNvPr>
        <xdr:cNvPicPr>
          <a:picLocks noChangeAspect="1" noChangeArrowheads="1"/>
        </xdr:cNvPicPr>
      </xdr:nvPicPr>
      <xdr:blipFill>
        <a:blip xmlns:r="http://schemas.openxmlformats.org/officeDocument/2006/relationships" r:embed="rId102"/>
        <a:srcRect/>
        <a:stretch>
          <a:fillRect/>
        </a:stretch>
      </xdr:blipFill>
      <xdr:spPr>
        <a:xfrm>
          <a:off x="7120890" y="28507690"/>
          <a:ext cx="325120" cy="92710"/>
        </a:xfrm>
        <a:prstGeom prst="rect">
          <a:avLst/>
        </a:prstGeom>
        <a:noFill/>
      </xdr:spPr>
    </xdr:pic>
    <xdr:clientData/>
  </xdr:twoCellAnchor>
  <xdr:twoCellAnchor>
    <xdr:from>
      <xdr:col>16</xdr:col>
      <xdr:colOff>156883</xdr:colOff>
      <xdr:row>67</xdr:row>
      <xdr:rowOff>67235</xdr:rowOff>
    </xdr:from>
    <xdr:to>
      <xdr:col>16</xdr:col>
      <xdr:colOff>369794</xdr:colOff>
      <xdr:row>67</xdr:row>
      <xdr:rowOff>415067</xdr:rowOff>
    </xdr:to>
    <xdr:pic>
      <xdr:nvPicPr>
        <xdr:cNvPr id="291" name="Picture 20">
          <a:extLst>
            <a:ext uri="{FF2B5EF4-FFF2-40B4-BE49-F238E27FC236}">
              <a16:creationId xmlns:a16="http://schemas.microsoft.com/office/drawing/2014/main" id="{00000000-0008-0000-0200-000023010000}"/>
            </a:ext>
          </a:extLst>
        </xdr:cNvPr>
        <xdr:cNvPicPr>
          <a:picLocks noChangeAspect="1" noChangeArrowheads="1"/>
        </xdr:cNvPicPr>
      </xdr:nvPicPr>
      <xdr:blipFill>
        <a:blip xmlns:r="http://schemas.openxmlformats.org/officeDocument/2006/relationships" r:embed="rId132"/>
        <a:srcRect/>
        <a:stretch>
          <a:fillRect/>
        </a:stretch>
      </xdr:blipFill>
      <xdr:spPr>
        <a:xfrm>
          <a:off x="7172960" y="33936940"/>
          <a:ext cx="212725" cy="347980"/>
        </a:xfrm>
        <a:prstGeom prst="rect">
          <a:avLst/>
        </a:prstGeom>
        <a:noFill/>
      </xdr:spPr>
    </xdr:pic>
    <xdr:clientData/>
  </xdr:twoCellAnchor>
  <xdr:twoCellAnchor>
    <xdr:from>
      <xdr:col>16</xdr:col>
      <xdr:colOff>134470</xdr:colOff>
      <xdr:row>68</xdr:row>
      <xdr:rowOff>89647</xdr:rowOff>
    </xdr:from>
    <xdr:to>
      <xdr:col>16</xdr:col>
      <xdr:colOff>336175</xdr:colOff>
      <xdr:row>68</xdr:row>
      <xdr:rowOff>419172</xdr:rowOff>
    </xdr:to>
    <xdr:pic>
      <xdr:nvPicPr>
        <xdr:cNvPr id="292" name="Picture 21">
          <a:extLst>
            <a:ext uri="{FF2B5EF4-FFF2-40B4-BE49-F238E27FC236}">
              <a16:creationId xmlns:a16="http://schemas.microsoft.com/office/drawing/2014/main" id="{00000000-0008-0000-0200-000024010000}"/>
            </a:ext>
          </a:extLst>
        </xdr:cNvPr>
        <xdr:cNvPicPr>
          <a:picLocks noChangeAspect="1" noChangeArrowheads="1"/>
        </xdr:cNvPicPr>
      </xdr:nvPicPr>
      <xdr:blipFill>
        <a:blip xmlns:r="http://schemas.openxmlformats.org/officeDocument/2006/relationships" r:embed="rId133"/>
        <a:srcRect/>
        <a:stretch>
          <a:fillRect/>
        </a:stretch>
      </xdr:blipFill>
      <xdr:spPr>
        <a:xfrm>
          <a:off x="7150100" y="34467165"/>
          <a:ext cx="201930" cy="329565"/>
        </a:xfrm>
        <a:prstGeom prst="rect">
          <a:avLst/>
        </a:prstGeom>
        <a:noFill/>
      </xdr:spPr>
    </xdr:pic>
    <xdr:clientData/>
  </xdr:twoCellAnchor>
  <xdr:twoCellAnchor>
    <xdr:from>
      <xdr:col>16</xdr:col>
      <xdr:colOff>104775</xdr:colOff>
      <xdr:row>68</xdr:row>
      <xdr:rowOff>76200</xdr:rowOff>
    </xdr:from>
    <xdr:to>
      <xdr:col>16</xdr:col>
      <xdr:colOff>333375</xdr:colOff>
      <xdr:row>68</xdr:row>
      <xdr:rowOff>438150</xdr:rowOff>
    </xdr:to>
    <xdr:pic>
      <xdr:nvPicPr>
        <xdr:cNvPr id="293" name="Picture 33">
          <a:extLst>
            <a:ext uri="{FF2B5EF4-FFF2-40B4-BE49-F238E27FC236}">
              <a16:creationId xmlns:a16="http://schemas.microsoft.com/office/drawing/2014/main" id="{00000000-0008-0000-0200-000025010000}"/>
            </a:ext>
          </a:extLst>
        </xdr:cNvPr>
        <xdr:cNvPicPr>
          <a:picLocks noChangeAspect="1" noChangeArrowheads="1"/>
        </xdr:cNvPicPr>
      </xdr:nvPicPr>
      <xdr:blipFill>
        <a:blip xmlns:r="http://schemas.openxmlformats.org/officeDocument/2006/relationships" r:embed="rId134" cstate="print"/>
        <a:srcRect/>
        <a:stretch>
          <a:fillRect/>
        </a:stretch>
      </xdr:blipFill>
      <xdr:spPr>
        <a:xfrm>
          <a:off x="7120890" y="34453830"/>
          <a:ext cx="228600" cy="361950"/>
        </a:xfrm>
        <a:prstGeom prst="rect">
          <a:avLst/>
        </a:prstGeom>
        <a:noFill/>
        <a:ln w="9525">
          <a:noFill/>
          <a:miter lim="800000"/>
          <a:headEnd/>
          <a:tailEnd/>
        </a:ln>
      </xdr:spPr>
    </xdr:pic>
    <xdr:clientData/>
  </xdr:twoCellAnchor>
  <xdr:twoCellAnchor>
    <xdr:from>
      <xdr:col>16</xdr:col>
      <xdr:colOff>104775</xdr:colOff>
      <xdr:row>67</xdr:row>
      <xdr:rowOff>76200</xdr:rowOff>
    </xdr:from>
    <xdr:to>
      <xdr:col>16</xdr:col>
      <xdr:colOff>333375</xdr:colOff>
      <xdr:row>67</xdr:row>
      <xdr:rowOff>438150</xdr:rowOff>
    </xdr:to>
    <xdr:pic>
      <xdr:nvPicPr>
        <xdr:cNvPr id="294" name="Picture 33">
          <a:extLst>
            <a:ext uri="{FF2B5EF4-FFF2-40B4-BE49-F238E27FC236}">
              <a16:creationId xmlns:a16="http://schemas.microsoft.com/office/drawing/2014/main" id="{00000000-0008-0000-0200-000026010000}"/>
            </a:ext>
          </a:extLst>
        </xdr:cNvPr>
        <xdr:cNvPicPr>
          <a:picLocks noChangeAspect="1" noChangeArrowheads="1"/>
        </xdr:cNvPicPr>
      </xdr:nvPicPr>
      <xdr:blipFill>
        <a:blip xmlns:r="http://schemas.openxmlformats.org/officeDocument/2006/relationships" r:embed="rId134" cstate="print"/>
        <a:srcRect/>
        <a:stretch>
          <a:fillRect/>
        </a:stretch>
      </xdr:blipFill>
      <xdr:spPr>
        <a:xfrm>
          <a:off x="7120890" y="33946465"/>
          <a:ext cx="228600" cy="361950"/>
        </a:xfrm>
        <a:prstGeom prst="rect">
          <a:avLst/>
        </a:prstGeom>
        <a:noFill/>
        <a:ln w="9525">
          <a:noFill/>
          <a:miter lim="800000"/>
          <a:headEnd/>
          <a:tailEnd/>
        </a:ln>
      </xdr:spPr>
    </xdr:pic>
    <xdr:clientData/>
  </xdr:twoCellAnchor>
  <xdr:twoCellAnchor>
    <xdr:from>
      <xdr:col>16</xdr:col>
      <xdr:colOff>89648</xdr:colOff>
      <xdr:row>69</xdr:row>
      <xdr:rowOff>11206</xdr:rowOff>
    </xdr:from>
    <xdr:to>
      <xdr:col>16</xdr:col>
      <xdr:colOff>470648</xdr:colOff>
      <xdr:row>69</xdr:row>
      <xdr:rowOff>454016</xdr:rowOff>
    </xdr:to>
    <xdr:pic>
      <xdr:nvPicPr>
        <xdr:cNvPr id="295" name="图片 294">
          <a:extLst>
            <a:ext uri="{FF2B5EF4-FFF2-40B4-BE49-F238E27FC236}">
              <a16:creationId xmlns:a16="http://schemas.microsoft.com/office/drawing/2014/main" id="{00000000-0008-0000-0200-000027010000}"/>
            </a:ext>
          </a:extLst>
        </xdr:cNvPr>
        <xdr:cNvPicPr>
          <a:picLocks noChangeAspect="1" noChangeArrowheads="1"/>
        </xdr:cNvPicPr>
      </xdr:nvPicPr>
      <xdr:blipFill>
        <a:blip xmlns:r="http://schemas.openxmlformats.org/officeDocument/2006/relationships" r:embed="rId135" cstate="print">
          <a:extLst>
            <a:ext uri="{28A0092B-C50C-407E-A947-70E740481C1C}">
              <a14:useLocalDpi xmlns:a14="http://schemas.microsoft.com/office/drawing/2010/main" val="0"/>
            </a:ext>
          </a:extLst>
        </a:blip>
        <a:srcRect/>
        <a:stretch>
          <a:fillRect/>
        </a:stretch>
      </xdr:blipFill>
      <xdr:spPr>
        <a:xfrm>
          <a:off x="7105650" y="34895790"/>
          <a:ext cx="381000" cy="4425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69273</xdr:colOff>
      <xdr:row>66</xdr:row>
      <xdr:rowOff>0</xdr:rowOff>
    </xdr:from>
    <xdr:to>
      <xdr:col>16</xdr:col>
      <xdr:colOff>354081</xdr:colOff>
      <xdr:row>66</xdr:row>
      <xdr:rowOff>375924</xdr:rowOff>
    </xdr:to>
    <xdr:pic>
      <xdr:nvPicPr>
        <xdr:cNvPr id="296" name="图片 295">
          <a:extLst>
            <a:ext uri="{FF2B5EF4-FFF2-40B4-BE49-F238E27FC236}">
              <a16:creationId xmlns:a16="http://schemas.microsoft.com/office/drawing/2014/main" id="{00000000-0008-0000-0200-000028010000}"/>
            </a:ext>
          </a:extLst>
        </xdr:cNvPr>
        <xdr:cNvPicPr>
          <a:picLocks noChangeAspect="1" noChangeArrowheads="1"/>
        </xdr:cNvPicPr>
      </xdr:nvPicPr>
      <xdr:blipFill>
        <a:blip xmlns:r="http://schemas.openxmlformats.org/officeDocument/2006/relationships" r:embed="rId136" cstate="print">
          <a:extLst>
            <a:ext uri="{28A0092B-C50C-407E-A947-70E740481C1C}">
              <a14:useLocalDpi xmlns:a14="http://schemas.microsoft.com/office/drawing/2010/main" val="0"/>
            </a:ext>
          </a:extLst>
        </a:blip>
        <a:srcRect/>
        <a:stretch>
          <a:fillRect/>
        </a:stretch>
      </xdr:blipFill>
      <xdr:spPr>
        <a:xfrm>
          <a:off x="7085330" y="33362900"/>
          <a:ext cx="284480" cy="375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122464</xdr:colOff>
      <xdr:row>70</xdr:row>
      <xdr:rowOff>27215</xdr:rowOff>
    </xdr:from>
    <xdr:to>
      <xdr:col>16</xdr:col>
      <xdr:colOff>380199</xdr:colOff>
      <xdr:row>70</xdr:row>
      <xdr:rowOff>394583</xdr:rowOff>
    </xdr:to>
    <xdr:pic>
      <xdr:nvPicPr>
        <xdr:cNvPr id="297" name="Picture 23">
          <a:extLst>
            <a:ext uri="{FF2B5EF4-FFF2-40B4-BE49-F238E27FC236}">
              <a16:creationId xmlns:a16="http://schemas.microsoft.com/office/drawing/2014/main" id="{00000000-0008-0000-0200-000029010000}"/>
            </a:ext>
          </a:extLst>
        </xdr:cNvPr>
        <xdr:cNvPicPr>
          <a:picLocks noChangeAspect="1" noChangeArrowheads="1"/>
        </xdr:cNvPicPr>
      </xdr:nvPicPr>
      <xdr:blipFill>
        <a:blip xmlns:r="http://schemas.openxmlformats.org/officeDocument/2006/relationships" r:embed="rId130"/>
        <a:srcRect/>
        <a:stretch>
          <a:fillRect/>
        </a:stretch>
      </xdr:blipFill>
      <xdr:spPr>
        <a:xfrm>
          <a:off x="7138035" y="35419030"/>
          <a:ext cx="257810" cy="367665"/>
        </a:xfrm>
        <a:prstGeom prst="rect">
          <a:avLst/>
        </a:prstGeom>
        <a:noFill/>
      </xdr:spPr>
    </xdr:pic>
    <xdr:clientData/>
  </xdr:twoCellAnchor>
  <xdr:twoCellAnchor editAs="oneCell">
    <xdr:from>
      <xdr:col>16</xdr:col>
      <xdr:colOff>51955</xdr:colOff>
      <xdr:row>119</xdr:row>
      <xdr:rowOff>138546</xdr:rowOff>
    </xdr:from>
    <xdr:to>
      <xdr:col>17</xdr:col>
      <xdr:colOff>0</xdr:colOff>
      <xdr:row>119</xdr:row>
      <xdr:rowOff>410689</xdr:rowOff>
    </xdr:to>
    <xdr:pic>
      <xdr:nvPicPr>
        <xdr:cNvPr id="204" name="图片 203">
          <a:extLst>
            <a:ext uri="{FF2B5EF4-FFF2-40B4-BE49-F238E27FC236}">
              <a16:creationId xmlns:a16="http://schemas.microsoft.com/office/drawing/2014/main" id="{00000000-0008-0000-0200-0000CC000000}"/>
            </a:ext>
          </a:extLst>
        </xdr:cNvPr>
        <xdr:cNvPicPr>
          <a:picLocks noChangeAspect="1" noChangeArrowheads="1"/>
        </xdr:cNvPicPr>
      </xdr:nvPicPr>
      <xdr:blipFill>
        <a:blip xmlns:r="http://schemas.openxmlformats.org/officeDocument/2006/relationships" r:embed="rId137" cstate="print">
          <a:extLst>
            <a:ext uri="{28A0092B-C50C-407E-A947-70E740481C1C}">
              <a14:useLocalDpi xmlns:a14="http://schemas.microsoft.com/office/drawing/2010/main" val="0"/>
            </a:ext>
          </a:extLst>
        </a:blip>
        <a:srcRect/>
        <a:stretch>
          <a:fillRect/>
        </a:stretch>
      </xdr:blipFill>
      <xdr:spPr>
        <a:xfrm>
          <a:off x="7067550" y="60391675"/>
          <a:ext cx="454660" cy="271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34637</xdr:colOff>
      <xdr:row>46</xdr:row>
      <xdr:rowOff>121227</xdr:rowOff>
    </xdr:from>
    <xdr:to>
      <xdr:col>17</xdr:col>
      <xdr:colOff>0</xdr:colOff>
      <xdr:row>46</xdr:row>
      <xdr:rowOff>450272</xdr:rowOff>
    </xdr:to>
    <xdr:pic>
      <xdr:nvPicPr>
        <xdr:cNvPr id="205" name="图片 204">
          <a:extLst>
            <a:ext uri="{FF2B5EF4-FFF2-40B4-BE49-F238E27FC236}">
              <a16:creationId xmlns:a16="http://schemas.microsoft.com/office/drawing/2014/main" id="{00000000-0008-0000-0200-0000CD000000}"/>
            </a:ext>
          </a:extLst>
        </xdr:cNvPr>
        <xdr:cNvPicPr>
          <a:picLocks noChangeAspect="1" noChangeArrowheads="1"/>
        </xdr:cNvPicPr>
      </xdr:nvPicPr>
      <xdr:blipFill>
        <a:blip xmlns:r="http://schemas.openxmlformats.org/officeDocument/2006/relationships" r:embed="rId138" cstate="print">
          <a:extLst>
            <a:ext uri="{28A0092B-C50C-407E-A947-70E740481C1C}">
              <a14:useLocalDpi xmlns:a14="http://schemas.microsoft.com/office/drawing/2010/main" val="0"/>
            </a:ext>
          </a:extLst>
        </a:blip>
        <a:srcRect/>
        <a:stretch>
          <a:fillRect/>
        </a:stretch>
      </xdr:blipFill>
      <xdr:spPr>
        <a:xfrm>
          <a:off x="7050405" y="23336250"/>
          <a:ext cx="471805" cy="3295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86590</xdr:colOff>
      <xdr:row>148</xdr:row>
      <xdr:rowOff>51955</xdr:rowOff>
    </xdr:from>
    <xdr:to>
      <xdr:col>16</xdr:col>
      <xdr:colOff>450272</xdr:colOff>
      <xdr:row>148</xdr:row>
      <xdr:rowOff>391832</xdr:rowOff>
    </xdr:to>
    <xdr:pic>
      <xdr:nvPicPr>
        <xdr:cNvPr id="209" name="图片 208">
          <a:extLst>
            <a:ext uri="{FF2B5EF4-FFF2-40B4-BE49-F238E27FC236}">
              <a16:creationId xmlns:a16="http://schemas.microsoft.com/office/drawing/2014/main" id="{00000000-0008-0000-0200-0000D1000000}"/>
            </a:ext>
          </a:extLst>
        </xdr:cNvPr>
        <xdr:cNvPicPr>
          <a:picLocks noChangeAspect="1" noChangeArrowheads="1"/>
        </xdr:cNvPicPr>
      </xdr:nvPicPr>
      <xdr:blipFill>
        <a:blip xmlns:r="http://schemas.openxmlformats.org/officeDocument/2006/relationships" r:embed="rId139" cstate="print">
          <a:extLst>
            <a:ext uri="{28A0092B-C50C-407E-A947-70E740481C1C}">
              <a14:useLocalDpi xmlns:a14="http://schemas.microsoft.com/office/drawing/2010/main" val="0"/>
            </a:ext>
          </a:extLst>
        </a:blip>
        <a:srcRect/>
        <a:stretch>
          <a:fillRect/>
        </a:stretch>
      </xdr:blipFill>
      <xdr:spPr>
        <a:xfrm>
          <a:off x="7102475" y="75018265"/>
          <a:ext cx="363855" cy="3403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209</xdr:row>
      <xdr:rowOff>272143</xdr:rowOff>
    </xdr:from>
    <xdr:to>
      <xdr:col>38</xdr:col>
      <xdr:colOff>1251857</xdr:colOff>
      <xdr:row>209</xdr:row>
      <xdr:rowOff>272143</xdr:rowOff>
    </xdr:to>
    <xdr:cxnSp macro="">
      <xdr:nvCxnSpPr>
        <xdr:cNvPr id="3" name="直接连接符 2">
          <a:extLst>
            <a:ext uri="{FF2B5EF4-FFF2-40B4-BE49-F238E27FC236}">
              <a16:creationId xmlns:a16="http://schemas.microsoft.com/office/drawing/2014/main" id="{00000000-0008-0000-0200-000003000000}"/>
            </a:ext>
          </a:extLst>
        </xdr:cNvPr>
        <xdr:cNvCxnSpPr/>
      </xdr:nvCxnSpPr>
      <xdr:spPr>
        <a:xfrm>
          <a:off x="0" y="106187875"/>
          <a:ext cx="2332545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13607</xdr:colOff>
      <xdr:row>210</xdr:row>
      <xdr:rowOff>231322</xdr:rowOff>
    </xdr:from>
    <xdr:to>
      <xdr:col>38</xdr:col>
      <xdr:colOff>1102178</xdr:colOff>
      <xdr:row>210</xdr:row>
      <xdr:rowOff>244929</xdr:rowOff>
    </xdr:to>
    <xdr:cxnSp macro="">
      <xdr:nvCxnSpPr>
        <xdr:cNvPr id="227" name="直接连接符 226">
          <a:extLst>
            <a:ext uri="{FF2B5EF4-FFF2-40B4-BE49-F238E27FC236}">
              <a16:creationId xmlns:a16="http://schemas.microsoft.com/office/drawing/2014/main" id="{00000000-0008-0000-0200-0000E3000000}"/>
            </a:ext>
          </a:extLst>
        </xdr:cNvPr>
        <xdr:cNvCxnSpPr/>
      </xdr:nvCxnSpPr>
      <xdr:spPr>
        <a:xfrm flipV="1">
          <a:off x="13335" y="106654600"/>
          <a:ext cx="23239095" cy="1333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89087</xdr:colOff>
      <xdr:row>44</xdr:row>
      <xdr:rowOff>91470</xdr:rowOff>
    </xdr:from>
    <xdr:to>
      <xdr:col>16</xdr:col>
      <xdr:colOff>500043</xdr:colOff>
      <xdr:row>44</xdr:row>
      <xdr:rowOff>459442</xdr:rowOff>
    </xdr:to>
    <xdr:pic>
      <xdr:nvPicPr>
        <xdr:cNvPr id="228" name="图片 227">
          <a:extLst>
            <a:ext uri="{FF2B5EF4-FFF2-40B4-BE49-F238E27FC236}">
              <a16:creationId xmlns:a16="http://schemas.microsoft.com/office/drawing/2014/main" id="{00000000-0008-0000-0200-0000E4000000}"/>
            </a:ext>
          </a:extLst>
        </xdr:cNvPr>
        <xdr:cNvPicPr>
          <a:picLocks noChangeAspect="1" noChangeArrowheads="1"/>
        </xdr:cNvPicPr>
      </xdr:nvPicPr>
      <xdr:blipFill>
        <a:blip xmlns:r="http://schemas.openxmlformats.org/officeDocument/2006/relationships" r:embed="rId114" cstate="print">
          <a:extLst>
            <a:ext uri="{28A0092B-C50C-407E-A947-70E740481C1C}">
              <a14:useLocalDpi xmlns:a14="http://schemas.microsoft.com/office/drawing/2010/main" val="0"/>
            </a:ext>
          </a:extLst>
        </a:blip>
        <a:srcRect/>
        <a:stretch>
          <a:fillRect/>
        </a:stretch>
      </xdr:blipFill>
      <xdr:spPr>
        <a:xfrm>
          <a:off x="7105015" y="22292310"/>
          <a:ext cx="410845" cy="3676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114300</xdr:colOff>
      <xdr:row>121</xdr:row>
      <xdr:rowOff>133351</xdr:rowOff>
    </xdr:from>
    <xdr:to>
      <xdr:col>16</xdr:col>
      <xdr:colOff>428625</xdr:colOff>
      <xdr:row>121</xdr:row>
      <xdr:rowOff>459065</xdr:rowOff>
    </xdr:to>
    <xdr:pic>
      <xdr:nvPicPr>
        <xdr:cNvPr id="231" name="Picture 66">
          <a:extLst>
            <a:ext uri="{FF2B5EF4-FFF2-40B4-BE49-F238E27FC236}">
              <a16:creationId xmlns:a16="http://schemas.microsoft.com/office/drawing/2014/main" id="{00000000-0008-0000-0200-0000E7000000}"/>
            </a:ext>
          </a:extLst>
        </xdr:cNvPr>
        <xdr:cNvPicPr>
          <a:picLocks noChangeAspect="1" noChangeArrowheads="1"/>
        </xdr:cNvPicPr>
      </xdr:nvPicPr>
      <xdr:blipFill>
        <a:blip xmlns:r="http://schemas.openxmlformats.org/officeDocument/2006/relationships" r:embed="rId66"/>
        <a:srcRect/>
        <a:stretch>
          <a:fillRect/>
        </a:stretch>
      </xdr:blipFill>
      <xdr:spPr>
        <a:xfrm>
          <a:off x="7130415" y="61401325"/>
          <a:ext cx="314325" cy="325120"/>
        </a:xfrm>
        <a:prstGeom prst="rect">
          <a:avLst/>
        </a:prstGeom>
        <a:noFill/>
      </xdr:spPr>
    </xdr:pic>
    <xdr:clientData/>
  </xdr:twoCellAnchor>
  <xdr:twoCellAnchor editAs="oneCell">
    <xdr:from>
      <xdr:col>16</xdr:col>
      <xdr:colOff>51955</xdr:colOff>
      <xdr:row>118</xdr:row>
      <xdr:rowOff>138546</xdr:rowOff>
    </xdr:from>
    <xdr:to>
      <xdr:col>17</xdr:col>
      <xdr:colOff>0</xdr:colOff>
      <xdr:row>118</xdr:row>
      <xdr:rowOff>410689</xdr:rowOff>
    </xdr:to>
    <xdr:pic>
      <xdr:nvPicPr>
        <xdr:cNvPr id="232" name="图片 231">
          <a:extLst>
            <a:ext uri="{FF2B5EF4-FFF2-40B4-BE49-F238E27FC236}">
              <a16:creationId xmlns:a16="http://schemas.microsoft.com/office/drawing/2014/main" id="{00000000-0008-0000-0200-0000E8000000}"/>
            </a:ext>
          </a:extLst>
        </xdr:cNvPr>
        <xdr:cNvPicPr>
          <a:picLocks noChangeAspect="1" noChangeArrowheads="1"/>
        </xdr:cNvPicPr>
      </xdr:nvPicPr>
      <xdr:blipFill>
        <a:blip xmlns:r="http://schemas.openxmlformats.org/officeDocument/2006/relationships" r:embed="rId137" cstate="print">
          <a:extLst>
            <a:ext uri="{28A0092B-C50C-407E-A947-70E740481C1C}">
              <a14:useLocalDpi xmlns:a14="http://schemas.microsoft.com/office/drawing/2010/main" val="0"/>
            </a:ext>
          </a:extLst>
        </a:blip>
        <a:srcRect/>
        <a:stretch>
          <a:fillRect/>
        </a:stretch>
      </xdr:blipFill>
      <xdr:spPr>
        <a:xfrm>
          <a:off x="7067550" y="59884310"/>
          <a:ext cx="454660" cy="271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38100</xdr:colOff>
      <xdr:row>53</xdr:row>
      <xdr:rowOff>115570</xdr:rowOff>
    </xdr:from>
    <xdr:to>
      <xdr:col>16</xdr:col>
      <xdr:colOff>454025</xdr:colOff>
      <xdr:row>53</xdr:row>
      <xdr:rowOff>288290</xdr:rowOff>
    </xdr:to>
    <xdr:pic>
      <xdr:nvPicPr>
        <xdr:cNvPr id="2" name="图片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40"/>
        <a:stretch>
          <a:fillRect/>
        </a:stretch>
      </xdr:blipFill>
      <xdr:spPr>
        <a:xfrm>
          <a:off x="7054215" y="26882725"/>
          <a:ext cx="415925" cy="172720"/>
        </a:xfrm>
        <a:prstGeom prst="rect">
          <a:avLst/>
        </a:prstGeom>
        <a:noFill/>
        <a:ln w="9525">
          <a:noFill/>
        </a:ln>
      </xdr:spPr>
    </xdr:pic>
    <xdr:clientData/>
  </xdr:twoCellAnchor>
  <xdr:twoCellAnchor editAs="oneCell">
    <xdr:from>
      <xdr:col>16</xdr:col>
      <xdr:colOff>87630</xdr:colOff>
      <xdr:row>55</xdr:row>
      <xdr:rowOff>200660</xdr:rowOff>
    </xdr:from>
    <xdr:to>
      <xdr:col>16</xdr:col>
      <xdr:colOff>442595</xdr:colOff>
      <xdr:row>55</xdr:row>
      <xdr:rowOff>386080</xdr:rowOff>
    </xdr:to>
    <xdr:pic>
      <xdr:nvPicPr>
        <xdr:cNvPr id="4" name="图片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41"/>
        <a:stretch>
          <a:fillRect/>
        </a:stretch>
      </xdr:blipFill>
      <xdr:spPr>
        <a:xfrm>
          <a:off x="7103745" y="27982545"/>
          <a:ext cx="354965" cy="185420"/>
        </a:xfrm>
        <a:prstGeom prst="rect">
          <a:avLst/>
        </a:prstGeom>
        <a:noFill/>
        <a:ln w="9525">
          <a:noFill/>
        </a:ln>
      </xdr:spPr>
    </xdr:pic>
    <xdr:clientData/>
  </xdr:twoCellAnchor>
  <xdr:twoCellAnchor editAs="oneCell">
    <xdr:from>
      <xdr:col>15</xdr:col>
      <xdr:colOff>385445</xdr:colOff>
      <xdr:row>132</xdr:row>
      <xdr:rowOff>125095</xdr:rowOff>
    </xdr:from>
    <xdr:to>
      <xdr:col>17</xdr:col>
      <xdr:colOff>26670</xdr:colOff>
      <xdr:row>132</xdr:row>
      <xdr:rowOff>340360</xdr:rowOff>
    </xdr:to>
    <xdr:pic>
      <xdr:nvPicPr>
        <xdr:cNvPr id="5" name="图片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42"/>
        <a:stretch>
          <a:fillRect/>
        </a:stretch>
      </xdr:blipFill>
      <xdr:spPr>
        <a:xfrm>
          <a:off x="7015480" y="66974085"/>
          <a:ext cx="533400" cy="215265"/>
        </a:xfrm>
        <a:prstGeom prst="rect">
          <a:avLst/>
        </a:prstGeom>
        <a:noFill/>
        <a:ln w="9525">
          <a:noFill/>
        </a:ln>
      </xdr:spPr>
    </xdr:pic>
    <xdr:clientData/>
  </xdr:twoCellAnchor>
  <xdr:twoCellAnchor editAs="oneCell">
    <xdr:from>
      <xdr:col>15</xdr:col>
      <xdr:colOff>384810</xdr:colOff>
      <xdr:row>131</xdr:row>
      <xdr:rowOff>191135</xdr:rowOff>
    </xdr:from>
    <xdr:to>
      <xdr:col>17</xdr:col>
      <xdr:colOff>17780</xdr:colOff>
      <xdr:row>131</xdr:row>
      <xdr:rowOff>302895</xdr:rowOff>
    </xdr:to>
    <xdr:pic>
      <xdr:nvPicPr>
        <xdr:cNvPr id="6" name="图片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43"/>
        <a:stretch>
          <a:fillRect/>
        </a:stretch>
      </xdr:blipFill>
      <xdr:spPr>
        <a:xfrm>
          <a:off x="7014845" y="66532760"/>
          <a:ext cx="525145" cy="111760"/>
        </a:xfrm>
        <a:prstGeom prst="rect">
          <a:avLst/>
        </a:prstGeom>
        <a:noFill/>
        <a:ln w="9525">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16</xdr:col>
      <xdr:colOff>38100</xdr:colOff>
      <xdr:row>30</xdr:row>
      <xdr:rowOff>224795</xdr:rowOff>
    </xdr:from>
    <xdr:to>
      <xdr:col>16</xdr:col>
      <xdr:colOff>535011</xdr:colOff>
      <xdr:row>30</xdr:row>
      <xdr:rowOff>403411</xdr:rowOff>
    </xdr:to>
    <xdr:pic>
      <xdr:nvPicPr>
        <xdr:cNvPr id="114" name="图片 113">
          <a:extLst>
            <a:ext uri="{FF2B5EF4-FFF2-40B4-BE49-F238E27FC236}">
              <a16:creationId xmlns:a16="http://schemas.microsoft.com/office/drawing/2014/main" id="{00000000-0008-0000-0300-00007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7200265" y="15297150"/>
          <a:ext cx="467995" cy="1784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149087</xdr:colOff>
      <xdr:row>39</xdr:row>
      <xdr:rowOff>35200</xdr:rowOff>
    </xdr:from>
    <xdr:to>
      <xdr:col>16</xdr:col>
      <xdr:colOff>392206</xdr:colOff>
      <xdr:row>40</xdr:row>
      <xdr:rowOff>903</xdr:rowOff>
    </xdr:to>
    <xdr:pic>
      <xdr:nvPicPr>
        <xdr:cNvPr id="120" name="图片 119">
          <a:extLst>
            <a:ext uri="{FF2B5EF4-FFF2-40B4-BE49-F238E27FC236}">
              <a16:creationId xmlns:a16="http://schemas.microsoft.com/office/drawing/2014/main" id="{00000000-0008-0000-0300-00007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7310755" y="19673570"/>
          <a:ext cx="243205" cy="473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185263</xdr:colOff>
      <xdr:row>40</xdr:row>
      <xdr:rowOff>75273</xdr:rowOff>
    </xdr:from>
    <xdr:to>
      <xdr:col>16</xdr:col>
      <xdr:colOff>369794</xdr:colOff>
      <xdr:row>40</xdr:row>
      <xdr:rowOff>431286</xdr:rowOff>
    </xdr:to>
    <xdr:pic>
      <xdr:nvPicPr>
        <xdr:cNvPr id="121" name="图片 120">
          <a:extLst>
            <a:ext uri="{FF2B5EF4-FFF2-40B4-BE49-F238E27FC236}">
              <a16:creationId xmlns:a16="http://schemas.microsoft.com/office/drawing/2014/main" id="{00000000-0008-0000-0300-000079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7346950" y="20220940"/>
          <a:ext cx="184785" cy="3562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205629</xdr:colOff>
      <xdr:row>41</xdr:row>
      <xdr:rowOff>31937</xdr:rowOff>
    </xdr:from>
    <xdr:to>
      <xdr:col>16</xdr:col>
      <xdr:colOff>409466</xdr:colOff>
      <xdr:row>41</xdr:row>
      <xdr:rowOff>425824</xdr:rowOff>
    </xdr:to>
    <xdr:pic>
      <xdr:nvPicPr>
        <xdr:cNvPr id="122" name="图片 121">
          <a:extLst>
            <a:ext uri="{FF2B5EF4-FFF2-40B4-BE49-F238E27FC236}">
              <a16:creationId xmlns:a16="http://schemas.microsoft.com/office/drawing/2014/main" id="{00000000-0008-0000-0300-00007A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7367270" y="20685125"/>
          <a:ext cx="203835" cy="393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66675</xdr:colOff>
      <xdr:row>42</xdr:row>
      <xdr:rowOff>43227</xdr:rowOff>
    </xdr:from>
    <xdr:to>
      <xdr:col>17</xdr:col>
      <xdr:colOff>1602</xdr:colOff>
      <xdr:row>42</xdr:row>
      <xdr:rowOff>476251</xdr:rowOff>
    </xdr:to>
    <xdr:pic>
      <xdr:nvPicPr>
        <xdr:cNvPr id="123" name="图片 122">
          <a:extLst>
            <a:ext uri="{FF2B5EF4-FFF2-40B4-BE49-F238E27FC236}">
              <a16:creationId xmlns:a16="http://schemas.microsoft.com/office/drawing/2014/main" id="{00000000-0008-0000-0300-00007B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a:off x="7228840" y="21203920"/>
          <a:ext cx="440690" cy="4330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89087</xdr:colOff>
      <xdr:row>47</xdr:row>
      <xdr:rowOff>91470</xdr:rowOff>
    </xdr:from>
    <xdr:to>
      <xdr:col>16</xdr:col>
      <xdr:colOff>500043</xdr:colOff>
      <xdr:row>47</xdr:row>
      <xdr:rowOff>459442</xdr:rowOff>
    </xdr:to>
    <xdr:pic>
      <xdr:nvPicPr>
        <xdr:cNvPr id="125" name="图片 124">
          <a:extLst>
            <a:ext uri="{FF2B5EF4-FFF2-40B4-BE49-F238E27FC236}">
              <a16:creationId xmlns:a16="http://schemas.microsoft.com/office/drawing/2014/main" id="{00000000-0008-0000-0300-00007D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a:xfrm>
          <a:off x="7251065" y="23789005"/>
          <a:ext cx="410845" cy="3676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28575</xdr:colOff>
      <xdr:row>50</xdr:row>
      <xdr:rowOff>61398</xdr:rowOff>
    </xdr:from>
    <xdr:to>
      <xdr:col>16</xdr:col>
      <xdr:colOff>466725</xdr:colOff>
      <xdr:row>51</xdr:row>
      <xdr:rowOff>0</xdr:rowOff>
    </xdr:to>
    <xdr:pic>
      <xdr:nvPicPr>
        <xdr:cNvPr id="129" name="图片 128">
          <a:extLst>
            <a:ext uri="{FF2B5EF4-FFF2-40B4-BE49-F238E27FC236}">
              <a16:creationId xmlns:a16="http://schemas.microsoft.com/office/drawing/2014/main" id="{00000000-0008-0000-0300-000081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a:xfrm>
          <a:off x="7190740" y="25280620"/>
          <a:ext cx="438150" cy="4464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87925</xdr:colOff>
      <xdr:row>52</xdr:row>
      <xdr:rowOff>31199</xdr:rowOff>
    </xdr:from>
    <xdr:to>
      <xdr:col>16</xdr:col>
      <xdr:colOff>369794</xdr:colOff>
      <xdr:row>52</xdr:row>
      <xdr:rowOff>395570</xdr:rowOff>
    </xdr:to>
    <xdr:pic>
      <xdr:nvPicPr>
        <xdr:cNvPr id="131" name="图片 130">
          <a:extLst>
            <a:ext uri="{FF2B5EF4-FFF2-40B4-BE49-F238E27FC236}">
              <a16:creationId xmlns:a16="http://schemas.microsoft.com/office/drawing/2014/main" id="{00000000-0008-0000-0300-000083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a:xfrm>
          <a:off x="7249795" y="26265505"/>
          <a:ext cx="281940" cy="3638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59055</xdr:colOff>
      <xdr:row>84</xdr:row>
      <xdr:rowOff>88900</xdr:rowOff>
    </xdr:from>
    <xdr:to>
      <xdr:col>16</xdr:col>
      <xdr:colOff>487681</xdr:colOff>
      <xdr:row>84</xdr:row>
      <xdr:rowOff>400628</xdr:rowOff>
    </xdr:to>
    <xdr:pic>
      <xdr:nvPicPr>
        <xdr:cNvPr id="147" name="Picture 11">
          <a:extLst>
            <a:ext uri="{FF2B5EF4-FFF2-40B4-BE49-F238E27FC236}">
              <a16:creationId xmlns:a16="http://schemas.microsoft.com/office/drawing/2014/main" id="{00000000-0008-0000-0300-000093000000}"/>
            </a:ext>
          </a:extLst>
        </xdr:cNvPr>
        <xdr:cNvPicPr>
          <a:picLocks noChangeAspect="1" noChangeArrowheads="1"/>
        </xdr:cNvPicPr>
      </xdr:nvPicPr>
      <xdr:blipFill>
        <a:blip xmlns:r="http://schemas.openxmlformats.org/officeDocument/2006/relationships" r:embed="rId9"/>
        <a:srcRect/>
        <a:stretch>
          <a:fillRect/>
        </a:stretch>
      </xdr:blipFill>
      <xdr:spPr>
        <a:xfrm>
          <a:off x="7221220" y="42558970"/>
          <a:ext cx="428625" cy="311150"/>
        </a:xfrm>
        <a:prstGeom prst="rect">
          <a:avLst/>
        </a:prstGeom>
        <a:noFill/>
      </xdr:spPr>
    </xdr:pic>
    <xdr:clientData/>
  </xdr:twoCellAnchor>
  <xdr:twoCellAnchor>
    <xdr:from>
      <xdr:col>16</xdr:col>
      <xdr:colOff>132715</xdr:colOff>
      <xdr:row>83</xdr:row>
      <xdr:rowOff>136525</xdr:rowOff>
    </xdr:from>
    <xdr:to>
      <xdr:col>16</xdr:col>
      <xdr:colOff>404234</xdr:colOff>
      <xdr:row>83</xdr:row>
      <xdr:rowOff>388525</xdr:rowOff>
    </xdr:to>
    <xdr:pic>
      <xdr:nvPicPr>
        <xdr:cNvPr id="149" name="Picture 2">
          <a:extLst>
            <a:ext uri="{FF2B5EF4-FFF2-40B4-BE49-F238E27FC236}">
              <a16:creationId xmlns:a16="http://schemas.microsoft.com/office/drawing/2014/main" id="{00000000-0008-0000-0300-000095000000}"/>
            </a:ext>
          </a:extLst>
        </xdr:cNvPr>
        <xdr:cNvPicPr>
          <a:picLocks noChangeAspect="1" noChangeArrowheads="1"/>
        </xdr:cNvPicPr>
      </xdr:nvPicPr>
      <xdr:blipFill>
        <a:blip xmlns:r="http://schemas.openxmlformats.org/officeDocument/2006/relationships" r:embed="rId10"/>
        <a:srcRect/>
        <a:stretch>
          <a:fillRect/>
        </a:stretch>
      </xdr:blipFill>
      <xdr:spPr>
        <a:xfrm>
          <a:off x="7294880" y="42099230"/>
          <a:ext cx="271145" cy="251460"/>
        </a:xfrm>
        <a:prstGeom prst="rect">
          <a:avLst/>
        </a:prstGeom>
        <a:noFill/>
      </xdr:spPr>
    </xdr:pic>
    <xdr:clientData/>
  </xdr:twoCellAnchor>
  <xdr:twoCellAnchor>
    <xdr:from>
      <xdr:col>16</xdr:col>
      <xdr:colOff>104775</xdr:colOff>
      <xdr:row>118</xdr:row>
      <xdr:rowOff>48101</xdr:rowOff>
    </xdr:from>
    <xdr:to>
      <xdr:col>16</xdr:col>
      <xdr:colOff>462618</xdr:colOff>
      <xdr:row>118</xdr:row>
      <xdr:rowOff>438150</xdr:rowOff>
    </xdr:to>
    <xdr:pic>
      <xdr:nvPicPr>
        <xdr:cNvPr id="165" name="图片 164">
          <a:extLst>
            <a:ext uri="{FF2B5EF4-FFF2-40B4-BE49-F238E27FC236}">
              <a16:creationId xmlns:a16="http://schemas.microsoft.com/office/drawing/2014/main" id="{00000000-0008-0000-0300-0000A5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a:xfrm>
          <a:off x="7266940" y="59768105"/>
          <a:ext cx="357505" cy="390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38100</xdr:colOff>
      <xdr:row>159</xdr:row>
      <xdr:rowOff>23672</xdr:rowOff>
    </xdr:from>
    <xdr:to>
      <xdr:col>16</xdr:col>
      <xdr:colOff>488043</xdr:colOff>
      <xdr:row>159</xdr:row>
      <xdr:rowOff>371475</xdr:rowOff>
    </xdr:to>
    <xdr:pic>
      <xdr:nvPicPr>
        <xdr:cNvPr id="190" name="图片 189">
          <a:extLst>
            <a:ext uri="{FF2B5EF4-FFF2-40B4-BE49-F238E27FC236}">
              <a16:creationId xmlns:a16="http://schemas.microsoft.com/office/drawing/2014/main" id="{00000000-0008-0000-0300-0000BE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a:xfrm>
          <a:off x="7200265" y="80545940"/>
          <a:ext cx="449580" cy="3479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38100</xdr:colOff>
      <xdr:row>160</xdr:row>
      <xdr:rowOff>104774</xdr:rowOff>
    </xdr:from>
    <xdr:to>
      <xdr:col>16</xdr:col>
      <xdr:colOff>518666</xdr:colOff>
      <xdr:row>160</xdr:row>
      <xdr:rowOff>476249</xdr:rowOff>
    </xdr:to>
    <xdr:pic>
      <xdr:nvPicPr>
        <xdr:cNvPr id="191" name="图片 190">
          <a:extLst>
            <a:ext uri="{FF2B5EF4-FFF2-40B4-BE49-F238E27FC236}">
              <a16:creationId xmlns:a16="http://schemas.microsoft.com/office/drawing/2014/main" id="{00000000-0008-0000-0300-0000BF00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a:xfrm>
          <a:off x="7200265" y="81133950"/>
          <a:ext cx="467995" cy="371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38101</xdr:colOff>
      <xdr:row>161</xdr:row>
      <xdr:rowOff>115062</xdr:rowOff>
    </xdr:from>
    <xdr:to>
      <xdr:col>16</xdr:col>
      <xdr:colOff>419101</xdr:colOff>
      <xdr:row>161</xdr:row>
      <xdr:rowOff>409573</xdr:rowOff>
    </xdr:to>
    <xdr:pic>
      <xdr:nvPicPr>
        <xdr:cNvPr id="192" name="图片 191">
          <a:extLst>
            <a:ext uri="{FF2B5EF4-FFF2-40B4-BE49-F238E27FC236}">
              <a16:creationId xmlns:a16="http://schemas.microsoft.com/office/drawing/2014/main" id="{00000000-0008-0000-0300-0000C000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a:xfrm>
          <a:off x="7200265" y="81652110"/>
          <a:ext cx="381000" cy="2940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18415</xdr:colOff>
      <xdr:row>162</xdr:row>
      <xdr:rowOff>230505</xdr:rowOff>
    </xdr:from>
    <xdr:to>
      <xdr:col>17</xdr:col>
      <xdr:colOff>22225</xdr:colOff>
      <xdr:row>162</xdr:row>
      <xdr:rowOff>372745</xdr:rowOff>
    </xdr:to>
    <xdr:pic>
      <xdr:nvPicPr>
        <xdr:cNvPr id="193" name="图片 192">
          <a:extLst>
            <a:ext uri="{FF2B5EF4-FFF2-40B4-BE49-F238E27FC236}">
              <a16:creationId xmlns:a16="http://schemas.microsoft.com/office/drawing/2014/main" id="{00000000-0008-0000-0300-0000C100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a:xfrm>
          <a:off x="7180580" y="82275045"/>
          <a:ext cx="509905" cy="142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59055</xdr:colOff>
      <xdr:row>163</xdr:row>
      <xdr:rowOff>88900</xdr:rowOff>
    </xdr:from>
    <xdr:to>
      <xdr:col>16</xdr:col>
      <xdr:colOff>487681</xdr:colOff>
      <xdr:row>163</xdr:row>
      <xdr:rowOff>400628</xdr:rowOff>
    </xdr:to>
    <xdr:pic>
      <xdr:nvPicPr>
        <xdr:cNvPr id="195" name="Picture 11">
          <a:extLst>
            <a:ext uri="{FF2B5EF4-FFF2-40B4-BE49-F238E27FC236}">
              <a16:creationId xmlns:a16="http://schemas.microsoft.com/office/drawing/2014/main" id="{00000000-0008-0000-0300-0000C3000000}"/>
            </a:ext>
          </a:extLst>
        </xdr:cNvPr>
        <xdr:cNvPicPr>
          <a:picLocks noChangeAspect="1" noChangeArrowheads="1"/>
        </xdr:cNvPicPr>
      </xdr:nvPicPr>
      <xdr:blipFill>
        <a:blip xmlns:r="http://schemas.openxmlformats.org/officeDocument/2006/relationships" r:embed="rId9"/>
        <a:srcRect/>
        <a:stretch>
          <a:fillRect/>
        </a:stretch>
      </xdr:blipFill>
      <xdr:spPr>
        <a:xfrm>
          <a:off x="7221220" y="82640805"/>
          <a:ext cx="428625" cy="311150"/>
        </a:xfrm>
        <a:prstGeom prst="rect">
          <a:avLst/>
        </a:prstGeom>
        <a:noFill/>
      </xdr:spPr>
    </xdr:pic>
    <xdr:clientData/>
  </xdr:twoCellAnchor>
  <xdr:twoCellAnchor>
    <xdr:from>
      <xdr:col>16</xdr:col>
      <xdr:colOff>224118</xdr:colOff>
      <xdr:row>28</xdr:row>
      <xdr:rowOff>100856</xdr:rowOff>
    </xdr:from>
    <xdr:to>
      <xdr:col>16</xdr:col>
      <xdr:colOff>392205</xdr:colOff>
      <xdr:row>28</xdr:row>
      <xdr:rowOff>407400</xdr:rowOff>
    </xdr:to>
    <xdr:pic>
      <xdr:nvPicPr>
        <xdr:cNvPr id="139" name="图片 138">
          <a:extLst>
            <a:ext uri="{FF2B5EF4-FFF2-40B4-BE49-F238E27FC236}">
              <a16:creationId xmlns:a16="http://schemas.microsoft.com/office/drawing/2014/main" id="{00000000-0008-0000-0300-00008B000000}"/>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a:xfrm>
          <a:off x="7385685" y="14157960"/>
          <a:ext cx="168275" cy="3067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201707</xdr:colOff>
      <xdr:row>27</xdr:row>
      <xdr:rowOff>122920</xdr:rowOff>
    </xdr:from>
    <xdr:to>
      <xdr:col>16</xdr:col>
      <xdr:colOff>437029</xdr:colOff>
      <xdr:row>27</xdr:row>
      <xdr:rowOff>501906</xdr:rowOff>
    </xdr:to>
    <xdr:pic>
      <xdr:nvPicPr>
        <xdr:cNvPr id="140" name="图片 139">
          <a:extLst>
            <a:ext uri="{FF2B5EF4-FFF2-40B4-BE49-F238E27FC236}">
              <a16:creationId xmlns:a16="http://schemas.microsoft.com/office/drawing/2014/main" id="{00000000-0008-0000-0300-00008C000000}"/>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a:xfrm>
          <a:off x="7363460" y="13672820"/>
          <a:ext cx="235585" cy="379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134472</xdr:colOff>
      <xdr:row>8</xdr:row>
      <xdr:rowOff>78442</xdr:rowOff>
    </xdr:from>
    <xdr:to>
      <xdr:col>16</xdr:col>
      <xdr:colOff>483162</xdr:colOff>
      <xdr:row>8</xdr:row>
      <xdr:rowOff>414618</xdr:rowOff>
    </xdr:to>
    <xdr:pic>
      <xdr:nvPicPr>
        <xdr:cNvPr id="3080" name="Picture 8">
          <a:extLst>
            <a:ext uri="{FF2B5EF4-FFF2-40B4-BE49-F238E27FC236}">
              <a16:creationId xmlns:a16="http://schemas.microsoft.com/office/drawing/2014/main" id="{00000000-0008-0000-0300-0000080C0000}"/>
            </a:ext>
          </a:extLst>
        </xdr:cNvPr>
        <xdr:cNvPicPr>
          <a:picLocks noChangeAspect="1" noChangeArrowheads="1"/>
        </xdr:cNvPicPr>
      </xdr:nvPicPr>
      <xdr:blipFill>
        <a:blip xmlns:r="http://schemas.openxmlformats.org/officeDocument/2006/relationships" r:embed="rId18"/>
        <a:srcRect/>
        <a:stretch>
          <a:fillRect/>
        </a:stretch>
      </xdr:blipFill>
      <xdr:spPr>
        <a:xfrm>
          <a:off x="7296150" y="3988435"/>
          <a:ext cx="348615" cy="335915"/>
        </a:xfrm>
        <a:prstGeom prst="rect">
          <a:avLst/>
        </a:prstGeom>
        <a:noFill/>
      </xdr:spPr>
    </xdr:pic>
    <xdr:clientData/>
  </xdr:twoCellAnchor>
  <xdr:twoCellAnchor>
    <xdr:from>
      <xdr:col>16</xdr:col>
      <xdr:colOff>156882</xdr:colOff>
      <xdr:row>9</xdr:row>
      <xdr:rowOff>89647</xdr:rowOff>
    </xdr:from>
    <xdr:to>
      <xdr:col>16</xdr:col>
      <xdr:colOff>505572</xdr:colOff>
      <xdr:row>9</xdr:row>
      <xdr:rowOff>425823</xdr:rowOff>
    </xdr:to>
    <xdr:pic>
      <xdr:nvPicPr>
        <xdr:cNvPr id="133" name="Picture 8">
          <a:extLst>
            <a:ext uri="{FF2B5EF4-FFF2-40B4-BE49-F238E27FC236}">
              <a16:creationId xmlns:a16="http://schemas.microsoft.com/office/drawing/2014/main" id="{00000000-0008-0000-0300-000085000000}"/>
            </a:ext>
          </a:extLst>
        </xdr:cNvPr>
        <xdr:cNvPicPr>
          <a:picLocks noChangeAspect="1" noChangeArrowheads="1"/>
        </xdr:cNvPicPr>
      </xdr:nvPicPr>
      <xdr:blipFill>
        <a:blip xmlns:r="http://schemas.openxmlformats.org/officeDocument/2006/relationships" r:embed="rId18"/>
        <a:srcRect/>
        <a:stretch>
          <a:fillRect/>
        </a:stretch>
      </xdr:blipFill>
      <xdr:spPr>
        <a:xfrm>
          <a:off x="7319010" y="4507230"/>
          <a:ext cx="348615" cy="335915"/>
        </a:xfrm>
        <a:prstGeom prst="rect">
          <a:avLst/>
        </a:prstGeom>
        <a:noFill/>
      </xdr:spPr>
    </xdr:pic>
    <xdr:clientData/>
  </xdr:twoCellAnchor>
  <xdr:twoCellAnchor>
    <xdr:from>
      <xdr:col>16</xdr:col>
      <xdr:colOff>179294</xdr:colOff>
      <xdr:row>10</xdr:row>
      <xdr:rowOff>112059</xdr:rowOff>
    </xdr:from>
    <xdr:to>
      <xdr:col>16</xdr:col>
      <xdr:colOff>527984</xdr:colOff>
      <xdr:row>10</xdr:row>
      <xdr:rowOff>448235</xdr:rowOff>
    </xdr:to>
    <xdr:pic>
      <xdr:nvPicPr>
        <xdr:cNvPr id="134" name="Picture 8">
          <a:extLst>
            <a:ext uri="{FF2B5EF4-FFF2-40B4-BE49-F238E27FC236}">
              <a16:creationId xmlns:a16="http://schemas.microsoft.com/office/drawing/2014/main" id="{00000000-0008-0000-0300-000086000000}"/>
            </a:ext>
          </a:extLst>
        </xdr:cNvPr>
        <xdr:cNvPicPr>
          <a:picLocks noChangeAspect="1" noChangeArrowheads="1"/>
        </xdr:cNvPicPr>
      </xdr:nvPicPr>
      <xdr:blipFill>
        <a:blip xmlns:r="http://schemas.openxmlformats.org/officeDocument/2006/relationships" r:embed="rId18"/>
        <a:srcRect/>
        <a:stretch>
          <a:fillRect/>
        </a:stretch>
      </xdr:blipFill>
      <xdr:spPr>
        <a:xfrm>
          <a:off x="7341235" y="5036820"/>
          <a:ext cx="327025" cy="335915"/>
        </a:xfrm>
        <a:prstGeom prst="rect">
          <a:avLst/>
        </a:prstGeom>
        <a:noFill/>
      </xdr:spPr>
    </xdr:pic>
    <xdr:clientData/>
  </xdr:twoCellAnchor>
  <xdr:twoCellAnchor>
    <xdr:from>
      <xdr:col>16</xdr:col>
      <xdr:colOff>145677</xdr:colOff>
      <xdr:row>14</xdr:row>
      <xdr:rowOff>89647</xdr:rowOff>
    </xdr:from>
    <xdr:to>
      <xdr:col>16</xdr:col>
      <xdr:colOff>411739</xdr:colOff>
      <xdr:row>14</xdr:row>
      <xdr:rowOff>358588</xdr:rowOff>
    </xdr:to>
    <xdr:pic>
      <xdr:nvPicPr>
        <xdr:cNvPr id="3081" name="Picture 9">
          <a:extLst>
            <a:ext uri="{FF2B5EF4-FFF2-40B4-BE49-F238E27FC236}">
              <a16:creationId xmlns:a16="http://schemas.microsoft.com/office/drawing/2014/main" id="{00000000-0008-0000-0300-0000090C0000}"/>
            </a:ext>
          </a:extLst>
        </xdr:cNvPr>
        <xdr:cNvPicPr>
          <a:picLocks noChangeAspect="1" noChangeArrowheads="1"/>
        </xdr:cNvPicPr>
      </xdr:nvPicPr>
      <xdr:blipFill>
        <a:blip xmlns:r="http://schemas.openxmlformats.org/officeDocument/2006/relationships" r:embed="rId19"/>
        <a:srcRect/>
        <a:stretch>
          <a:fillRect/>
        </a:stretch>
      </xdr:blipFill>
      <xdr:spPr>
        <a:xfrm>
          <a:off x="7307580" y="7044055"/>
          <a:ext cx="266065" cy="268605"/>
        </a:xfrm>
        <a:prstGeom prst="rect">
          <a:avLst/>
        </a:prstGeom>
        <a:noFill/>
      </xdr:spPr>
    </xdr:pic>
    <xdr:clientData/>
  </xdr:twoCellAnchor>
  <xdr:twoCellAnchor>
    <xdr:from>
      <xdr:col>16</xdr:col>
      <xdr:colOff>156883</xdr:colOff>
      <xdr:row>15</xdr:row>
      <xdr:rowOff>112059</xdr:rowOff>
    </xdr:from>
    <xdr:to>
      <xdr:col>16</xdr:col>
      <xdr:colOff>422945</xdr:colOff>
      <xdr:row>15</xdr:row>
      <xdr:rowOff>381000</xdr:rowOff>
    </xdr:to>
    <xdr:pic>
      <xdr:nvPicPr>
        <xdr:cNvPr id="144" name="Picture 9">
          <a:extLst>
            <a:ext uri="{FF2B5EF4-FFF2-40B4-BE49-F238E27FC236}">
              <a16:creationId xmlns:a16="http://schemas.microsoft.com/office/drawing/2014/main" id="{00000000-0008-0000-0300-000090000000}"/>
            </a:ext>
          </a:extLst>
        </xdr:cNvPr>
        <xdr:cNvPicPr>
          <a:picLocks noChangeAspect="1" noChangeArrowheads="1"/>
        </xdr:cNvPicPr>
      </xdr:nvPicPr>
      <xdr:blipFill>
        <a:blip xmlns:r="http://schemas.openxmlformats.org/officeDocument/2006/relationships" r:embed="rId19"/>
        <a:srcRect/>
        <a:stretch>
          <a:fillRect/>
        </a:stretch>
      </xdr:blipFill>
      <xdr:spPr>
        <a:xfrm>
          <a:off x="7319010" y="7573645"/>
          <a:ext cx="266065" cy="269240"/>
        </a:xfrm>
        <a:prstGeom prst="rect">
          <a:avLst/>
        </a:prstGeom>
        <a:noFill/>
      </xdr:spPr>
    </xdr:pic>
    <xdr:clientData/>
  </xdr:twoCellAnchor>
  <xdr:twoCellAnchor>
    <xdr:from>
      <xdr:col>16</xdr:col>
      <xdr:colOff>190500</xdr:colOff>
      <xdr:row>16</xdr:row>
      <xdr:rowOff>179294</xdr:rowOff>
    </xdr:from>
    <xdr:to>
      <xdr:col>16</xdr:col>
      <xdr:colOff>456562</xdr:colOff>
      <xdr:row>16</xdr:row>
      <xdr:rowOff>448235</xdr:rowOff>
    </xdr:to>
    <xdr:pic>
      <xdr:nvPicPr>
        <xdr:cNvPr id="145" name="Picture 9">
          <a:extLst>
            <a:ext uri="{FF2B5EF4-FFF2-40B4-BE49-F238E27FC236}">
              <a16:creationId xmlns:a16="http://schemas.microsoft.com/office/drawing/2014/main" id="{00000000-0008-0000-0300-000091000000}"/>
            </a:ext>
          </a:extLst>
        </xdr:cNvPr>
        <xdr:cNvPicPr>
          <a:picLocks noChangeAspect="1" noChangeArrowheads="1"/>
        </xdr:cNvPicPr>
      </xdr:nvPicPr>
      <xdr:blipFill>
        <a:blip xmlns:r="http://schemas.openxmlformats.org/officeDocument/2006/relationships" r:embed="rId19"/>
        <a:srcRect/>
        <a:stretch>
          <a:fillRect/>
        </a:stretch>
      </xdr:blipFill>
      <xdr:spPr>
        <a:xfrm>
          <a:off x="7352665" y="8148320"/>
          <a:ext cx="265430" cy="268605"/>
        </a:xfrm>
        <a:prstGeom prst="rect">
          <a:avLst/>
        </a:prstGeom>
        <a:noFill/>
      </xdr:spPr>
    </xdr:pic>
    <xdr:clientData/>
  </xdr:twoCellAnchor>
  <xdr:twoCellAnchor>
    <xdr:from>
      <xdr:col>16</xdr:col>
      <xdr:colOff>145676</xdr:colOff>
      <xdr:row>22</xdr:row>
      <xdr:rowOff>89647</xdr:rowOff>
    </xdr:from>
    <xdr:to>
      <xdr:col>16</xdr:col>
      <xdr:colOff>436493</xdr:colOff>
      <xdr:row>22</xdr:row>
      <xdr:rowOff>425823</xdr:rowOff>
    </xdr:to>
    <xdr:pic>
      <xdr:nvPicPr>
        <xdr:cNvPr id="3083" name="Picture 11">
          <a:extLst>
            <a:ext uri="{FF2B5EF4-FFF2-40B4-BE49-F238E27FC236}">
              <a16:creationId xmlns:a16="http://schemas.microsoft.com/office/drawing/2014/main" id="{00000000-0008-0000-0300-00000B0C0000}"/>
            </a:ext>
          </a:extLst>
        </xdr:cNvPr>
        <xdr:cNvPicPr>
          <a:picLocks noChangeAspect="1" noChangeArrowheads="1"/>
        </xdr:cNvPicPr>
      </xdr:nvPicPr>
      <xdr:blipFill>
        <a:blip xmlns:r="http://schemas.openxmlformats.org/officeDocument/2006/relationships" r:embed="rId20"/>
        <a:srcRect/>
        <a:stretch>
          <a:fillRect/>
        </a:stretch>
      </xdr:blipFill>
      <xdr:spPr>
        <a:xfrm>
          <a:off x="7307580" y="11102975"/>
          <a:ext cx="290830" cy="335915"/>
        </a:xfrm>
        <a:prstGeom prst="rect">
          <a:avLst/>
        </a:prstGeom>
        <a:noFill/>
      </xdr:spPr>
    </xdr:pic>
    <xdr:clientData/>
  </xdr:twoCellAnchor>
  <xdr:twoCellAnchor>
    <xdr:from>
      <xdr:col>16</xdr:col>
      <xdr:colOff>100854</xdr:colOff>
      <xdr:row>29</xdr:row>
      <xdr:rowOff>0</xdr:rowOff>
    </xdr:from>
    <xdr:to>
      <xdr:col>16</xdr:col>
      <xdr:colOff>435428</xdr:colOff>
      <xdr:row>29</xdr:row>
      <xdr:rowOff>435580</xdr:rowOff>
    </xdr:to>
    <xdr:pic>
      <xdr:nvPicPr>
        <xdr:cNvPr id="3087" name="Picture 15">
          <a:extLst>
            <a:ext uri="{FF2B5EF4-FFF2-40B4-BE49-F238E27FC236}">
              <a16:creationId xmlns:a16="http://schemas.microsoft.com/office/drawing/2014/main" id="{00000000-0008-0000-0300-00000F0C0000}"/>
            </a:ext>
          </a:extLst>
        </xdr:cNvPr>
        <xdr:cNvPicPr>
          <a:picLocks noChangeAspect="1" noChangeArrowheads="1"/>
        </xdr:cNvPicPr>
      </xdr:nvPicPr>
      <xdr:blipFill>
        <a:blip xmlns:r="http://schemas.openxmlformats.org/officeDocument/2006/relationships" r:embed="rId21"/>
        <a:srcRect/>
        <a:stretch>
          <a:fillRect/>
        </a:stretch>
      </xdr:blipFill>
      <xdr:spPr>
        <a:xfrm>
          <a:off x="7262495" y="14564995"/>
          <a:ext cx="334645" cy="434975"/>
        </a:xfrm>
        <a:prstGeom prst="rect">
          <a:avLst/>
        </a:prstGeom>
        <a:noFill/>
      </xdr:spPr>
    </xdr:pic>
    <xdr:clientData/>
  </xdr:twoCellAnchor>
  <xdr:twoCellAnchor>
    <xdr:from>
      <xdr:col>16</xdr:col>
      <xdr:colOff>44825</xdr:colOff>
      <xdr:row>35</xdr:row>
      <xdr:rowOff>134471</xdr:rowOff>
    </xdr:from>
    <xdr:to>
      <xdr:col>16</xdr:col>
      <xdr:colOff>462253</xdr:colOff>
      <xdr:row>35</xdr:row>
      <xdr:rowOff>414617</xdr:rowOff>
    </xdr:to>
    <xdr:pic>
      <xdr:nvPicPr>
        <xdr:cNvPr id="3089" name="Picture 17">
          <a:extLst>
            <a:ext uri="{FF2B5EF4-FFF2-40B4-BE49-F238E27FC236}">
              <a16:creationId xmlns:a16="http://schemas.microsoft.com/office/drawing/2014/main" id="{00000000-0008-0000-0300-0000110C0000}"/>
            </a:ext>
          </a:extLst>
        </xdr:cNvPr>
        <xdr:cNvPicPr>
          <a:picLocks noChangeAspect="1" noChangeArrowheads="1"/>
        </xdr:cNvPicPr>
      </xdr:nvPicPr>
      <xdr:blipFill>
        <a:blip xmlns:r="http://schemas.openxmlformats.org/officeDocument/2006/relationships" r:embed="rId22"/>
        <a:srcRect/>
        <a:stretch>
          <a:fillRect/>
        </a:stretch>
      </xdr:blipFill>
      <xdr:spPr>
        <a:xfrm>
          <a:off x="7206615" y="17743170"/>
          <a:ext cx="417195" cy="280035"/>
        </a:xfrm>
        <a:prstGeom prst="rect">
          <a:avLst/>
        </a:prstGeom>
        <a:noFill/>
      </xdr:spPr>
    </xdr:pic>
    <xdr:clientData/>
  </xdr:twoCellAnchor>
  <xdr:twoCellAnchor>
    <xdr:from>
      <xdr:col>16</xdr:col>
      <xdr:colOff>85725</xdr:colOff>
      <xdr:row>61</xdr:row>
      <xdr:rowOff>104775</xdr:rowOff>
    </xdr:from>
    <xdr:to>
      <xdr:col>16</xdr:col>
      <xdr:colOff>460156</xdr:colOff>
      <xdr:row>61</xdr:row>
      <xdr:rowOff>447675</xdr:rowOff>
    </xdr:to>
    <xdr:pic>
      <xdr:nvPicPr>
        <xdr:cNvPr id="209" name="Picture 29">
          <a:extLst>
            <a:ext uri="{FF2B5EF4-FFF2-40B4-BE49-F238E27FC236}">
              <a16:creationId xmlns:a16="http://schemas.microsoft.com/office/drawing/2014/main" id="{00000000-0008-0000-0300-0000D1000000}"/>
            </a:ext>
          </a:extLst>
        </xdr:cNvPr>
        <xdr:cNvPicPr>
          <a:picLocks noChangeAspect="1" noChangeArrowheads="1"/>
        </xdr:cNvPicPr>
      </xdr:nvPicPr>
      <xdr:blipFill>
        <a:blip xmlns:r="http://schemas.openxmlformats.org/officeDocument/2006/relationships" r:embed="rId23"/>
        <a:srcRect/>
        <a:stretch>
          <a:fillRect/>
        </a:stretch>
      </xdr:blipFill>
      <xdr:spPr>
        <a:xfrm>
          <a:off x="7247890" y="30905450"/>
          <a:ext cx="374015" cy="342900"/>
        </a:xfrm>
        <a:prstGeom prst="rect">
          <a:avLst/>
        </a:prstGeom>
        <a:noFill/>
      </xdr:spPr>
    </xdr:pic>
    <xdr:clientData/>
  </xdr:twoCellAnchor>
  <xdr:twoCellAnchor>
    <xdr:from>
      <xdr:col>16</xdr:col>
      <xdr:colOff>85725</xdr:colOff>
      <xdr:row>62</xdr:row>
      <xdr:rowOff>104776</xdr:rowOff>
    </xdr:from>
    <xdr:to>
      <xdr:col>16</xdr:col>
      <xdr:colOff>461645</xdr:colOff>
      <xdr:row>62</xdr:row>
      <xdr:rowOff>447676</xdr:rowOff>
    </xdr:to>
    <xdr:pic>
      <xdr:nvPicPr>
        <xdr:cNvPr id="3105" name="Picture 33">
          <a:extLst>
            <a:ext uri="{FF2B5EF4-FFF2-40B4-BE49-F238E27FC236}">
              <a16:creationId xmlns:a16="http://schemas.microsoft.com/office/drawing/2014/main" id="{00000000-0008-0000-0300-0000210C0000}"/>
            </a:ext>
          </a:extLst>
        </xdr:cNvPr>
        <xdr:cNvPicPr>
          <a:picLocks noChangeAspect="1" noChangeArrowheads="1"/>
        </xdr:cNvPicPr>
      </xdr:nvPicPr>
      <xdr:blipFill>
        <a:blip xmlns:r="http://schemas.openxmlformats.org/officeDocument/2006/relationships" r:embed="rId24"/>
        <a:srcRect/>
        <a:stretch>
          <a:fillRect/>
        </a:stretch>
      </xdr:blipFill>
      <xdr:spPr>
        <a:xfrm>
          <a:off x="7247890" y="31412815"/>
          <a:ext cx="375920" cy="342900"/>
        </a:xfrm>
        <a:prstGeom prst="rect">
          <a:avLst/>
        </a:prstGeom>
        <a:noFill/>
      </xdr:spPr>
    </xdr:pic>
    <xdr:clientData/>
  </xdr:twoCellAnchor>
  <xdr:twoCellAnchor>
    <xdr:from>
      <xdr:col>16</xdr:col>
      <xdr:colOff>123825</xdr:colOff>
      <xdr:row>63</xdr:row>
      <xdr:rowOff>85726</xdr:rowOff>
    </xdr:from>
    <xdr:to>
      <xdr:col>16</xdr:col>
      <xdr:colOff>457200</xdr:colOff>
      <xdr:row>63</xdr:row>
      <xdr:rowOff>389818</xdr:rowOff>
    </xdr:to>
    <xdr:pic>
      <xdr:nvPicPr>
        <xdr:cNvPr id="3106" name="Picture 34">
          <a:extLst>
            <a:ext uri="{FF2B5EF4-FFF2-40B4-BE49-F238E27FC236}">
              <a16:creationId xmlns:a16="http://schemas.microsoft.com/office/drawing/2014/main" id="{00000000-0008-0000-0300-0000220C0000}"/>
            </a:ext>
          </a:extLst>
        </xdr:cNvPr>
        <xdr:cNvPicPr>
          <a:picLocks noChangeAspect="1" noChangeArrowheads="1"/>
        </xdr:cNvPicPr>
      </xdr:nvPicPr>
      <xdr:blipFill>
        <a:blip xmlns:r="http://schemas.openxmlformats.org/officeDocument/2006/relationships" r:embed="rId25"/>
        <a:srcRect/>
        <a:stretch>
          <a:fillRect/>
        </a:stretch>
      </xdr:blipFill>
      <xdr:spPr>
        <a:xfrm>
          <a:off x="7285990" y="31901130"/>
          <a:ext cx="333375" cy="303530"/>
        </a:xfrm>
        <a:prstGeom prst="rect">
          <a:avLst/>
        </a:prstGeom>
        <a:noFill/>
      </xdr:spPr>
    </xdr:pic>
    <xdr:clientData/>
  </xdr:twoCellAnchor>
  <xdr:twoCellAnchor>
    <xdr:from>
      <xdr:col>16</xdr:col>
      <xdr:colOff>95250</xdr:colOff>
      <xdr:row>64</xdr:row>
      <xdr:rowOff>104775</xdr:rowOff>
    </xdr:from>
    <xdr:to>
      <xdr:col>16</xdr:col>
      <xdr:colOff>469681</xdr:colOff>
      <xdr:row>64</xdr:row>
      <xdr:rowOff>447675</xdr:rowOff>
    </xdr:to>
    <xdr:pic>
      <xdr:nvPicPr>
        <xdr:cNvPr id="210" name="Picture 29">
          <a:extLst>
            <a:ext uri="{FF2B5EF4-FFF2-40B4-BE49-F238E27FC236}">
              <a16:creationId xmlns:a16="http://schemas.microsoft.com/office/drawing/2014/main" id="{00000000-0008-0000-0300-0000D2000000}"/>
            </a:ext>
          </a:extLst>
        </xdr:cNvPr>
        <xdr:cNvPicPr>
          <a:picLocks noChangeAspect="1" noChangeArrowheads="1"/>
        </xdr:cNvPicPr>
      </xdr:nvPicPr>
      <xdr:blipFill>
        <a:blip xmlns:r="http://schemas.openxmlformats.org/officeDocument/2006/relationships" r:embed="rId23"/>
        <a:srcRect/>
        <a:stretch>
          <a:fillRect/>
        </a:stretch>
      </xdr:blipFill>
      <xdr:spPr>
        <a:xfrm>
          <a:off x="7257415" y="32427545"/>
          <a:ext cx="374015" cy="342900"/>
        </a:xfrm>
        <a:prstGeom prst="rect">
          <a:avLst/>
        </a:prstGeom>
        <a:noFill/>
      </xdr:spPr>
    </xdr:pic>
    <xdr:clientData/>
  </xdr:twoCellAnchor>
  <xdr:twoCellAnchor>
    <xdr:from>
      <xdr:col>16</xdr:col>
      <xdr:colOff>114300</xdr:colOff>
      <xdr:row>67</xdr:row>
      <xdr:rowOff>133350</xdr:rowOff>
    </xdr:from>
    <xdr:to>
      <xdr:col>16</xdr:col>
      <xdr:colOff>488731</xdr:colOff>
      <xdr:row>67</xdr:row>
      <xdr:rowOff>476250</xdr:rowOff>
    </xdr:to>
    <xdr:pic>
      <xdr:nvPicPr>
        <xdr:cNvPr id="213" name="Picture 29">
          <a:extLst>
            <a:ext uri="{FF2B5EF4-FFF2-40B4-BE49-F238E27FC236}">
              <a16:creationId xmlns:a16="http://schemas.microsoft.com/office/drawing/2014/main" id="{00000000-0008-0000-0300-0000D5000000}"/>
            </a:ext>
          </a:extLst>
        </xdr:cNvPr>
        <xdr:cNvPicPr>
          <a:picLocks noChangeAspect="1" noChangeArrowheads="1"/>
        </xdr:cNvPicPr>
      </xdr:nvPicPr>
      <xdr:blipFill>
        <a:blip xmlns:r="http://schemas.openxmlformats.org/officeDocument/2006/relationships" r:embed="rId23"/>
        <a:srcRect/>
        <a:stretch>
          <a:fillRect/>
        </a:stretch>
      </xdr:blipFill>
      <xdr:spPr>
        <a:xfrm>
          <a:off x="7276465" y="33978215"/>
          <a:ext cx="374015" cy="342900"/>
        </a:xfrm>
        <a:prstGeom prst="rect">
          <a:avLst/>
        </a:prstGeom>
        <a:noFill/>
      </xdr:spPr>
    </xdr:pic>
    <xdr:clientData/>
  </xdr:twoCellAnchor>
  <xdr:twoCellAnchor>
    <xdr:from>
      <xdr:col>16</xdr:col>
      <xdr:colOff>66676</xdr:colOff>
      <xdr:row>74</xdr:row>
      <xdr:rowOff>142875</xdr:rowOff>
    </xdr:from>
    <xdr:to>
      <xdr:col>16</xdr:col>
      <xdr:colOff>485860</xdr:colOff>
      <xdr:row>74</xdr:row>
      <xdr:rowOff>419100</xdr:rowOff>
    </xdr:to>
    <xdr:pic>
      <xdr:nvPicPr>
        <xdr:cNvPr id="3113" name="Picture 41">
          <a:extLst>
            <a:ext uri="{FF2B5EF4-FFF2-40B4-BE49-F238E27FC236}">
              <a16:creationId xmlns:a16="http://schemas.microsoft.com/office/drawing/2014/main" id="{00000000-0008-0000-0300-0000290C0000}"/>
            </a:ext>
          </a:extLst>
        </xdr:cNvPr>
        <xdr:cNvPicPr>
          <a:picLocks noChangeAspect="1" noChangeArrowheads="1"/>
        </xdr:cNvPicPr>
      </xdr:nvPicPr>
      <xdr:blipFill>
        <a:blip xmlns:r="http://schemas.openxmlformats.org/officeDocument/2006/relationships" r:embed="rId26"/>
        <a:srcRect/>
        <a:stretch>
          <a:fillRect/>
        </a:stretch>
      </xdr:blipFill>
      <xdr:spPr>
        <a:xfrm>
          <a:off x="7228840" y="37539295"/>
          <a:ext cx="419100" cy="276225"/>
        </a:xfrm>
        <a:prstGeom prst="rect">
          <a:avLst/>
        </a:prstGeom>
        <a:noFill/>
      </xdr:spPr>
    </xdr:pic>
    <xdr:clientData/>
  </xdr:twoCellAnchor>
  <xdr:twoCellAnchor>
    <xdr:from>
      <xdr:col>16</xdr:col>
      <xdr:colOff>119743</xdr:colOff>
      <xdr:row>81</xdr:row>
      <xdr:rowOff>87589</xdr:rowOff>
    </xdr:from>
    <xdr:to>
      <xdr:col>16</xdr:col>
      <xdr:colOff>489857</xdr:colOff>
      <xdr:row>81</xdr:row>
      <xdr:rowOff>423538</xdr:rowOff>
    </xdr:to>
    <xdr:pic>
      <xdr:nvPicPr>
        <xdr:cNvPr id="3114" name="Picture 42">
          <a:extLst>
            <a:ext uri="{FF2B5EF4-FFF2-40B4-BE49-F238E27FC236}">
              <a16:creationId xmlns:a16="http://schemas.microsoft.com/office/drawing/2014/main" id="{00000000-0008-0000-0300-00002A0C0000}"/>
            </a:ext>
          </a:extLst>
        </xdr:cNvPr>
        <xdr:cNvPicPr>
          <a:picLocks noChangeAspect="1" noChangeArrowheads="1"/>
        </xdr:cNvPicPr>
      </xdr:nvPicPr>
      <xdr:blipFill>
        <a:blip xmlns:r="http://schemas.openxmlformats.org/officeDocument/2006/relationships" r:embed="rId27"/>
        <a:srcRect/>
        <a:stretch>
          <a:fillRect/>
        </a:stretch>
      </xdr:blipFill>
      <xdr:spPr>
        <a:xfrm>
          <a:off x="7281545" y="41034970"/>
          <a:ext cx="370205" cy="335915"/>
        </a:xfrm>
        <a:prstGeom prst="rect">
          <a:avLst/>
        </a:prstGeom>
        <a:noFill/>
      </xdr:spPr>
    </xdr:pic>
    <xdr:clientData/>
  </xdr:twoCellAnchor>
  <xdr:twoCellAnchor>
    <xdr:from>
      <xdr:col>16</xdr:col>
      <xdr:colOff>95251</xdr:colOff>
      <xdr:row>85</xdr:row>
      <xdr:rowOff>38101</xdr:rowOff>
    </xdr:from>
    <xdr:to>
      <xdr:col>16</xdr:col>
      <xdr:colOff>403413</xdr:colOff>
      <xdr:row>85</xdr:row>
      <xdr:rowOff>384783</xdr:rowOff>
    </xdr:to>
    <xdr:pic>
      <xdr:nvPicPr>
        <xdr:cNvPr id="3115" name="Picture 43">
          <a:extLst>
            <a:ext uri="{FF2B5EF4-FFF2-40B4-BE49-F238E27FC236}">
              <a16:creationId xmlns:a16="http://schemas.microsoft.com/office/drawing/2014/main" id="{00000000-0008-0000-0300-00002B0C0000}"/>
            </a:ext>
          </a:extLst>
        </xdr:cNvPr>
        <xdr:cNvPicPr>
          <a:picLocks noChangeAspect="1" noChangeArrowheads="1"/>
        </xdr:cNvPicPr>
      </xdr:nvPicPr>
      <xdr:blipFill>
        <a:blip xmlns:r="http://schemas.openxmlformats.org/officeDocument/2006/relationships" r:embed="rId28"/>
        <a:srcRect/>
        <a:stretch>
          <a:fillRect/>
        </a:stretch>
      </xdr:blipFill>
      <xdr:spPr>
        <a:xfrm>
          <a:off x="7257415" y="43015535"/>
          <a:ext cx="307975" cy="346075"/>
        </a:xfrm>
        <a:prstGeom prst="rect">
          <a:avLst/>
        </a:prstGeom>
        <a:noFill/>
      </xdr:spPr>
    </xdr:pic>
    <xdr:clientData/>
  </xdr:twoCellAnchor>
  <xdr:twoCellAnchor>
    <xdr:from>
      <xdr:col>16</xdr:col>
      <xdr:colOff>171450</xdr:colOff>
      <xdr:row>86</xdr:row>
      <xdr:rowOff>95250</xdr:rowOff>
    </xdr:from>
    <xdr:to>
      <xdr:col>16</xdr:col>
      <xdr:colOff>495300</xdr:colOff>
      <xdr:row>86</xdr:row>
      <xdr:rowOff>459581</xdr:rowOff>
    </xdr:to>
    <xdr:pic>
      <xdr:nvPicPr>
        <xdr:cNvPr id="229" name="Picture 43">
          <a:extLst>
            <a:ext uri="{FF2B5EF4-FFF2-40B4-BE49-F238E27FC236}">
              <a16:creationId xmlns:a16="http://schemas.microsoft.com/office/drawing/2014/main" id="{00000000-0008-0000-0300-0000E5000000}"/>
            </a:ext>
          </a:extLst>
        </xdr:cNvPr>
        <xdr:cNvPicPr>
          <a:picLocks noChangeAspect="1" noChangeArrowheads="1"/>
        </xdr:cNvPicPr>
      </xdr:nvPicPr>
      <xdr:blipFill>
        <a:blip xmlns:r="http://schemas.openxmlformats.org/officeDocument/2006/relationships" r:embed="rId28"/>
        <a:srcRect/>
        <a:stretch>
          <a:fillRect/>
        </a:stretch>
      </xdr:blipFill>
      <xdr:spPr>
        <a:xfrm>
          <a:off x="7333615" y="43580050"/>
          <a:ext cx="323850" cy="363855"/>
        </a:xfrm>
        <a:prstGeom prst="rect">
          <a:avLst/>
        </a:prstGeom>
        <a:noFill/>
      </xdr:spPr>
    </xdr:pic>
    <xdr:clientData/>
  </xdr:twoCellAnchor>
  <xdr:twoCellAnchor>
    <xdr:from>
      <xdr:col>16</xdr:col>
      <xdr:colOff>104775</xdr:colOff>
      <xdr:row>87</xdr:row>
      <xdr:rowOff>85725</xdr:rowOff>
    </xdr:from>
    <xdr:to>
      <xdr:col>16</xdr:col>
      <xdr:colOff>428625</xdr:colOff>
      <xdr:row>87</xdr:row>
      <xdr:rowOff>450056</xdr:rowOff>
    </xdr:to>
    <xdr:pic>
      <xdr:nvPicPr>
        <xdr:cNvPr id="230" name="Picture 43">
          <a:extLst>
            <a:ext uri="{FF2B5EF4-FFF2-40B4-BE49-F238E27FC236}">
              <a16:creationId xmlns:a16="http://schemas.microsoft.com/office/drawing/2014/main" id="{00000000-0008-0000-0300-0000E6000000}"/>
            </a:ext>
          </a:extLst>
        </xdr:cNvPr>
        <xdr:cNvPicPr>
          <a:picLocks noChangeAspect="1" noChangeArrowheads="1"/>
        </xdr:cNvPicPr>
      </xdr:nvPicPr>
      <xdr:blipFill>
        <a:blip xmlns:r="http://schemas.openxmlformats.org/officeDocument/2006/relationships" r:embed="rId28"/>
        <a:srcRect/>
        <a:stretch>
          <a:fillRect/>
        </a:stretch>
      </xdr:blipFill>
      <xdr:spPr>
        <a:xfrm>
          <a:off x="7266940" y="44077890"/>
          <a:ext cx="323850" cy="363855"/>
        </a:xfrm>
        <a:prstGeom prst="rect">
          <a:avLst/>
        </a:prstGeom>
        <a:noFill/>
      </xdr:spPr>
    </xdr:pic>
    <xdr:clientData/>
  </xdr:twoCellAnchor>
  <xdr:twoCellAnchor>
    <xdr:from>
      <xdr:col>16</xdr:col>
      <xdr:colOff>114300</xdr:colOff>
      <xdr:row>89</xdr:row>
      <xdr:rowOff>66675</xdr:rowOff>
    </xdr:from>
    <xdr:to>
      <xdr:col>16</xdr:col>
      <xdr:colOff>438150</xdr:colOff>
      <xdr:row>89</xdr:row>
      <xdr:rowOff>431006</xdr:rowOff>
    </xdr:to>
    <xdr:pic>
      <xdr:nvPicPr>
        <xdr:cNvPr id="231" name="Picture 43">
          <a:extLst>
            <a:ext uri="{FF2B5EF4-FFF2-40B4-BE49-F238E27FC236}">
              <a16:creationId xmlns:a16="http://schemas.microsoft.com/office/drawing/2014/main" id="{00000000-0008-0000-0300-0000E7000000}"/>
            </a:ext>
          </a:extLst>
        </xdr:cNvPr>
        <xdr:cNvPicPr>
          <a:picLocks noChangeAspect="1" noChangeArrowheads="1"/>
        </xdr:cNvPicPr>
      </xdr:nvPicPr>
      <xdr:blipFill>
        <a:blip xmlns:r="http://schemas.openxmlformats.org/officeDocument/2006/relationships" r:embed="rId28"/>
        <a:srcRect/>
        <a:stretch>
          <a:fillRect/>
        </a:stretch>
      </xdr:blipFill>
      <xdr:spPr>
        <a:xfrm>
          <a:off x="7276465" y="45073570"/>
          <a:ext cx="323850" cy="363855"/>
        </a:xfrm>
        <a:prstGeom prst="rect">
          <a:avLst/>
        </a:prstGeom>
        <a:noFill/>
      </xdr:spPr>
    </xdr:pic>
    <xdr:clientData/>
  </xdr:twoCellAnchor>
  <xdr:twoCellAnchor>
    <xdr:from>
      <xdr:col>16</xdr:col>
      <xdr:colOff>104775</xdr:colOff>
      <xdr:row>90</xdr:row>
      <xdr:rowOff>47625</xdr:rowOff>
    </xdr:from>
    <xdr:to>
      <xdr:col>16</xdr:col>
      <xdr:colOff>428625</xdr:colOff>
      <xdr:row>90</xdr:row>
      <xdr:rowOff>411956</xdr:rowOff>
    </xdr:to>
    <xdr:pic>
      <xdr:nvPicPr>
        <xdr:cNvPr id="232" name="Picture 43">
          <a:extLst>
            <a:ext uri="{FF2B5EF4-FFF2-40B4-BE49-F238E27FC236}">
              <a16:creationId xmlns:a16="http://schemas.microsoft.com/office/drawing/2014/main" id="{00000000-0008-0000-0300-0000E8000000}"/>
            </a:ext>
          </a:extLst>
        </xdr:cNvPr>
        <xdr:cNvPicPr>
          <a:picLocks noChangeAspect="1" noChangeArrowheads="1"/>
        </xdr:cNvPicPr>
      </xdr:nvPicPr>
      <xdr:blipFill>
        <a:blip xmlns:r="http://schemas.openxmlformats.org/officeDocument/2006/relationships" r:embed="rId28"/>
        <a:srcRect/>
        <a:stretch>
          <a:fillRect/>
        </a:stretch>
      </xdr:blipFill>
      <xdr:spPr>
        <a:xfrm>
          <a:off x="7266940" y="45561885"/>
          <a:ext cx="323850" cy="363855"/>
        </a:xfrm>
        <a:prstGeom prst="rect">
          <a:avLst/>
        </a:prstGeom>
        <a:noFill/>
      </xdr:spPr>
    </xdr:pic>
    <xdr:clientData/>
  </xdr:twoCellAnchor>
  <xdr:twoCellAnchor>
    <xdr:from>
      <xdr:col>16</xdr:col>
      <xdr:colOff>152400</xdr:colOff>
      <xdr:row>91</xdr:row>
      <xdr:rowOff>85725</xdr:rowOff>
    </xdr:from>
    <xdr:to>
      <xdr:col>16</xdr:col>
      <xdr:colOff>476250</xdr:colOff>
      <xdr:row>91</xdr:row>
      <xdr:rowOff>450056</xdr:rowOff>
    </xdr:to>
    <xdr:pic>
      <xdr:nvPicPr>
        <xdr:cNvPr id="233" name="Picture 43">
          <a:extLst>
            <a:ext uri="{FF2B5EF4-FFF2-40B4-BE49-F238E27FC236}">
              <a16:creationId xmlns:a16="http://schemas.microsoft.com/office/drawing/2014/main" id="{00000000-0008-0000-0300-0000E9000000}"/>
            </a:ext>
          </a:extLst>
        </xdr:cNvPr>
        <xdr:cNvPicPr>
          <a:picLocks noChangeAspect="1" noChangeArrowheads="1"/>
        </xdr:cNvPicPr>
      </xdr:nvPicPr>
      <xdr:blipFill>
        <a:blip xmlns:r="http://schemas.openxmlformats.org/officeDocument/2006/relationships" r:embed="rId28"/>
        <a:srcRect/>
        <a:stretch>
          <a:fillRect/>
        </a:stretch>
      </xdr:blipFill>
      <xdr:spPr>
        <a:xfrm>
          <a:off x="7314565" y="46107350"/>
          <a:ext cx="323850" cy="363855"/>
        </a:xfrm>
        <a:prstGeom prst="rect">
          <a:avLst/>
        </a:prstGeom>
        <a:noFill/>
      </xdr:spPr>
    </xdr:pic>
    <xdr:clientData/>
  </xdr:twoCellAnchor>
  <xdr:twoCellAnchor>
    <xdr:from>
      <xdr:col>16</xdr:col>
      <xdr:colOff>95250</xdr:colOff>
      <xdr:row>93</xdr:row>
      <xdr:rowOff>57150</xdr:rowOff>
    </xdr:from>
    <xdr:to>
      <xdr:col>16</xdr:col>
      <xdr:colOff>400050</xdr:colOff>
      <xdr:row>93</xdr:row>
      <xdr:rowOff>400050</xdr:rowOff>
    </xdr:to>
    <xdr:pic>
      <xdr:nvPicPr>
        <xdr:cNvPr id="3116" name="Picture 44">
          <a:extLst>
            <a:ext uri="{FF2B5EF4-FFF2-40B4-BE49-F238E27FC236}">
              <a16:creationId xmlns:a16="http://schemas.microsoft.com/office/drawing/2014/main" id="{00000000-0008-0000-0300-00002C0C0000}"/>
            </a:ext>
          </a:extLst>
        </xdr:cNvPr>
        <xdr:cNvPicPr>
          <a:picLocks noChangeAspect="1" noChangeArrowheads="1"/>
        </xdr:cNvPicPr>
      </xdr:nvPicPr>
      <xdr:blipFill>
        <a:blip xmlns:r="http://schemas.openxmlformats.org/officeDocument/2006/relationships" r:embed="rId29"/>
        <a:srcRect/>
        <a:stretch>
          <a:fillRect/>
        </a:stretch>
      </xdr:blipFill>
      <xdr:spPr>
        <a:xfrm>
          <a:off x="7257415" y="47093505"/>
          <a:ext cx="304800" cy="342900"/>
        </a:xfrm>
        <a:prstGeom prst="rect">
          <a:avLst/>
        </a:prstGeom>
        <a:noFill/>
      </xdr:spPr>
    </xdr:pic>
    <xdr:clientData/>
  </xdr:twoCellAnchor>
  <xdr:twoCellAnchor>
    <xdr:from>
      <xdr:col>16</xdr:col>
      <xdr:colOff>133350</xdr:colOff>
      <xdr:row>94</xdr:row>
      <xdr:rowOff>38101</xdr:rowOff>
    </xdr:from>
    <xdr:to>
      <xdr:col>16</xdr:col>
      <xdr:colOff>447675</xdr:colOff>
      <xdr:row>94</xdr:row>
      <xdr:rowOff>400157</xdr:rowOff>
    </xdr:to>
    <xdr:pic>
      <xdr:nvPicPr>
        <xdr:cNvPr id="3117" name="Picture 45">
          <a:extLst>
            <a:ext uri="{FF2B5EF4-FFF2-40B4-BE49-F238E27FC236}">
              <a16:creationId xmlns:a16="http://schemas.microsoft.com/office/drawing/2014/main" id="{00000000-0008-0000-0300-00002D0C0000}"/>
            </a:ext>
          </a:extLst>
        </xdr:cNvPr>
        <xdr:cNvPicPr>
          <a:picLocks noChangeAspect="1" noChangeArrowheads="1"/>
        </xdr:cNvPicPr>
      </xdr:nvPicPr>
      <xdr:blipFill>
        <a:blip xmlns:r="http://schemas.openxmlformats.org/officeDocument/2006/relationships" r:embed="rId30"/>
        <a:srcRect/>
        <a:stretch>
          <a:fillRect/>
        </a:stretch>
      </xdr:blipFill>
      <xdr:spPr>
        <a:xfrm>
          <a:off x="7295515" y="47581820"/>
          <a:ext cx="314325" cy="361950"/>
        </a:xfrm>
        <a:prstGeom prst="rect">
          <a:avLst/>
        </a:prstGeom>
        <a:noFill/>
      </xdr:spPr>
    </xdr:pic>
    <xdr:clientData/>
  </xdr:twoCellAnchor>
  <xdr:twoCellAnchor>
    <xdr:from>
      <xdr:col>16</xdr:col>
      <xdr:colOff>142876</xdr:colOff>
      <xdr:row>97</xdr:row>
      <xdr:rowOff>238125</xdr:rowOff>
    </xdr:from>
    <xdr:to>
      <xdr:col>16</xdr:col>
      <xdr:colOff>438592</xdr:colOff>
      <xdr:row>97</xdr:row>
      <xdr:rowOff>304800</xdr:rowOff>
    </xdr:to>
    <xdr:pic>
      <xdr:nvPicPr>
        <xdr:cNvPr id="3120" name="Picture 48">
          <a:extLst>
            <a:ext uri="{FF2B5EF4-FFF2-40B4-BE49-F238E27FC236}">
              <a16:creationId xmlns:a16="http://schemas.microsoft.com/office/drawing/2014/main" id="{00000000-0008-0000-0300-0000300C0000}"/>
            </a:ext>
          </a:extLst>
        </xdr:cNvPr>
        <xdr:cNvPicPr>
          <a:picLocks noChangeAspect="1" noChangeArrowheads="1"/>
        </xdr:cNvPicPr>
      </xdr:nvPicPr>
      <xdr:blipFill>
        <a:blip xmlns:r="http://schemas.openxmlformats.org/officeDocument/2006/relationships" r:embed="rId31"/>
        <a:srcRect/>
        <a:stretch>
          <a:fillRect/>
        </a:stretch>
      </xdr:blipFill>
      <xdr:spPr>
        <a:xfrm>
          <a:off x="7305040" y="49303940"/>
          <a:ext cx="295275" cy="66675"/>
        </a:xfrm>
        <a:prstGeom prst="rect">
          <a:avLst/>
        </a:prstGeom>
        <a:noFill/>
      </xdr:spPr>
    </xdr:pic>
    <xdr:clientData/>
  </xdr:twoCellAnchor>
  <xdr:twoCellAnchor>
    <xdr:from>
      <xdr:col>16</xdr:col>
      <xdr:colOff>123825</xdr:colOff>
      <xdr:row>99</xdr:row>
      <xdr:rowOff>85726</xdr:rowOff>
    </xdr:from>
    <xdr:to>
      <xdr:col>16</xdr:col>
      <xdr:colOff>445171</xdr:colOff>
      <xdr:row>99</xdr:row>
      <xdr:rowOff>448236</xdr:rowOff>
    </xdr:to>
    <xdr:pic>
      <xdr:nvPicPr>
        <xdr:cNvPr id="3124" name="Picture 52">
          <a:extLst>
            <a:ext uri="{FF2B5EF4-FFF2-40B4-BE49-F238E27FC236}">
              <a16:creationId xmlns:a16="http://schemas.microsoft.com/office/drawing/2014/main" id="{00000000-0008-0000-0300-0000340C0000}"/>
            </a:ext>
          </a:extLst>
        </xdr:cNvPr>
        <xdr:cNvPicPr>
          <a:picLocks noChangeAspect="1" noChangeArrowheads="1"/>
        </xdr:cNvPicPr>
      </xdr:nvPicPr>
      <xdr:blipFill>
        <a:blip xmlns:r="http://schemas.openxmlformats.org/officeDocument/2006/relationships" r:embed="rId32"/>
        <a:srcRect/>
        <a:stretch>
          <a:fillRect/>
        </a:stretch>
      </xdr:blipFill>
      <xdr:spPr>
        <a:xfrm>
          <a:off x="7285990" y="50166270"/>
          <a:ext cx="321310" cy="361950"/>
        </a:xfrm>
        <a:prstGeom prst="rect">
          <a:avLst/>
        </a:prstGeom>
        <a:noFill/>
      </xdr:spPr>
    </xdr:pic>
    <xdr:clientData/>
  </xdr:twoCellAnchor>
  <xdr:twoCellAnchor>
    <xdr:from>
      <xdr:col>16</xdr:col>
      <xdr:colOff>209550</xdr:colOff>
      <xdr:row>100</xdr:row>
      <xdr:rowOff>152400</xdr:rowOff>
    </xdr:from>
    <xdr:to>
      <xdr:col>16</xdr:col>
      <xdr:colOff>495300</xdr:colOff>
      <xdr:row>100</xdr:row>
      <xdr:rowOff>474754</xdr:rowOff>
    </xdr:to>
    <xdr:pic>
      <xdr:nvPicPr>
        <xdr:cNvPr id="234" name="Picture 52">
          <a:extLst>
            <a:ext uri="{FF2B5EF4-FFF2-40B4-BE49-F238E27FC236}">
              <a16:creationId xmlns:a16="http://schemas.microsoft.com/office/drawing/2014/main" id="{00000000-0008-0000-0300-0000EA000000}"/>
            </a:ext>
          </a:extLst>
        </xdr:cNvPr>
        <xdr:cNvPicPr>
          <a:picLocks noChangeAspect="1" noChangeArrowheads="1"/>
        </xdr:cNvPicPr>
      </xdr:nvPicPr>
      <xdr:blipFill>
        <a:blip xmlns:r="http://schemas.openxmlformats.org/officeDocument/2006/relationships" r:embed="rId32"/>
        <a:srcRect/>
        <a:stretch>
          <a:fillRect/>
        </a:stretch>
      </xdr:blipFill>
      <xdr:spPr>
        <a:xfrm>
          <a:off x="7371715" y="50740310"/>
          <a:ext cx="285750" cy="321945"/>
        </a:xfrm>
        <a:prstGeom prst="rect">
          <a:avLst/>
        </a:prstGeom>
        <a:noFill/>
      </xdr:spPr>
    </xdr:pic>
    <xdr:clientData/>
  </xdr:twoCellAnchor>
  <xdr:twoCellAnchor>
    <xdr:from>
      <xdr:col>16</xdr:col>
      <xdr:colOff>171450</xdr:colOff>
      <xdr:row>101</xdr:row>
      <xdr:rowOff>95250</xdr:rowOff>
    </xdr:from>
    <xdr:to>
      <xdr:col>16</xdr:col>
      <xdr:colOff>457200</xdr:colOff>
      <xdr:row>101</xdr:row>
      <xdr:rowOff>417604</xdr:rowOff>
    </xdr:to>
    <xdr:pic>
      <xdr:nvPicPr>
        <xdr:cNvPr id="235" name="Picture 52">
          <a:extLst>
            <a:ext uri="{FF2B5EF4-FFF2-40B4-BE49-F238E27FC236}">
              <a16:creationId xmlns:a16="http://schemas.microsoft.com/office/drawing/2014/main" id="{00000000-0008-0000-0300-0000EB000000}"/>
            </a:ext>
          </a:extLst>
        </xdr:cNvPr>
        <xdr:cNvPicPr>
          <a:picLocks noChangeAspect="1" noChangeArrowheads="1"/>
        </xdr:cNvPicPr>
      </xdr:nvPicPr>
      <xdr:blipFill>
        <a:blip xmlns:r="http://schemas.openxmlformats.org/officeDocument/2006/relationships" r:embed="rId32"/>
        <a:srcRect/>
        <a:stretch>
          <a:fillRect/>
        </a:stretch>
      </xdr:blipFill>
      <xdr:spPr>
        <a:xfrm>
          <a:off x="7333615" y="51190525"/>
          <a:ext cx="285750" cy="321945"/>
        </a:xfrm>
        <a:prstGeom prst="rect">
          <a:avLst/>
        </a:prstGeom>
        <a:noFill/>
      </xdr:spPr>
    </xdr:pic>
    <xdr:clientData/>
  </xdr:twoCellAnchor>
  <xdr:twoCellAnchor>
    <xdr:from>
      <xdr:col>16</xdr:col>
      <xdr:colOff>200025</xdr:colOff>
      <xdr:row>103</xdr:row>
      <xdr:rowOff>104775</xdr:rowOff>
    </xdr:from>
    <xdr:to>
      <xdr:col>16</xdr:col>
      <xdr:colOff>485775</xdr:colOff>
      <xdr:row>103</xdr:row>
      <xdr:rowOff>427129</xdr:rowOff>
    </xdr:to>
    <xdr:pic>
      <xdr:nvPicPr>
        <xdr:cNvPr id="236" name="Picture 52">
          <a:extLst>
            <a:ext uri="{FF2B5EF4-FFF2-40B4-BE49-F238E27FC236}">
              <a16:creationId xmlns:a16="http://schemas.microsoft.com/office/drawing/2014/main" id="{00000000-0008-0000-0300-0000EC000000}"/>
            </a:ext>
          </a:extLst>
        </xdr:cNvPr>
        <xdr:cNvPicPr>
          <a:picLocks noChangeAspect="1" noChangeArrowheads="1"/>
        </xdr:cNvPicPr>
      </xdr:nvPicPr>
      <xdr:blipFill>
        <a:blip xmlns:r="http://schemas.openxmlformats.org/officeDocument/2006/relationships" r:embed="rId32"/>
        <a:srcRect/>
        <a:stretch>
          <a:fillRect/>
        </a:stretch>
      </xdr:blipFill>
      <xdr:spPr>
        <a:xfrm>
          <a:off x="7362190" y="52214780"/>
          <a:ext cx="285750" cy="321945"/>
        </a:xfrm>
        <a:prstGeom prst="rect">
          <a:avLst/>
        </a:prstGeom>
        <a:noFill/>
      </xdr:spPr>
    </xdr:pic>
    <xdr:clientData/>
  </xdr:twoCellAnchor>
  <xdr:twoCellAnchor>
    <xdr:from>
      <xdr:col>16</xdr:col>
      <xdr:colOff>209550</xdr:colOff>
      <xdr:row>104</xdr:row>
      <xdr:rowOff>142875</xdr:rowOff>
    </xdr:from>
    <xdr:to>
      <xdr:col>16</xdr:col>
      <xdr:colOff>495300</xdr:colOff>
      <xdr:row>104</xdr:row>
      <xdr:rowOff>465229</xdr:rowOff>
    </xdr:to>
    <xdr:pic>
      <xdr:nvPicPr>
        <xdr:cNvPr id="237" name="Picture 52">
          <a:extLst>
            <a:ext uri="{FF2B5EF4-FFF2-40B4-BE49-F238E27FC236}">
              <a16:creationId xmlns:a16="http://schemas.microsoft.com/office/drawing/2014/main" id="{00000000-0008-0000-0300-0000ED000000}"/>
            </a:ext>
          </a:extLst>
        </xdr:cNvPr>
        <xdr:cNvPicPr>
          <a:picLocks noChangeAspect="1" noChangeArrowheads="1"/>
        </xdr:cNvPicPr>
      </xdr:nvPicPr>
      <xdr:blipFill>
        <a:blip xmlns:r="http://schemas.openxmlformats.org/officeDocument/2006/relationships" r:embed="rId32"/>
        <a:srcRect/>
        <a:stretch>
          <a:fillRect/>
        </a:stretch>
      </xdr:blipFill>
      <xdr:spPr>
        <a:xfrm>
          <a:off x="7371715" y="52760245"/>
          <a:ext cx="285750" cy="321945"/>
        </a:xfrm>
        <a:prstGeom prst="rect">
          <a:avLst/>
        </a:prstGeom>
        <a:noFill/>
      </xdr:spPr>
    </xdr:pic>
    <xdr:clientData/>
  </xdr:twoCellAnchor>
  <xdr:twoCellAnchor>
    <xdr:from>
      <xdr:col>16</xdr:col>
      <xdr:colOff>171450</xdr:colOff>
      <xdr:row>105</xdr:row>
      <xdr:rowOff>104775</xdr:rowOff>
    </xdr:from>
    <xdr:to>
      <xdr:col>16</xdr:col>
      <xdr:colOff>457200</xdr:colOff>
      <xdr:row>105</xdr:row>
      <xdr:rowOff>427129</xdr:rowOff>
    </xdr:to>
    <xdr:pic>
      <xdr:nvPicPr>
        <xdr:cNvPr id="238" name="Picture 52">
          <a:extLst>
            <a:ext uri="{FF2B5EF4-FFF2-40B4-BE49-F238E27FC236}">
              <a16:creationId xmlns:a16="http://schemas.microsoft.com/office/drawing/2014/main" id="{00000000-0008-0000-0300-0000EE000000}"/>
            </a:ext>
          </a:extLst>
        </xdr:cNvPr>
        <xdr:cNvPicPr>
          <a:picLocks noChangeAspect="1" noChangeArrowheads="1"/>
        </xdr:cNvPicPr>
      </xdr:nvPicPr>
      <xdr:blipFill>
        <a:blip xmlns:r="http://schemas.openxmlformats.org/officeDocument/2006/relationships" r:embed="rId32"/>
        <a:srcRect/>
        <a:stretch>
          <a:fillRect/>
        </a:stretch>
      </xdr:blipFill>
      <xdr:spPr>
        <a:xfrm>
          <a:off x="7333615" y="53229510"/>
          <a:ext cx="285750" cy="321945"/>
        </a:xfrm>
        <a:prstGeom prst="rect">
          <a:avLst/>
        </a:prstGeom>
        <a:noFill/>
      </xdr:spPr>
    </xdr:pic>
    <xdr:clientData/>
  </xdr:twoCellAnchor>
  <xdr:twoCellAnchor>
    <xdr:from>
      <xdr:col>16</xdr:col>
      <xdr:colOff>200025</xdr:colOff>
      <xdr:row>107</xdr:row>
      <xdr:rowOff>76200</xdr:rowOff>
    </xdr:from>
    <xdr:to>
      <xdr:col>16</xdr:col>
      <xdr:colOff>485775</xdr:colOff>
      <xdr:row>107</xdr:row>
      <xdr:rowOff>398554</xdr:rowOff>
    </xdr:to>
    <xdr:pic>
      <xdr:nvPicPr>
        <xdr:cNvPr id="239" name="Picture 52">
          <a:extLst>
            <a:ext uri="{FF2B5EF4-FFF2-40B4-BE49-F238E27FC236}">
              <a16:creationId xmlns:a16="http://schemas.microsoft.com/office/drawing/2014/main" id="{00000000-0008-0000-0300-0000EF000000}"/>
            </a:ext>
          </a:extLst>
        </xdr:cNvPr>
        <xdr:cNvPicPr>
          <a:picLocks noChangeAspect="1" noChangeArrowheads="1"/>
        </xdr:cNvPicPr>
      </xdr:nvPicPr>
      <xdr:blipFill>
        <a:blip xmlns:r="http://schemas.openxmlformats.org/officeDocument/2006/relationships" r:embed="rId32"/>
        <a:srcRect/>
        <a:stretch>
          <a:fillRect/>
        </a:stretch>
      </xdr:blipFill>
      <xdr:spPr>
        <a:xfrm>
          <a:off x="7362190" y="54215665"/>
          <a:ext cx="285750" cy="321945"/>
        </a:xfrm>
        <a:prstGeom prst="rect">
          <a:avLst/>
        </a:prstGeom>
        <a:noFill/>
      </xdr:spPr>
    </xdr:pic>
    <xdr:clientData/>
  </xdr:twoCellAnchor>
  <xdr:twoCellAnchor>
    <xdr:from>
      <xdr:col>16</xdr:col>
      <xdr:colOff>190500</xdr:colOff>
      <xdr:row>108</xdr:row>
      <xdr:rowOff>123825</xdr:rowOff>
    </xdr:from>
    <xdr:to>
      <xdr:col>16</xdr:col>
      <xdr:colOff>476250</xdr:colOff>
      <xdr:row>108</xdr:row>
      <xdr:rowOff>446179</xdr:rowOff>
    </xdr:to>
    <xdr:pic>
      <xdr:nvPicPr>
        <xdr:cNvPr id="240" name="Picture 52">
          <a:extLst>
            <a:ext uri="{FF2B5EF4-FFF2-40B4-BE49-F238E27FC236}">
              <a16:creationId xmlns:a16="http://schemas.microsoft.com/office/drawing/2014/main" id="{00000000-0008-0000-0300-0000F0000000}"/>
            </a:ext>
          </a:extLst>
        </xdr:cNvPr>
        <xdr:cNvPicPr>
          <a:picLocks noChangeAspect="1" noChangeArrowheads="1"/>
        </xdr:cNvPicPr>
      </xdr:nvPicPr>
      <xdr:blipFill>
        <a:blip xmlns:r="http://schemas.openxmlformats.org/officeDocument/2006/relationships" r:embed="rId32"/>
        <a:srcRect/>
        <a:stretch>
          <a:fillRect/>
        </a:stretch>
      </xdr:blipFill>
      <xdr:spPr>
        <a:xfrm>
          <a:off x="7352665" y="54770655"/>
          <a:ext cx="285750" cy="321945"/>
        </a:xfrm>
        <a:prstGeom prst="rect">
          <a:avLst/>
        </a:prstGeom>
        <a:noFill/>
      </xdr:spPr>
    </xdr:pic>
    <xdr:clientData/>
  </xdr:twoCellAnchor>
  <xdr:twoCellAnchor>
    <xdr:from>
      <xdr:col>16</xdr:col>
      <xdr:colOff>142875</xdr:colOff>
      <xdr:row>109</xdr:row>
      <xdr:rowOff>152400</xdr:rowOff>
    </xdr:from>
    <xdr:to>
      <xdr:col>16</xdr:col>
      <xdr:colOff>428625</xdr:colOff>
      <xdr:row>109</xdr:row>
      <xdr:rowOff>474754</xdr:rowOff>
    </xdr:to>
    <xdr:pic>
      <xdr:nvPicPr>
        <xdr:cNvPr id="242" name="Picture 52">
          <a:extLst>
            <a:ext uri="{FF2B5EF4-FFF2-40B4-BE49-F238E27FC236}">
              <a16:creationId xmlns:a16="http://schemas.microsoft.com/office/drawing/2014/main" id="{00000000-0008-0000-0300-0000F2000000}"/>
            </a:ext>
          </a:extLst>
        </xdr:cNvPr>
        <xdr:cNvPicPr>
          <a:picLocks noChangeAspect="1" noChangeArrowheads="1"/>
        </xdr:cNvPicPr>
      </xdr:nvPicPr>
      <xdr:blipFill>
        <a:blip xmlns:r="http://schemas.openxmlformats.org/officeDocument/2006/relationships" r:embed="rId32"/>
        <a:srcRect/>
        <a:stretch>
          <a:fillRect/>
        </a:stretch>
      </xdr:blipFill>
      <xdr:spPr>
        <a:xfrm>
          <a:off x="7305040" y="55306595"/>
          <a:ext cx="285750" cy="321945"/>
        </a:xfrm>
        <a:prstGeom prst="rect">
          <a:avLst/>
        </a:prstGeom>
        <a:noFill/>
      </xdr:spPr>
    </xdr:pic>
    <xdr:clientData/>
  </xdr:twoCellAnchor>
  <xdr:twoCellAnchor>
    <xdr:from>
      <xdr:col>16</xdr:col>
      <xdr:colOff>114300</xdr:colOff>
      <xdr:row>111</xdr:row>
      <xdr:rowOff>85725</xdr:rowOff>
    </xdr:from>
    <xdr:to>
      <xdr:col>16</xdr:col>
      <xdr:colOff>409575</xdr:colOff>
      <xdr:row>111</xdr:row>
      <xdr:rowOff>428200</xdr:rowOff>
    </xdr:to>
    <xdr:pic>
      <xdr:nvPicPr>
        <xdr:cNvPr id="3125" name="Picture 53">
          <a:extLst>
            <a:ext uri="{FF2B5EF4-FFF2-40B4-BE49-F238E27FC236}">
              <a16:creationId xmlns:a16="http://schemas.microsoft.com/office/drawing/2014/main" id="{00000000-0008-0000-0300-0000350C0000}"/>
            </a:ext>
          </a:extLst>
        </xdr:cNvPr>
        <xdr:cNvPicPr>
          <a:picLocks noChangeAspect="1" noChangeArrowheads="1"/>
        </xdr:cNvPicPr>
      </xdr:nvPicPr>
      <xdr:blipFill>
        <a:blip xmlns:r="http://schemas.openxmlformats.org/officeDocument/2006/relationships" r:embed="rId33"/>
        <a:srcRect/>
        <a:stretch>
          <a:fillRect/>
        </a:stretch>
      </xdr:blipFill>
      <xdr:spPr>
        <a:xfrm>
          <a:off x="7276465" y="56254650"/>
          <a:ext cx="295275" cy="342265"/>
        </a:xfrm>
        <a:prstGeom prst="rect">
          <a:avLst/>
        </a:prstGeom>
        <a:noFill/>
      </xdr:spPr>
    </xdr:pic>
    <xdr:clientData/>
  </xdr:twoCellAnchor>
  <xdr:twoCellAnchor>
    <xdr:from>
      <xdr:col>16</xdr:col>
      <xdr:colOff>123826</xdr:colOff>
      <xdr:row>112</xdr:row>
      <xdr:rowOff>114300</xdr:rowOff>
    </xdr:from>
    <xdr:to>
      <xdr:col>16</xdr:col>
      <xdr:colOff>371476</xdr:colOff>
      <xdr:row>112</xdr:row>
      <xdr:rowOff>401537</xdr:rowOff>
    </xdr:to>
    <xdr:pic>
      <xdr:nvPicPr>
        <xdr:cNvPr id="3126" name="Picture 54">
          <a:extLst>
            <a:ext uri="{FF2B5EF4-FFF2-40B4-BE49-F238E27FC236}">
              <a16:creationId xmlns:a16="http://schemas.microsoft.com/office/drawing/2014/main" id="{00000000-0008-0000-0300-0000360C0000}"/>
            </a:ext>
          </a:extLst>
        </xdr:cNvPr>
        <xdr:cNvPicPr>
          <a:picLocks noChangeAspect="1" noChangeArrowheads="1"/>
        </xdr:cNvPicPr>
      </xdr:nvPicPr>
      <xdr:blipFill>
        <a:blip xmlns:r="http://schemas.openxmlformats.org/officeDocument/2006/relationships" r:embed="rId34"/>
        <a:srcRect/>
        <a:stretch>
          <a:fillRect/>
        </a:stretch>
      </xdr:blipFill>
      <xdr:spPr>
        <a:xfrm>
          <a:off x="7285990" y="56790590"/>
          <a:ext cx="247650" cy="287020"/>
        </a:xfrm>
        <a:prstGeom prst="rect">
          <a:avLst/>
        </a:prstGeom>
        <a:noFill/>
      </xdr:spPr>
    </xdr:pic>
    <xdr:clientData/>
  </xdr:twoCellAnchor>
  <xdr:twoCellAnchor>
    <xdr:from>
      <xdr:col>16</xdr:col>
      <xdr:colOff>86592</xdr:colOff>
      <xdr:row>138</xdr:row>
      <xdr:rowOff>147206</xdr:rowOff>
    </xdr:from>
    <xdr:to>
      <xdr:col>16</xdr:col>
      <xdr:colOff>510888</xdr:colOff>
      <xdr:row>138</xdr:row>
      <xdr:rowOff>371882</xdr:rowOff>
    </xdr:to>
    <xdr:pic>
      <xdr:nvPicPr>
        <xdr:cNvPr id="3134" name="Picture 62">
          <a:extLst>
            <a:ext uri="{FF2B5EF4-FFF2-40B4-BE49-F238E27FC236}">
              <a16:creationId xmlns:a16="http://schemas.microsoft.com/office/drawing/2014/main" id="{00000000-0008-0000-0300-00003E0C0000}"/>
            </a:ext>
          </a:extLst>
        </xdr:cNvPr>
        <xdr:cNvPicPr>
          <a:picLocks noChangeAspect="1" noChangeArrowheads="1"/>
        </xdr:cNvPicPr>
      </xdr:nvPicPr>
      <xdr:blipFill>
        <a:blip xmlns:r="http://schemas.openxmlformats.org/officeDocument/2006/relationships" r:embed="rId35"/>
        <a:srcRect/>
        <a:stretch>
          <a:fillRect/>
        </a:stretch>
      </xdr:blipFill>
      <xdr:spPr>
        <a:xfrm>
          <a:off x="7248525" y="70014465"/>
          <a:ext cx="419735" cy="224790"/>
        </a:xfrm>
        <a:prstGeom prst="rect">
          <a:avLst/>
        </a:prstGeom>
        <a:noFill/>
      </xdr:spPr>
    </xdr:pic>
    <xdr:clientData/>
  </xdr:twoCellAnchor>
  <xdr:twoCellAnchor>
    <xdr:from>
      <xdr:col>16</xdr:col>
      <xdr:colOff>95250</xdr:colOff>
      <xdr:row>141</xdr:row>
      <xdr:rowOff>104775</xdr:rowOff>
    </xdr:from>
    <xdr:to>
      <xdr:col>17</xdr:col>
      <xdr:colOff>8014</xdr:colOff>
      <xdr:row>141</xdr:row>
      <xdr:rowOff>419100</xdr:rowOff>
    </xdr:to>
    <xdr:pic>
      <xdr:nvPicPr>
        <xdr:cNvPr id="3150" name="Picture 78">
          <a:extLst>
            <a:ext uri="{FF2B5EF4-FFF2-40B4-BE49-F238E27FC236}">
              <a16:creationId xmlns:a16="http://schemas.microsoft.com/office/drawing/2014/main" id="{00000000-0008-0000-0300-00004E0C0000}"/>
            </a:ext>
          </a:extLst>
        </xdr:cNvPr>
        <xdr:cNvPicPr>
          <a:picLocks noChangeAspect="1" noChangeArrowheads="1"/>
        </xdr:cNvPicPr>
      </xdr:nvPicPr>
      <xdr:blipFill>
        <a:blip xmlns:r="http://schemas.openxmlformats.org/officeDocument/2006/relationships" r:embed="rId36"/>
        <a:srcRect/>
        <a:stretch>
          <a:fillRect/>
        </a:stretch>
      </xdr:blipFill>
      <xdr:spPr>
        <a:xfrm>
          <a:off x="7257415" y="71494650"/>
          <a:ext cx="418465" cy="314325"/>
        </a:xfrm>
        <a:prstGeom prst="rect">
          <a:avLst/>
        </a:prstGeom>
        <a:noFill/>
      </xdr:spPr>
    </xdr:pic>
    <xdr:clientData/>
  </xdr:twoCellAnchor>
  <xdr:twoCellAnchor>
    <xdr:from>
      <xdr:col>16</xdr:col>
      <xdr:colOff>19050</xdr:colOff>
      <xdr:row>139</xdr:row>
      <xdr:rowOff>85725</xdr:rowOff>
    </xdr:from>
    <xdr:to>
      <xdr:col>16</xdr:col>
      <xdr:colOff>509693</xdr:colOff>
      <xdr:row>139</xdr:row>
      <xdr:rowOff>447675</xdr:rowOff>
    </xdr:to>
    <xdr:pic>
      <xdr:nvPicPr>
        <xdr:cNvPr id="3152" name="Picture 80">
          <a:extLst>
            <a:ext uri="{FF2B5EF4-FFF2-40B4-BE49-F238E27FC236}">
              <a16:creationId xmlns:a16="http://schemas.microsoft.com/office/drawing/2014/main" id="{00000000-0008-0000-0300-0000500C0000}"/>
            </a:ext>
          </a:extLst>
        </xdr:cNvPr>
        <xdr:cNvPicPr>
          <a:picLocks noChangeAspect="1" noChangeArrowheads="1"/>
        </xdr:cNvPicPr>
      </xdr:nvPicPr>
      <xdr:blipFill>
        <a:blip xmlns:r="http://schemas.openxmlformats.org/officeDocument/2006/relationships" r:embed="rId37"/>
        <a:srcRect/>
        <a:stretch>
          <a:fillRect/>
        </a:stretch>
      </xdr:blipFill>
      <xdr:spPr>
        <a:xfrm>
          <a:off x="7181215" y="70460870"/>
          <a:ext cx="487045" cy="361950"/>
        </a:xfrm>
        <a:prstGeom prst="rect">
          <a:avLst/>
        </a:prstGeom>
        <a:noFill/>
      </xdr:spPr>
    </xdr:pic>
    <xdr:clientData/>
  </xdr:twoCellAnchor>
  <xdr:twoCellAnchor>
    <xdr:from>
      <xdr:col>16</xdr:col>
      <xdr:colOff>47625</xdr:colOff>
      <xdr:row>140</xdr:row>
      <xdr:rowOff>57150</xdr:rowOff>
    </xdr:from>
    <xdr:to>
      <xdr:col>16</xdr:col>
      <xdr:colOff>538704</xdr:colOff>
      <xdr:row>140</xdr:row>
      <xdr:rowOff>390525</xdr:rowOff>
    </xdr:to>
    <xdr:pic>
      <xdr:nvPicPr>
        <xdr:cNvPr id="3153" name="Picture 81">
          <a:extLst>
            <a:ext uri="{FF2B5EF4-FFF2-40B4-BE49-F238E27FC236}">
              <a16:creationId xmlns:a16="http://schemas.microsoft.com/office/drawing/2014/main" id="{00000000-0008-0000-0300-0000510C0000}"/>
            </a:ext>
          </a:extLst>
        </xdr:cNvPr>
        <xdr:cNvPicPr>
          <a:picLocks noChangeAspect="1" noChangeArrowheads="1"/>
        </xdr:cNvPicPr>
      </xdr:nvPicPr>
      <xdr:blipFill>
        <a:blip xmlns:r="http://schemas.openxmlformats.org/officeDocument/2006/relationships" r:embed="rId38"/>
        <a:srcRect/>
        <a:stretch>
          <a:fillRect/>
        </a:stretch>
      </xdr:blipFill>
      <xdr:spPr>
        <a:xfrm>
          <a:off x="7209790" y="70939660"/>
          <a:ext cx="458470" cy="333375"/>
        </a:xfrm>
        <a:prstGeom prst="rect">
          <a:avLst/>
        </a:prstGeom>
        <a:noFill/>
      </xdr:spPr>
    </xdr:pic>
    <xdr:clientData/>
  </xdr:twoCellAnchor>
  <xdr:twoCellAnchor>
    <xdr:from>
      <xdr:col>16</xdr:col>
      <xdr:colOff>95250</xdr:colOff>
      <xdr:row>144</xdr:row>
      <xdr:rowOff>104775</xdr:rowOff>
    </xdr:from>
    <xdr:to>
      <xdr:col>17</xdr:col>
      <xdr:colOff>8014</xdr:colOff>
      <xdr:row>144</xdr:row>
      <xdr:rowOff>419100</xdr:rowOff>
    </xdr:to>
    <xdr:pic>
      <xdr:nvPicPr>
        <xdr:cNvPr id="244" name="Picture 78">
          <a:extLst>
            <a:ext uri="{FF2B5EF4-FFF2-40B4-BE49-F238E27FC236}">
              <a16:creationId xmlns:a16="http://schemas.microsoft.com/office/drawing/2014/main" id="{00000000-0008-0000-0300-0000F4000000}"/>
            </a:ext>
          </a:extLst>
        </xdr:cNvPr>
        <xdr:cNvPicPr>
          <a:picLocks noChangeAspect="1" noChangeArrowheads="1"/>
        </xdr:cNvPicPr>
      </xdr:nvPicPr>
      <xdr:blipFill>
        <a:blip xmlns:r="http://schemas.openxmlformats.org/officeDocument/2006/relationships" r:embed="rId36"/>
        <a:srcRect/>
        <a:stretch>
          <a:fillRect/>
        </a:stretch>
      </xdr:blipFill>
      <xdr:spPr>
        <a:xfrm>
          <a:off x="7257415" y="73016745"/>
          <a:ext cx="418465" cy="314325"/>
        </a:xfrm>
        <a:prstGeom prst="rect">
          <a:avLst/>
        </a:prstGeom>
        <a:noFill/>
      </xdr:spPr>
    </xdr:pic>
    <xdr:clientData/>
  </xdr:twoCellAnchor>
  <xdr:twoCellAnchor>
    <xdr:from>
      <xdr:col>16</xdr:col>
      <xdr:colOff>95250</xdr:colOff>
      <xdr:row>147</xdr:row>
      <xdr:rowOff>104775</xdr:rowOff>
    </xdr:from>
    <xdr:to>
      <xdr:col>17</xdr:col>
      <xdr:colOff>8014</xdr:colOff>
      <xdr:row>147</xdr:row>
      <xdr:rowOff>419100</xdr:rowOff>
    </xdr:to>
    <xdr:pic>
      <xdr:nvPicPr>
        <xdr:cNvPr id="245" name="Picture 78">
          <a:extLst>
            <a:ext uri="{FF2B5EF4-FFF2-40B4-BE49-F238E27FC236}">
              <a16:creationId xmlns:a16="http://schemas.microsoft.com/office/drawing/2014/main" id="{00000000-0008-0000-0300-0000F5000000}"/>
            </a:ext>
          </a:extLst>
        </xdr:cNvPr>
        <xdr:cNvPicPr>
          <a:picLocks noChangeAspect="1" noChangeArrowheads="1"/>
        </xdr:cNvPicPr>
      </xdr:nvPicPr>
      <xdr:blipFill>
        <a:blip xmlns:r="http://schemas.openxmlformats.org/officeDocument/2006/relationships" r:embed="rId36"/>
        <a:srcRect/>
        <a:stretch>
          <a:fillRect/>
        </a:stretch>
      </xdr:blipFill>
      <xdr:spPr>
        <a:xfrm>
          <a:off x="7257415" y="74538840"/>
          <a:ext cx="418465" cy="314325"/>
        </a:xfrm>
        <a:prstGeom prst="rect">
          <a:avLst/>
        </a:prstGeom>
        <a:noFill/>
      </xdr:spPr>
    </xdr:pic>
    <xdr:clientData/>
  </xdr:twoCellAnchor>
  <xdr:twoCellAnchor>
    <xdr:from>
      <xdr:col>16</xdr:col>
      <xdr:colOff>38101</xdr:colOff>
      <xdr:row>145</xdr:row>
      <xdr:rowOff>85725</xdr:rowOff>
    </xdr:from>
    <xdr:to>
      <xdr:col>16</xdr:col>
      <xdr:colOff>509547</xdr:colOff>
      <xdr:row>145</xdr:row>
      <xdr:rowOff>438150</xdr:rowOff>
    </xdr:to>
    <xdr:pic>
      <xdr:nvPicPr>
        <xdr:cNvPr id="3156" name="Picture 84">
          <a:extLst>
            <a:ext uri="{FF2B5EF4-FFF2-40B4-BE49-F238E27FC236}">
              <a16:creationId xmlns:a16="http://schemas.microsoft.com/office/drawing/2014/main" id="{00000000-0008-0000-0300-0000540C0000}"/>
            </a:ext>
          </a:extLst>
        </xdr:cNvPr>
        <xdr:cNvPicPr>
          <a:picLocks noChangeAspect="1" noChangeArrowheads="1"/>
        </xdr:cNvPicPr>
      </xdr:nvPicPr>
      <xdr:blipFill>
        <a:blip xmlns:r="http://schemas.openxmlformats.org/officeDocument/2006/relationships" r:embed="rId39"/>
        <a:srcRect/>
        <a:stretch>
          <a:fillRect/>
        </a:stretch>
      </xdr:blipFill>
      <xdr:spPr>
        <a:xfrm>
          <a:off x="7200265" y="73505060"/>
          <a:ext cx="467995" cy="352425"/>
        </a:xfrm>
        <a:prstGeom prst="rect">
          <a:avLst/>
        </a:prstGeom>
        <a:noFill/>
      </xdr:spPr>
    </xdr:pic>
    <xdr:clientData/>
  </xdr:twoCellAnchor>
  <xdr:twoCellAnchor>
    <xdr:from>
      <xdr:col>16</xdr:col>
      <xdr:colOff>28576</xdr:colOff>
      <xdr:row>146</xdr:row>
      <xdr:rowOff>85725</xdr:rowOff>
    </xdr:from>
    <xdr:to>
      <xdr:col>16</xdr:col>
      <xdr:colOff>512764</xdr:colOff>
      <xdr:row>146</xdr:row>
      <xdr:rowOff>447675</xdr:rowOff>
    </xdr:to>
    <xdr:pic>
      <xdr:nvPicPr>
        <xdr:cNvPr id="3157" name="Picture 85">
          <a:extLst>
            <a:ext uri="{FF2B5EF4-FFF2-40B4-BE49-F238E27FC236}">
              <a16:creationId xmlns:a16="http://schemas.microsoft.com/office/drawing/2014/main" id="{00000000-0008-0000-0300-0000550C0000}"/>
            </a:ext>
          </a:extLst>
        </xdr:cNvPr>
        <xdr:cNvPicPr>
          <a:picLocks noChangeAspect="1" noChangeArrowheads="1"/>
        </xdr:cNvPicPr>
      </xdr:nvPicPr>
      <xdr:blipFill>
        <a:blip xmlns:r="http://schemas.openxmlformats.org/officeDocument/2006/relationships" r:embed="rId40"/>
        <a:srcRect/>
        <a:stretch>
          <a:fillRect/>
        </a:stretch>
      </xdr:blipFill>
      <xdr:spPr>
        <a:xfrm>
          <a:off x="7190740" y="74012425"/>
          <a:ext cx="477520" cy="361950"/>
        </a:xfrm>
        <a:prstGeom prst="rect">
          <a:avLst/>
        </a:prstGeom>
        <a:noFill/>
      </xdr:spPr>
    </xdr:pic>
    <xdr:clientData/>
  </xdr:twoCellAnchor>
  <xdr:twoCellAnchor>
    <xdr:from>
      <xdr:col>16</xdr:col>
      <xdr:colOff>45944</xdr:colOff>
      <xdr:row>153</xdr:row>
      <xdr:rowOff>122144</xdr:rowOff>
    </xdr:from>
    <xdr:to>
      <xdr:col>16</xdr:col>
      <xdr:colOff>469526</xdr:colOff>
      <xdr:row>153</xdr:row>
      <xdr:rowOff>369675</xdr:rowOff>
    </xdr:to>
    <xdr:pic>
      <xdr:nvPicPr>
        <xdr:cNvPr id="3158" name="Picture 86">
          <a:extLst>
            <a:ext uri="{FF2B5EF4-FFF2-40B4-BE49-F238E27FC236}">
              <a16:creationId xmlns:a16="http://schemas.microsoft.com/office/drawing/2014/main" id="{00000000-0008-0000-0300-0000560C0000}"/>
            </a:ext>
          </a:extLst>
        </xdr:cNvPr>
        <xdr:cNvPicPr>
          <a:picLocks noChangeAspect="1" noChangeArrowheads="1"/>
        </xdr:cNvPicPr>
      </xdr:nvPicPr>
      <xdr:blipFill>
        <a:blip xmlns:r="http://schemas.openxmlformats.org/officeDocument/2006/relationships" r:embed="rId41"/>
        <a:srcRect/>
        <a:stretch>
          <a:fillRect/>
        </a:stretch>
      </xdr:blipFill>
      <xdr:spPr>
        <a:xfrm>
          <a:off x="7207885" y="77600175"/>
          <a:ext cx="423545" cy="247650"/>
        </a:xfrm>
        <a:prstGeom prst="rect">
          <a:avLst/>
        </a:prstGeom>
        <a:noFill/>
      </xdr:spPr>
    </xdr:pic>
    <xdr:clientData/>
  </xdr:twoCellAnchor>
  <xdr:twoCellAnchor>
    <xdr:from>
      <xdr:col>16</xdr:col>
      <xdr:colOff>9525</xdr:colOff>
      <xdr:row>155</xdr:row>
      <xdr:rowOff>85725</xdr:rowOff>
    </xdr:from>
    <xdr:to>
      <xdr:col>16</xdr:col>
      <xdr:colOff>488646</xdr:colOff>
      <xdr:row>155</xdr:row>
      <xdr:rowOff>428625</xdr:rowOff>
    </xdr:to>
    <xdr:pic>
      <xdr:nvPicPr>
        <xdr:cNvPr id="3159" name="Picture 87">
          <a:extLst>
            <a:ext uri="{FF2B5EF4-FFF2-40B4-BE49-F238E27FC236}">
              <a16:creationId xmlns:a16="http://schemas.microsoft.com/office/drawing/2014/main" id="{00000000-0008-0000-0300-0000570C0000}"/>
            </a:ext>
          </a:extLst>
        </xdr:cNvPr>
        <xdr:cNvPicPr>
          <a:picLocks noChangeAspect="1" noChangeArrowheads="1"/>
        </xdr:cNvPicPr>
      </xdr:nvPicPr>
      <xdr:blipFill>
        <a:blip xmlns:r="http://schemas.openxmlformats.org/officeDocument/2006/relationships" r:embed="rId42"/>
        <a:srcRect/>
        <a:stretch>
          <a:fillRect/>
        </a:stretch>
      </xdr:blipFill>
      <xdr:spPr>
        <a:xfrm>
          <a:off x="7171690" y="78578710"/>
          <a:ext cx="478790" cy="342900"/>
        </a:xfrm>
        <a:prstGeom prst="rect">
          <a:avLst/>
        </a:prstGeom>
        <a:noFill/>
      </xdr:spPr>
    </xdr:pic>
    <xdr:clientData/>
  </xdr:twoCellAnchor>
  <xdr:twoCellAnchor>
    <xdr:from>
      <xdr:col>16</xdr:col>
      <xdr:colOff>19050</xdr:colOff>
      <xdr:row>157</xdr:row>
      <xdr:rowOff>114300</xdr:rowOff>
    </xdr:from>
    <xdr:to>
      <xdr:col>16</xdr:col>
      <xdr:colOff>523953</xdr:colOff>
      <xdr:row>157</xdr:row>
      <xdr:rowOff>390525</xdr:rowOff>
    </xdr:to>
    <xdr:pic>
      <xdr:nvPicPr>
        <xdr:cNvPr id="3160" name="Picture 88">
          <a:extLst>
            <a:ext uri="{FF2B5EF4-FFF2-40B4-BE49-F238E27FC236}">
              <a16:creationId xmlns:a16="http://schemas.microsoft.com/office/drawing/2014/main" id="{00000000-0008-0000-0300-0000580C0000}"/>
            </a:ext>
          </a:extLst>
        </xdr:cNvPr>
        <xdr:cNvPicPr>
          <a:picLocks noChangeAspect="1" noChangeArrowheads="1"/>
        </xdr:cNvPicPr>
      </xdr:nvPicPr>
      <xdr:blipFill>
        <a:blip xmlns:r="http://schemas.openxmlformats.org/officeDocument/2006/relationships" r:embed="rId43"/>
        <a:srcRect/>
        <a:stretch>
          <a:fillRect/>
        </a:stretch>
      </xdr:blipFill>
      <xdr:spPr>
        <a:xfrm>
          <a:off x="7181215" y="79622015"/>
          <a:ext cx="487045" cy="276225"/>
        </a:xfrm>
        <a:prstGeom prst="rect">
          <a:avLst/>
        </a:prstGeom>
        <a:noFill/>
      </xdr:spPr>
    </xdr:pic>
    <xdr:clientData/>
  </xdr:twoCellAnchor>
  <xdr:twoCellAnchor>
    <xdr:from>
      <xdr:col>16</xdr:col>
      <xdr:colOff>47626</xdr:colOff>
      <xdr:row>164</xdr:row>
      <xdr:rowOff>114300</xdr:rowOff>
    </xdr:from>
    <xdr:to>
      <xdr:col>16</xdr:col>
      <xdr:colOff>494932</xdr:colOff>
      <xdr:row>164</xdr:row>
      <xdr:rowOff>390525</xdr:rowOff>
    </xdr:to>
    <xdr:pic>
      <xdr:nvPicPr>
        <xdr:cNvPr id="3161" name="Picture 89">
          <a:extLst>
            <a:ext uri="{FF2B5EF4-FFF2-40B4-BE49-F238E27FC236}">
              <a16:creationId xmlns:a16="http://schemas.microsoft.com/office/drawing/2014/main" id="{00000000-0008-0000-0300-0000590C0000}"/>
            </a:ext>
          </a:extLst>
        </xdr:cNvPr>
        <xdr:cNvPicPr>
          <a:picLocks noChangeAspect="1" noChangeArrowheads="1"/>
        </xdr:cNvPicPr>
      </xdr:nvPicPr>
      <xdr:blipFill>
        <a:blip xmlns:r="http://schemas.openxmlformats.org/officeDocument/2006/relationships" r:embed="rId44"/>
        <a:srcRect/>
        <a:stretch>
          <a:fillRect/>
        </a:stretch>
      </xdr:blipFill>
      <xdr:spPr>
        <a:xfrm>
          <a:off x="7209790" y="83173570"/>
          <a:ext cx="447040" cy="276225"/>
        </a:xfrm>
        <a:prstGeom prst="rect">
          <a:avLst/>
        </a:prstGeom>
        <a:noFill/>
      </xdr:spPr>
    </xdr:pic>
    <xdr:clientData/>
  </xdr:twoCellAnchor>
  <xdr:twoCellAnchor>
    <xdr:from>
      <xdr:col>16</xdr:col>
      <xdr:colOff>9525</xdr:colOff>
      <xdr:row>174</xdr:row>
      <xdr:rowOff>66676</xdr:rowOff>
    </xdr:from>
    <xdr:to>
      <xdr:col>16</xdr:col>
      <xdr:colOff>520185</xdr:colOff>
      <xdr:row>174</xdr:row>
      <xdr:rowOff>371476</xdr:rowOff>
    </xdr:to>
    <xdr:pic>
      <xdr:nvPicPr>
        <xdr:cNvPr id="3163" name="Picture 91">
          <a:extLst>
            <a:ext uri="{FF2B5EF4-FFF2-40B4-BE49-F238E27FC236}">
              <a16:creationId xmlns:a16="http://schemas.microsoft.com/office/drawing/2014/main" id="{00000000-0008-0000-0300-00005B0C0000}"/>
            </a:ext>
          </a:extLst>
        </xdr:cNvPr>
        <xdr:cNvPicPr>
          <a:picLocks noChangeAspect="1" noChangeArrowheads="1"/>
        </xdr:cNvPicPr>
      </xdr:nvPicPr>
      <xdr:blipFill>
        <a:blip xmlns:r="http://schemas.openxmlformats.org/officeDocument/2006/relationships" r:embed="rId45"/>
        <a:srcRect/>
        <a:stretch>
          <a:fillRect/>
        </a:stretch>
      </xdr:blipFill>
      <xdr:spPr>
        <a:xfrm>
          <a:off x="7171690" y="88199595"/>
          <a:ext cx="496570" cy="304800"/>
        </a:xfrm>
        <a:prstGeom prst="rect">
          <a:avLst/>
        </a:prstGeom>
        <a:noFill/>
      </xdr:spPr>
    </xdr:pic>
    <xdr:clientData/>
  </xdr:twoCellAnchor>
  <xdr:twoCellAnchor>
    <xdr:from>
      <xdr:col>16</xdr:col>
      <xdr:colOff>28575</xdr:colOff>
      <xdr:row>175</xdr:row>
      <xdr:rowOff>171450</xdr:rowOff>
    </xdr:from>
    <xdr:to>
      <xdr:col>16</xdr:col>
      <xdr:colOff>539235</xdr:colOff>
      <xdr:row>175</xdr:row>
      <xdr:rowOff>476250</xdr:rowOff>
    </xdr:to>
    <xdr:pic>
      <xdr:nvPicPr>
        <xdr:cNvPr id="248" name="Picture 91">
          <a:extLst>
            <a:ext uri="{FF2B5EF4-FFF2-40B4-BE49-F238E27FC236}">
              <a16:creationId xmlns:a16="http://schemas.microsoft.com/office/drawing/2014/main" id="{00000000-0008-0000-0300-0000F8000000}"/>
            </a:ext>
          </a:extLst>
        </xdr:cNvPr>
        <xdr:cNvPicPr>
          <a:picLocks noChangeAspect="1" noChangeArrowheads="1"/>
        </xdr:cNvPicPr>
      </xdr:nvPicPr>
      <xdr:blipFill>
        <a:blip xmlns:r="http://schemas.openxmlformats.org/officeDocument/2006/relationships" r:embed="rId45"/>
        <a:srcRect/>
        <a:stretch>
          <a:fillRect/>
        </a:stretch>
      </xdr:blipFill>
      <xdr:spPr>
        <a:xfrm>
          <a:off x="7190740" y="88811735"/>
          <a:ext cx="477520" cy="304800"/>
        </a:xfrm>
        <a:prstGeom prst="rect">
          <a:avLst/>
        </a:prstGeom>
        <a:noFill/>
      </xdr:spPr>
    </xdr:pic>
    <xdr:clientData/>
  </xdr:twoCellAnchor>
  <xdr:twoCellAnchor>
    <xdr:from>
      <xdr:col>16</xdr:col>
      <xdr:colOff>19050</xdr:colOff>
      <xdr:row>176</xdr:row>
      <xdr:rowOff>180975</xdr:rowOff>
    </xdr:from>
    <xdr:to>
      <xdr:col>16</xdr:col>
      <xdr:colOff>529710</xdr:colOff>
      <xdr:row>176</xdr:row>
      <xdr:rowOff>485775</xdr:rowOff>
    </xdr:to>
    <xdr:pic>
      <xdr:nvPicPr>
        <xdr:cNvPr id="249" name="Picture 91">
          <a:extLst>
            <a:ext uri="{FF2B5EF4-FFF2-40B4-BE49-F238E27FC236}">
              <a16:creationId xmlns:a16="http://schemas.microsoft.com/office/drawing/2014/main" id="{00000000-0008-0000-0300-0000F9000000}"/>
            </a:ext>
          </a:extLst>
        </xdr:cNvPr>
        <xdr:cNvPicPr>
          <a:picLocks noChangeAspect="1" noChangeArrowheads="1"/>
        </xdr:cNvPicPr>
      </xdr:nvPicPr>
      <xdr:blipFill>
        <a:blip xmlns:r="http://schemas.openxmlformats.org/officeDocument/2006/relationships" r:embed="rId45"/>
        <a:srcRect/>
        <a:stretch>
          <a:fillRect/>
        </a:stretch>
      </xdr:blipFill>
      <xdr:spPr>
        <a:xfrm>
          <a:off x="7181215" y="89328625"/>
          <a:ext cx="487045" cy="304800"/>
        </a:xfrm>
        <a:prstGeom prst="rect">
          <a:avLst/>
        </a:prstGeom>
        <a:noFill/>
      </xdr:spPr>
    </xdr:pic>
    <xdr:clientData/>
  </xdr:twoCellAnchor>
  <xdr:twoCellAnchor>
    <xdr:from>
      <xdr:col>16</xdr:col>
      <xdr:colOff>57150</xdr:colOff>
      <xdr:row>185</xdr:row>
      <xdr:rowOff>123825</xdr:rowOff>
    </xdr:from>
    <xdr:to>
      <xdr:col>16</xdr:col>
      <xdr:colOff>488019</xdr:colOff>
      <xdr:row>185</xdr:row>
      <xdr:rowOff>381000</xdr:rowOff>
    </xdr:to>
    <xdr:pic>
      <xdr:nvPicPr>
        <xdr:cNvPr id="3164" name="Picture 92">
          <a:extLst>
            <a:ext uri="{FF2B5EF4-FFF2-40B4-BE49-F238E27FC236}">
              <a16:creationId xmlns:a16="http://schemas.microsoft.com/office/drawing/2014/main" id="{00000000-0008-0000-0300-00005C0C0000}"/>
            </a:ext>
          </a:extLst>
        </xdr:cNvPr>
        <xdr:cNvPicPr>
          <a:picLocks noChangeAspect="1" noChangeArrowheads="1"/>
        </xdr:cNvPicPr>
      </xdr:nvPicPr>
      <xdr:blipFill>
        <a:blip xmlns:r="http://schemas.openxmlformats.org/officeDocument/2006/relationships" r:embed="rId46"/>
        <a:srcRect/>
        <a:stretch>
          <a:fillRect/>
        </a:stretch>
      </xdr:blipFill>
      <xdr:spPr>
        <a:xfrm>
          <a:off x="7219315" y="93837760"/>
          <a:ext cx="430530" cy="257175"/>
        </a:xfrm>
        <a:prstGeom prst="rect">
          <a:avLst/>
        </a:prstGeom>
        <a:noFill/>
      </xdr:spPr>
    </xdr:pic>
    <xdr:clientData/>
  </xdr:twoCellAnchor>
  <xdr:twoCellAnchor>
    <xdr:from>
      <xdr:col>16</xdr:col>
      <xdr:colOff>19050</xdr:colOff>
      <xdr:row>186</xdr:row>
      <xdr:rowOff>133351</xdr:rowOff>
    </xdr:from>
    <xdr:to>
      <xdr:col>16</xdr:col>
      <xdr:colOff>529710</xdr:colOff>
      <xdr:row>186</xdr:row>
      <xdr:rowOff>438151</xdr:rowOff>
    </xdr:to>
    <xdr:pic>
      <xdr:nvPicPr>
        <xdr:cNvPr id="3165" name="Picture 93">
          <a:extLst>
            <a:ext uri="{FF2B5EF4-FFF2-40B4-BE49-F238E27FC236}">
              <a16:creationId xmlns:a16="http://schemas.microsoft.com/office/drawing/2014/main" id="{00000000-0008-0000-0300-00005D0C0000}"/>
            </a:ext>
          </a:extLst>
        </xdr:cNvPr>
        <xdr:cNvPicPr>
          <a:picLocks noChangeAspect="1" noChangeArrowheads="1"/>
        </xdr:cNvPicPr>
      </xdr:nvPicPr>
      <xdr:blipFill>
        <a:blip xmlns:r="http://schemas.openxmlformats.org/officeDocument/2006/relationships" r:embed="rId47"/>
        <a:srcRect/>
        <a:stretch>
          <a:fillRect/>
        </a:stretch>
      </xdr:blipFill>
      <xdr:spPr>
        <a:xfrm>
          <a:off x="7181215" y="94354650"/>
          <a:ext cx="487045" cy="304800"/>
        </a:xfrm>
        <a:prstGeom prst="rect">
          <a:avLst/>
        </a:prstGeom>
        <a:noFill/>
      </xdr:spPr>
    </xdr:pic>
    <xdr:clientData/>
  </xdr:twoCellAnchor>
  <xdr:twoCellAnchor>
    <xdr:from>
      <xdr:col>16</xdr:col>
      <xdr:colOff>219075</xdr:colOff>
      <xdr:row>187</xdr:row>
      <xdr:rowOff>133350</xdr:rowOff>
    </xdr:from>
    <xdr:to>
      <xdr:col>16</xdr:col>
      <xdr:colOff>342900</xdr:colOff>
      <xdr:row>187</xdr:row>
      <xdr:rowOff>400491</xdr:rowOff>
    </xdr:to>
    <xdr:pic>
      <xdr:nvPicPr>
        <xdr:cNvPr id="3166" name="Picture 94">
          <a:extLst>
            <a:ext uri="{FF2B5EF4-FFF2-40B4-BE49-F238E27FC236}">
              <a16:creationId xmlns:a16="http://schemas.microsoft.com/office/drawing/2014/main" id="{00000000-0008-0000-0300-00005E0C0000}"/>
            </a:ext>
          </a:extLst>
        </xdr:cNvPr>
        <xdr:cNvPicPr>
          <a:picLocks noChangeAspect="1" noChangeArrowheads="1"/>
        </xdr:cNvPicPr>
      </xdr:nvPicPr>
      <xdr:blipFill>
        <a:blip xmlns:r="http://schemas.openxmlformats.org/officeDocument/2006/relationships" r:embed="rId48"/>
        <a:srcRect/>
        <a:stretch>
          <a:fillRect/>
        </a:stretch>
      </xdr:blipFill>
      <xdr:spPr>
        <a:xfrm>
          <a:off x="7381240" y="94862015"/>
          <a:ext cx="123825" cy="266700"/>
        </a:xfrm>
        <a:prstGeom prst="rect">
          <a:avLst/>
        </a:prstGeom>
        <a:noFill/>
      </xdr:spPr>
    </xdr:pic>
    <xdr:clientData/>
  </xdr:twoCellAnchor>
  <xdr:twoCellAnchor>
    <xdr:from>
      <xdr:col>16</xdr:col>
      <xdr:colOff>104776</xdr:colOff>
      <xdr:row>188</xdr:row>
      <xdr:rowOff>219075</xdr:rowOff>
    </xdr:from>
    <xdr:to>
      <xdr:col>16</xdr:col>
      <xdr:colOff>469466</xdr:colOff>
      <xdr:row>188</xdr:row>
      <xdr:rowOff>342900</xdr:rowOff>
    </xdr:to>
    <xdr:pic>
      <xdr:nvPicPr>
        <xdr:cNvPr id="3167" name="Picture 95">
          <a:extLst>
            <a:ext uri="{FF2B5EF4-FFF2-40B4-BE49-F238E27FC236}">
              <a16:creationId xmlns:a16="http://schemas.microsoft.com/office/drawing/2014/main" id="{00000000-0008-0000-0300-00005F0C0000}"/>
            </a:ext>
          </a:extLst>
        </xdr:cNvPr>
        <xdr:cNvPicPr>
          <a:picLocks noChangeAspect="1" noChangeArrowheads="1"/>
        </xdr:cNvPicPr>
      </xdr:nvPicPr>
      <xdr:blipFill>
        <a:blip xmlns:r="http://schemas.openxmlformats.org/officeDocument/2006/relationships" r:embed="rId49"/>
        <a:srcRect/>
        <a:stretch>
          <a:fillRect/>
        </a:stretch>
      </xdr:blipFill>
      <xdr:spPr>
        <a:xfrm>
          <a:off x="7266940" y="95455105"/>
          <a:ext cx="364490" cy="123825"/>
        </a:xfrm>
        <a:prstGeom prst="rect">
          <a:avLst/>
        </a:prstGeom>
        <a:noFill/>
      </xdr:spPr>
    </xdr:pic>
    <xdr:clientData/>
  </xdr:twoCellAnchor>
  <xdr:twoCellAnchor>
    <xdr:from>
      <xdr:col>16</xdr:col>
      <xdr:colOff>257175</xdr:colOff>
      <xdr:row>189</xdr:row>
      <xdr:rowOff>38101</xdr:rowOff>
    </xdr:from>
    <xdr:to>
      <xdr:col>16</xdr:col>
      <xdr:colOff>419100</xdr:colOff>
      <xdr:row>189</xdr:row>
      <xdr:rowOff>453643</xdr:rowOff>
    </xdr:to>
    <xdr:pic>
      <xdr:nvPicPr>
        <xdr:cNvPr id="3168" name="Picture 96">
          <a:extLst>
            <a:ext uri="{FF2B5EF4-FFF2-40B4-BE49-F238E27FC236}">
              <a16:creationId xmlns:a16="http://schemas.microsoft.com/office/drawing/2014/main" id="{00000000-0008-0000-0300-0000600C0000}"/>
            </a:ext>
          </a:extLst>
        </xdr:cNvPr>
        <xdr:cNvPicPr>
          <a:picLocks noChangeAspect="1" noChangeArrowheads="1"/>
        </xdr:cNvPicPr>
      </xdr:nvPicPr>
      <xdr:blipFill>
        <a:blip xmlns:r="http://schemas.openxmlformats.org/officeDocument/2006/relationships" r:embed="rId50"/>
        <a:srcRect/>
        <a:stretch>
          <a:fillRect/>
        </a:stretch>
      </xdr:blipFill>
      <xdr:spPr>
        <a:xfrm>
          <a:off x="7419340" y="95781495"/>
          <a:ext cx="161925" cy="415290"/>
        </a:xfrm>
        <a:prstGeom prst="rect">
          <a:avLst/>
        </a:prstGeom>
        <a:noFill/>
      </xdr:spPr>
    </xdr:pic>
    <xdr:clientData/>
  </xdr:twoCellAnchor>
  <xdr:twoCellAnchor>
    <xdr:from>
      <xdr:col>16</xdr:col>
      <xdr:colOff>133911</xdr:colOff>
      <xdr:row>191</xdr:row>
      <xdr:rowOff>0</xdr:rowOff>
    </xdr:from>
    <xdr:to>
      <xdr:col>16</xdr:col>
      <xdr:colOff>400611</xdr:colOff>
      <xdr:row>191</xdr:row>
      <xdr:rowOff>67070</xdr:rowOff>
    </xdr:to>
    <xdr:pic>
      <xdr:nvPicPr>
        <xdr:cNvPr id="3172" name="Picture 100">
          <a:extLst>
            <a:ext uri="{FF2B5EF4-FFF2-40B4-BE49-F238E27FC236}">
              <a16:creationId xmlns:a16="http://schemas.microsoft.com/office/drawing/2014/main" id="{00000000-0008-0000-0300-0000640C0000}"/>
            </a:ext>
          </a:extLst>
        </xdr:cNvPr>
        <xdr:cNvPicPr>
          <a:picLocks noChangeAspect="1" noChangeArrowheads="1"/>
        </xdr:cNvPicPr>
      </xdr:nvPicPr>
      <xdr:blipFill>
        <a:blip xmlns:r="http://schemas.openxmlformats.org/officeDocument/2006/relationships" r:embed="rId51"/>
        <a:srcRect/>
        <a:stretch>
          <a:fillRect/>
        </a:stretch>
      </xdr:blipFill>
      <xdr:spPr>
        <a:xfrm>
          <a:off x="7295515" y="96758125"/>
          <a:ext cx="266700" cy="66675"/>
        </a:xfrm>
        <a:prstGeom prst="rect">
          <a:avLst/>
        </a:prstGeom>
        <a:noFill/>
      </xdr:spPr>
    </xdr:pic>
    <xdr:clientData/>
  </xdr:twoCellAnchor>
  <xdr:twoCellAnchor>
    <xdr:from>
      <xdr:col>16</xdr:col>
      <xdr:colOff>57150</xdr:colOff>
      <xdr:row>191</xdr:row>
      <xdr:rowOff>114300</xdr:rowOff>
    </xdr:from>
    <xdr:to>
      <xdr:col>16</xdr:col>
      <xdr:colOff>525928</xdr:colOff>
      <xdr:row>191</xdr:row>
      <xdr:rowOff>428625</xdr:rowOff>
    </xdr:to>
    <xdr:pic>
      <xdr:nvPicPr>
        <xdr:cNvPr id="3173" name="Picture 101">
          <a:extLst>
            <a:ext uri="{FF2B5EF4-FFF2-40B4-BE49-F238E27FC236}">
              <a16:creationId xmlns:a16="http://schemas.microsoft.com/office/drawing/2014/main" id="{00000000-0008-0000-0300-0000650C0000}"/>
            </a:ext>
          </a:extLst>
        </xdr:cNvPr>
        <xdr:cNvPicPr>
          <a:picLocks noChangeAspect="1" noChangeArrowheads="1"/>
        </xdr:cNvPicPr>
      </xdr:nvPicPr>
      <xdr:blipFill>
        <a:blip xmlns:r="http://schemas.openxmlformats.org/officeDocument/2006/relationships" r:embed="rId52"/>
        <a:srcRect/>
        <a:stretch>
          <a:fillRect/>
        </a:stretch>
      </xdr:blipFill>
      <xdr:spPr>
        <a:xfrm>
          <a:off x="7219315" y="96872425"/>
          <a:ext cx="448945" cy="314325"/>
        </a:xfrm>
        <a:prstGeom prst="rect">
          <a:avLst/>
        </a:prstGeom>
        <a:noFill/>
      </xdr:spPr>
    </xdr:pic>
    <xdr:clientData/>
  </xdr:twoCellAnchor>
  <xdr:twoCellAnchor>
    <xdr:from>
      <xdr:col>16</xdr:col>
      <xdr:colOff>104775</xdr:colOff>
      <xdr:row>192</xdr:row>
      <xdr:rowOff>114300</xdr:rowOff>
    </xdr:from>
    <xdr:to>
      <xdr:col>16</xdr:col>
      <xdr:colOff>415282</xdr:colOff>
      <xdr:row>192</xdr:row>
      <xdr:rowOff>466725</xdr:rowOff>
    </xdr:to>
    <xdr:pic>
      <xdr:nvPicPr>
        <xdr:cNvPr id="3174" name="Picture 102">
          <a:extLst>
            <a:ext uri="{FF2B5EF4-FFF2-40B4-BE49-F238E27FC236}">
              <a16:creationId xmlns:a16="http://schemas.microsoft.com/office/drawing/2014/main" id="{00000000-0008-0000-0300-0000660C0000}"/>
            </a:ext>
          </a:extLst>
        </xdr:cNvPr>
        <xdr:cNvPicPr>
          <a:picLocks noChangeAspect="1" noChangeArrowheads="1"/>
        </xdr:cNvPicPr>
      </xdr:nvPicPr>
      <xdr:blipFill>
        <a:blip xmlns:r="http://schemas.openxmlformats.org/officeDocument/2006/relationships" r:embed="rId53"/>
        <a:srcRect/>
        <a:stretch>
          <a:fillRect/>
        </a:stretch>
      </xdr:blipFill>
      <xdr:spPr>
        <a:xfrm>
          <a:off x="7266940" y="97379790"/>
          <a:ext cx="309880" cy="352425"/>
        </a:xfrm>
        <a:prstGeom prst="rect">
          <a:avLst/>
        </a:prstGeom>
        <a:noFill/>
      </xdr:spPr>
    </xdr:pic>
    <xdr:clientData/>
  </xdr:twoCellAnchor>
  <xdr:twoCellAnchor>
    <xdr:from>
      <xdr:col>16</xdr:col>
      <xdr:colOff>142875</xdr:colOff>
      <xdr:row>193</xdr:row>
      <xdr:rowOff>152400</xdr:rowOff>
    </xdr:from>
    <xdr:to>
      <xdr:col>16</xdr:col>
      <xdr:colOff>457200</xdr:colOff>
      <xdr:row>193</xdr:row>
      <xdr:rowOff>466725</xdr:rowOff>
    </xdr:to>
    <xdr:pic>
      <xdr:nvPicPr>
        <xdr:cNvPr id="3175" name="Picture 103">
          <a:extLst>
            <a:ext uri="{FF2B5EF4-FFF2-40B4-BE49-F238E27FC236}">
              <a16:creationId xmlns:a16="http://schemas.microsoft.com/office/drawing/2014/main" id="{00000000-0008-0000-0300-0000670C0000}"/>
            </a:ext>
          </a:extLst>
        </xdr:cNvPr>
        <xdr:cNvPicPr>
          <a:picLocks noChangeAspect="1" noChangeArrowheads="1"/>
        </xdr:cNvPicPr>
      </xdr:nvPicPr>
      <xdr:blipFill>
        <a:blip xmlns:r="http://schemas.openxmlformats.org/officeDocument/2006/relationships" r:embed="rId54"/>
        <a:srcRect/>
        <a:stretch>
          <a:fillRect/>
        </a:stretch>
      </xdr:blipFill>
      <xdr:spPr>
        <a:xfrm>
          <a:off x="7305040" y="97925255"/>
          <a:ext cx="314325" cy="314325"/>
        </a:xfrm>
        <a:prstGeom prst="rect">
          <a:avLst/>
        </a:prstGeom>
        <a:noFill/>
      </xdr:spPr>
    </xdr:pic>
    <xdr:clientData/>
  </xdr:twoCellAnchor>
  <xdr:twoCellAnchor>
    <xdr:from>
      <xdr:col>16</xdr:col>
      <xdr:colOff>47625</xdr:colOff>
      <xdr:row>194</xdr:row>
      <xdr:rowOff>104775</xdr:rowOff>
    </xdr:from>
    <xdr:to>
      <xdr:col>17</xdr:col>
      <xdr:colOff>21154</xdr:colOff>
      <xdr:row>194</xdr:row>
      <xdr:rowOff>381000</xdr:rowOff>
    </xdr:to>
    <xdr:pic>
      <xdr:nvPicPr>
        <xdr:cNvPr id="3176" name="Picture 104">
          <a:extLst>
            <a:ext uri="{FF2B5EF4-FFF2-40B4-BE49-F238E27FC236}">
              <a16:creationId xmlns:a16="http://schemas.microsoft.com/office/drawing/2014/main" id="{00000000-0008-0000-0300-0000680C0000}"/>
            </a:ext>
          </a:extLst>
        </xdr:cNvPr>
        <xdr:cNvPicPr>
          <a:picLocks noChangeAspect="1" noChangeArrowheads="1"/>
        </xdr:cNvPicPr>
      </xdr:nvPicPr>
      <xdr:blipFill>
        <a:blip xmlns:r="http://schemas.openxmlformats.org/officeDocument/2006/relationships" r:embed="rId55"/>
        <a:srcRect/>
        <a:stretch>
          <a:fillRect/>
        </a:stretch>
      </xdr:blipFill>
      <xdr:spPr>
        <a:xfrm>
          <a:off x="7209790" y="98384995"/>
          <a:ext cx="479425" cy="276225"/>
        </a:xfrm>
        <a:prstGeom prst="rect">
          <a:avLst/>
        </a:prstGeom>
        <a:noFill/>
      </xdr:spPr>
    </xdr:pic>
    <xdr:clientData/>
  </xdr:twoCellAnchor>
  <xdr:twoCellAnchor>
    <xdr:from>
      <xdr:col>16</xdr:col>
      <xdr:colOff>95250</xdr:colOff>
      <xdr:row>195</xdr:row>
      <xdr:rowOff>95250</xdr:rowOff>
    </xdr:from>
    <xdr:to>
      <xdr:col>16</xdr:col>
      <xdr:colOff>504825</xdr:colOff>
      <xdr:row>195</xdr:row>
      <xdr:rowOff>382989</xdr:rowOff>
    </xdr:to>
    <xdr:pic>
      <xdr:nvPicPr>
        <xdr:cNvPr id="3177" name="Picture 105">
          <a:extLst>
            <a:ext uri="{FF2B5EF4-FFF2-40B4-BE49-F238E27FC236}">
              <a16:creationId xmlns:a16="http://schemas.microsoft.com/office/drawing/2014/main" id="{00000000-0008-0000-0300-0000690C0000}"/>
            </a:ext>
          </a:extLst>
        </xdr:cNvPr>
        <xdr:cNvPicPr>
          <a:picLocks noChangeAspect="1" noChangeArrowheads="1"/>
        </xdr:cNvPicPr>
      </xdr:nvPicPr>
      <xdr:blipFill>
        <a:blip xmlns:r="http://schemas.openxmlformats.org/officeDocument/2006/relationships" r:embed="rId56"/>
        <a:srcRect/>
        <a:stretch>
          <a:fillRect/>
        </a:stretch>
      </xdr:blipFill>
      <xdr:spPr>
        <a:xfrm>
          <a:off x="7257415" y="98882835"/>
          <a:ext cx="409575" cy="287655"/>
        </a:xfrm>
        <a:prstGeom prst="rect">
          <a:avLst/>
        </a:prstGeom>
        <a:noFill/>
      </xdr:spPr>
    </xdr:pic>
    <xdr:clientData/>
  </xdr:twoCellAnchor>
  <xdr:twoCellAnchor>
    <xdr:from>
      <xdr:col>16</xdr:col>
      <xdr:colOff>284261</xdr:colOff>
      <xdr:row>198</xdr:row>
      <xdr:rowOff>123907</xdr:rowOff>
    </xdr:from>
    <xdr:to>
      <xdr:col>16</xdr:col>
      <xdr:colOff>352327</xdr:colOff>
      <xdr:row>198</xdr:row>
      <xdr:rowOff>472329</xdr:rowOff>
    </xdr:to>
    <xdr:pic>
      <xdr:nvPicPr>
        <xdr:cNvPr id="289" name="图片 288">
          <a:extLst>
            <a:ext uri="{FF2B5EF4-FFF2-40B4-BE49-F238E27FC236}">
              <a16:creationId xmlns:a16="http://schemas.microsoft.com/office/drawing/2014/main" id="{00000000-0008-0000-0300-000021010000}"/>
            </a:ext>
          </a:extLst>
        </xdr:cNvPr>
        <xdr:cNvPicPr>
          <a:picLocks noChangeAspect="1" noChangeArrowheads="1"/>
        </xdr:cNvPicPr>
      </xdr:nvPicPr>
      <xdr:blipFill>
        <a:blip xmlns:r="http://schemas.openxmlformats.org/officeDocument/2006/relationships" r:embed="rId57" cstate="print">
          <a:extLst>
            <a:ext uri="{28A0092B-C50C-407E-A947-70E740481C1C}">
              <a14:useLocalDpi xmlns:a14="http://schemas.microsoft.com/office/drawing/2010/main" val="0"/>
            </a:ext>
          </a:extLst>
        </a:blip>
        <a:srcRect/>
        <a:stretch>
          <a:fillRect/>
        </a:stretch>
      </xdr:blipFill>
      <xdr:spPr>
        <a:xfrm flipH="1">
          <a:off x="7446010" y="100433505"/>
          <a:ext cx="67945" cy="3479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180976</xdr:colOff>
      <xdr:row>199</xdr:row>
      <xdr:rowOff>109559</xdr:rowOff>
    </xdr:from>
    <xdr:to>
      <xdr:col>16</xdr:col>
      <xdr:colOff>366260</xdr:colOff>
      <xdr:row>199</xdr:row>
      <xdr:rowOff>457875</xdr:rowOff>
    </xdr:to>
    <xdr:pic>
      <xdr:nvPicPr>
        <xdr:cNvPr id="290" name="图片 289">
          <a:extLst>
            <a:ext uri="{FF2B5EF4-FFF2-40B4-BE49-F238E27FC236}">
              <a16:creationId xmlns:a16="http://schemas.microsoft.com/office/drawing/2014/main" id="{00000000-0008-0000-0300-000022010000}"/>
            </a:ext>
          </a:extLst>
        </xdr:cNvPr>
        <xdr:cNvPicPr>
          <a:picLocks noChangeAspect="1" noChangeArrowheads="1"/>
        </xdr:cNvPicPr>
      </xdr:nvPicPr>
      <xdr:blipFill>
        <a:blip xmlns:r="http://schemas.openxmlformats.org/officeDocument/2006/relationships" r:embed="rId58" cstate="print">
          <a:extLst>
            <a:ext uri="{28A0092B-C50C-407E-A947-70E740481C1C}">
              <a14:useLocalDpi xmlns:a14="http://schemas.microsoft.com/office/drawing/2010/main" val="0"/>
            </a:ext>
          </a:extLst>
        </a:blip>
        <a:srcRect/>
        <a:stretch>
          <a:fillRect/>
        </a:stretch>
      </xdr:blipFill>
      <xdr:spPr>
        <a:xfrm>
          <a:off x="7343140" y="100926265"/>
          <a:ext cx="184785" cy="3486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190500</xdr:colOff>
      <xdr:row>196</xdr:row>
      <xdr:rowOff>47626</xdr:rowOff>
    </xdr:from>
    <xdr:to>
      <xdr:col>16</xdr:col>
      <xdr:colOff>276225</xdr:colOff>
      <xdr:row>196</xdr:row>
      <xdr:rowOff>427476</xdr:rowOff>
    </xdr:to>
    <xdr:pic>
      <xdr:nvPicPr>
        <xdr:cNvPr id="291" name="Picture 106">
          <a:extLst>
            <a:ext uri="{FF2B5EF4-FFF2-40B4-BE49-F238E27FC236}">
              <a16:creationId xmlns:a16="http://schemas.microsoft.com/office/drawing/2014/main" id="{00000000-0008-0000-0300-000023010000}"/>
            </a:ext>
          </a:extLst>
        </xdr:cNvPr>
        <xdr:cNvPicPr>
          <a:picLocks noChangeAspect="1" noChangeArrowheads="1"/>
        </xdr:cNvPicPr>
      </xdr:nvPicPr>
      <xdr:blipFill>
        <a:blip xmlns:r="http://schemas.openxmlformats.org/officeDocument/2006/relationships" r:embed="rId59"/>
        <a:srcRect/>
        <a:stretch>
          <a:fillRect/>
        </a:stretch>
      </xdr:blipFill>
      <xdr:spPr>
        <a:xfrm>
          <a:off x="7352665" y="99342575"/>
          <a:ext cx="85725" cy="379730"/>
        </a:xfrm>
        <a:prstGeom prst="rect">
          <a:avLst/>
        </a:prstGeom>
        <a:noFill/>
      </xdr:spPr>
    </xdr:pic>
    <xdr:clientData/>
  </xdr:twoCellAnchor>
  <xdr:twoCellAnchor>
    <xdr:from>
      <xdr:col>16</xdr:col>
      <xdr:colOff>247650</xdr:colOff>
      <xdr:row>197</xdr:row>
      <xdr:rowOff>180975</xdr:rowOff>
    </xdr:from>
    <xdr:to>
      <xdr:col>16</xdr:col>
      <xdr:colOff>339667</xdr:colOff>
      <xdr:row>197</xdr:row>
      <xdr:rowOff>428625</xdr:rowOff>
    </xdr:to>
    <xdr:pic>
      <xdr:nvPicPr>
        <xdr:cNvPr id="292" name="Picture 107">
          <a:extLst>
            <a:ext uri="{FF2B5EF4-FFF2-40B4-BE49-F238E27FC236}">
              <a16:creationId xmlns:a16="http://schemas.microsoft.com/office/drawing/2014/main" id="{00000000-0008-0000-0300-000024010000}"/>
            </a:ext>
          </a:extLst>
        </xdr:cNvPr>
        <xdr:cNvPicPr>
          <a:picLocks noChangeAspect="1" noChangeArrowheads="1"/>
        </xdr:cNvPicPr>
      </xdr:nvPicPr>
      <xdr:blipFill>
        <a:blip xmlns:r="http://schemas.openxmlformats.org/officeDocument/2006/relationships" r:embed="rId60"/>
        <a:srcRect/>
        <a:stretch>
          <a:fillRect/>
        </a:stretch>
      </xdr:blipFill>
      <xdr:spPr>
        <a:xfrm>
          <a:off x="7409815" y="99983290"/>
          <a:ext cx="91440" cy="247650"/>
        </a:xfrm>
        <a:prstGeom prst="rect">
          <a:avLst/>
        </a:prstGeom>
        <a:noFill/>
      </xdr:spPr>
    </xdr:pic>
    <xdr:clientData/>
  </xdr:twoCellAnchor>
  <xdr:twoCellAnchor>
    <xdr:from>
      <xdr:col>16</xdr:col>
      <xdr:colOff>180975</xdr:colOff>
      <xdr:row>200</xdr:row>
      <xdr:rowOff>28575</xdr:rowOff>
    </xdr:from>
    <xdr:to>
      <xdr:col>16</xdr:col>
      <xdr:colOff>381000</xdr:colOff>
      <xdr:row>200</xdr:row>
      <xdr:rowOff>476907</xdr:rowOff>
    </xdr:to>
    <xdr:pic>
      <xdr:nvPicPr>
        <xdr:cNvPr id="293" name="Picture 108">
          <a:extLst>
            <a:ext uri="{FF2B5EF4-FFF2-40B4-BE49-F238E27FC236}">
              <a16:creationId xmlns:a16="http://schemas.microsoft.com/office/drawing/2014/main" id="{00000000-0008-0000-0300-000025010000}"/>
            </a:ext>
          </a:extLst>
        </xdr:cNvPr>
        <xdr:cNvPicPr>
          <a:picLocks noChangeAspect="1" noChangeArrowheads="1"/>
        </xdr:cNvPicPr>
      </xdr:nvPicPr>
      <xdr:blipFill>
        <a:blip xmlns:r="http://schemas.openxmlformats.org/officeDocument/2006/relationships" r:embed="rId61"/>
        <a:srcRect/>
        <a:stretch>
          <a:fillRect/>
        </a:stretch>
      </xdr:blipFill>
      <xdr:spPr>
        <a:xfrm>
          <a:off x="7343140" y="101352985"/>
          <a:ext cx="200025" cy="448310"/>
        </a:xfrm>
        <a:prstGeom prst="rect">
          <a:avLst/>
        </a:prstGeom>
        <a:noFill/>
      </xdr:spPr>
    </xdr:pic>
    <xdr:clientData/>
  </xdr:twoCellAnchor>
  <xdr:twoCellAnchor>
    <xdr:from>
      <xdr:col>16</xdr:col>
      <xdr:colOff>142875</xdr:colOff>
      <xdr:row>201</xdr:row>
      <xdr:rowOff>9525</xdr:rowOff>
    </xdr:from>
    <xdr:to>
      <xdr:col>16</xdr:col>
      <xdr:colOff>304800</xdr:colOff>
      <xdr:row>201</xdr:row>
      <xdr:rowOff>411608</xdr:rowOff>
    </xdr:to>
    <xdr:pic>
      <xdr:nvPicPr>
        <xdr:cNvPr id="294" name="Picture 109">
          <a:extLst>
            <a:ext uri="{FF2B5EF4-FFF2-40B4-BE49-F238E27FC236}">
              <a16:creationId xmlns:a16="http://schemas.microsoft.com/office/drawing/2014/main" id="{00000000-0008-0000-0300-000026010000}"/>
            </a:ext>
          </a:extLst>
        </xdr:cNvPr>
        <xdr:cNvPicPr>
          <a:picLocks noChangeAspect="1" noChangeArrowheads="1"/>
        </xdr:cNvPicPr>
      </xdr:nvPicPr>
      <xdr:blipFill>
        <a:blip xmlns:r="http://schemas.openxmlformats.org/officeDocument/2006/relationships" r:embed="rId62"/>
        <a:srcRect/>
        <a:stretch>
          <a:fillRect/>
        </a:stretch>
      </xdr:blipFill>
      <xdr:spPr>
        <a:xfrm>
          <a:off x="7305040" y="101841300"/>
          <a:ext cx="161925" cy="401955"/>
        </a:xfrm>
        <a:prstGeom prst="rect">
          <a:avLst/>
        </a:prstGeom>
        <a:noFill/>
      </xdr:spPr>
    </xdr:pic>
    <xdr:clientData/>
  </xdr:twoCellAnchor>
  <xdr:twoCellAnchor>
    <xdr:from>
      <xdr:col>16</xdr:col>
      <xdr:colOff>0</xdr:colOff>
      <xdr:row>202</xdr:row>
      <xdr:rowOff>152401</xdr:rowOff>
    </xdr:from>
    <xdr:to>
      <xdr:col>16</xdr:col>
      <xdr:colOff>539827</xdr:colOff>
      <xdr:row>202</xdr:row>
      <xdr:rowOff>266701</xdr:rowOff>
    </xdr:to>
    <xdr:pic>
      <xdr:nvPicPr>
        <xdr:cNvPr id="295" name="Picture 110">
          <a:extLst>
            <a:ext uri="{FF2B5EF4-FFF2-40B4-BE49-F238E27FC236}">
              <a16:creationId xmlns:a16="http://schemas.microsoft.com/office/drawing/2014/main" id="{00000000-0008-0000-0300-000027010000}"/>
            </a:ext>
          </a:extLst>
        </xdr:cNvPr>
        <xdr:cNvPicPr>
          <a:picLocks noChangeAspect="1" noChangeArrowheads="1"/>
        </xdr:cNvPicPr>
      </xdr:nvPicPr>
      <xdr:blipFill>
        <a:blip xmlns:r="http://schemas.openxmlformats.org/officeDocument/2006/relationships" r:embed="rId63"/>
        <a:srcRect/>
        <a:stretch>
          <a:fillRect/>
        </a:stretch>
      </xdr:blipFill>
      <xdr:spPr>
        <a:xfrm>
          <a:off x="7162165" y="102491540"/>
          <a:ext cx="506095" cy="114300"/>
        </a:xfrm>
        <a:prstGeom prst="rect">
          <a:avLst/>
        </a:prstGeom>
        <a:noFill/>
      </xdr:spPr>
    </xdr:pic>
    <xdr:clientData/>
  </xdr:twoCellAnchor>
  <xdr:twoCellAnchor>
    <xdr:from>
      <xdr:col>16</xdr:col>
      <xdr:colOff>19050</xdr:colOff>
      <xdr:row>203</xdr:row>
      <xdr:rowOff>85725</xdr:rowOff>
    </xdr:from>
    <xdr:to>
      <xdr:col>16</xdr:col>
      <xdr:colOff>517525</xdr:colOff>
      <xdr:row>203</xdr:row>
      <xdr:rowOff>266700</xdr:rowOff>
    </xdr:to>
    <xdr:pic>
      <xdr:nvPicPr>
        <xdr:cNvPr id="296" name="Picture 111">
          <a:extLst>
            <a:ext uri="{FF2B5EF4-FFF2-40B4-BE49-F238E27FC236}">
              <a16:creationId xmlns:a16="http://schemas.microsoft.com/office/drawing/2014/main" id="{00000000-0008-0000-0300-000028010000}"/>
            </a:ext>
          </a:extLst>
        </xdr:cNvPr>
        <xdr:cNvPicPr>
          <a:picLocks noChangeAspect="1" noChangeArrowheads="1"/>
        </xdr:cNvPicPr>
      </xdr:nvPicPr>
      <xdr:blipFill>
        <a:blip xmlns:r="http://schemas.openxmlformats.org/officeDocument/2006/relationships" r:embed="rId64"/>
        <a:srcRect/>
        <a:stretch>
          <a:fillRect/>
        </a:stretch>
      </xdr:blipFill>
      <xdr:spPr>
        <a:xfrm>
          <a:off x="7181215" y="102932230"/>
          <a:ext cx="487045" cy="180975"/>
        </a:xfrm>
        <a:prstGeom prst="rect">
          <a:avLst/>
        </a:prstGeom>
        <a:noFill/>
      </xdr:spPr>
    </xdr:pic>
    <xdr:clientData/>
  </xdr:twoCellAnchor>
  <xdr:twoCellAnchor>
    <xdr:from>
      <xdr:col>16</xdr:col>
      <xdr:colOff>19050</xdr:colOff>
      <xdr:row>204</xdr:row>
      <xdr:rowOff>228601</xdr:rowOff>
    </xdr:from>
    <xdr:to>
      <xdr:col>16</xdr:col>
      <xdr:colOff>460011</xdr:colOff>
      <xdr:row>204</xdr:row>
      <xdr:rowOff>304801</xdr:rowOff>
    </xdr:to>
    <xdr:pic>
      <xdr:nvPicPr>
        <xdr:cNvPr id="297" name="Picture 112">
          <a:extLst>
            <a:ext uri="{FF2B5EF4-FFF2-40B4-BE49-F238E27FC236}">
              <a16:creationId xmlns:a16="http://schemas.microsoft.com/office/drawing/2014/main" id="{00000000-0008-0000-0300-000029010000}"/>
            </a:ext>
          </a:extLst>
        </xdr:cNvPr>
        <xdr:cNvPicPr>
          <a:picLocks noChangeAspect="1" noChangeArrowheads="1"/>
        </xdr:cNvPicPr>
      </xdr:nvPicPr>
      <xdr:blipFill>
        <a:blip xmlns:r="http://schemas.openxmlformats.org/officeDocument/2006/relationships" r:embed="rId65"/>
        <a:srcRect/>
        <a:stretch>
          <a:fillRect/>
        </a:stretch>
      </xdr:blipFill>
      <xdr:spPr>
        <a:xfrm>
          <a:off x="7181215" y="103582470"/>
          <a:ext cx="440690" cy="76200"/>
        </a:xfrm>
        <a:prstGeom prst="rect">
          <a:avLst/>
        </a:prstGeom>
        <a:noFill/>
      </xdr:spPr>
    </xdr:pic>
    <xdr:clientData/>
  </xdr:twoCellAnchor>
  <xdr:twoCellAnchor>
    <xdr:from>
      <xdr:col>16</xdr:col>
      <xdr:colOff>57150</xdr:colOff>
      <xdr:row>205</xdr:row>
      <xdr:rowOff>171451</xdr:rowOff>
    </xdr:from>
    <xdr:to>
      <xdr:col>17</xdr:col>
      <xdr:colOff>1080</xdr:colOff>
      <xdr:row>205</xdr:row>
      <xdr:rowOff>304801</xdr:rowOff>
    </xdr:to>
    <xdr:pic>
      <xdr:nvPicPr>
        <xdr:cNvPr id="298" name="Picture 113">
          <a:extLst>
            <a:ext uri="{FF2B5EF4-FFF2-40B4-BE49-F238E27FC236}">
              <a16:creationId xmlns:a16="http://schemas.microsoft.com/office/drawing/2014/main" id="{00000000-0008-0000-0300-00002A010000}"/>
            </a:ext>
          </a:extLst>
        </xdr:cNvPr>
        <xdr:cNvPicPr>
          <a:picLocks noChangeAspect="1" noChangeArrowheads="1"/>
        </xdr:cNvPicPr>
      </xdr:nvPicPr>
      <xdr:blipFill>
        <a:blip xmlns:r="http://schemas.openxmlformats.org/officeDocument/2006/relationships" r:embed="rId66"/>
        <a:srcRect/>
        <a:stretch>
          <a:fillRect/>
        </a:stretch>
      </xdr:blipFill>
      <xdr:spPr>
        <a:xfrm>
          <a:off x="7219315" y="104032685"/>
          <a:ext cx="449580" cy="133350"/>
        </a:xfrm>
        <a:prstGeom prst="rect">
          <a:avLst/>
        </a:prstGeom>
        <a:noFill/>
      </xdr:spPr>
    </xdr:pic>
    <xdr:clientData/>
  </xdr:twoCellAnchor>
  <xdr:twoCellAnchor>
    <xdr:from>
      <xdr:col>15</xdr:col>
      <xdr:colOff>352425</xdr:colOff>
      <xdr:row>206</xdr:row>
      <xdr:rowOff>171451</xdr:rowOff>
    </xdr:from>
    <xdr:to>
      <xdr:col>16</xdr:col>
      <xdr:colOff>526122</xdr:colOff>
      <xdr:row>206</xdr:row>
      <xdr:rowOff>304801</xdr:rowOff>
    </xdr:to>
    <xdr:pic>
      <xdr:nvPicPr>
        <xdr:cNvPr id="299" name="Picture 114">
          <a:extLst>
            <a:ext uri="{FF2B5EF4-FFF2-40B4-BE49-F238E27FC236}">
              <a16:creationId xmlns:a16="http://schemas.microsoft.com/office/drawing/2014/main" id="{00000000-0008-0000-0300-00002B010000}"/>
            </a:ext>
          </a:extLst>
        </xdr:cNvPr>
        <xdr:cNvPicPr>
          <a:picLocks noChangeAspect="1" noChangeArrowheads="1"/>
        </xdr:cNvPicPr>
      </xdr:nvPicPr>
      <xdr:blipFill>
        <a:blip xmlns:r="http://schemas.openxmlformats.org/officeDocument/2006/relationships" r:embed="rId67"/>
        <a:srcRect/>
        <a:stretch>
          <a:fillRect/>
        </a:stretch>
      </xdr:blipFill>
      <xdr:spPr>
        <a:xfrm>
          <a:off x="7128510" y="104540050"/>
          <a:ext cx="539750" cy="133350"/>
        </a:xfrm>
        <a:prstGeom prst="rect">
          <a:avLst/>
        </a:prstGeom>
        <a:noFill/>
      </xdr:spPr>
    </xdr:pic>
    <xdr:clientData/>
  </xdr:twoCellAnchor>
  <xdr:twoCellAnchor>
    <xdr:from>
      <xdr:col>16</xdr:col>
      <xdr:colOff>44824</xdr:colOff>
      <xdr:row>180</xdr:row>
      <xdr:rowOff>78442</xdr:rowOff>
    </xdr:from>
    <xdr:to>
      <xdr:col>16</xdr:col>
      <xdr:colOff>456749</xdr:colOff>
      <xdr:row>180</xdr:row>
      <xdr:rowOff>313766</xdr:rowOff>
    </xdr:to>
    <xdr:pic>
      <xdr:nvPicPr>
        <xdr:cNvPr id="3202" name="Picture 130">
          <a:extLst>
            <a:ext uri="{FF2B5EF4-FFF2-40B4-BE49-F238E27FC236}">
              <a16:creationId xmlns:a16="http://schemas.microsoft.com/office/drawing/2014/main" id="{00000000-0008-0000-0300-0000820C0000}"/>
            </a:ext>
          </a:extLst>
        </xdr:cNvPr>
        <xdr:cNvPicPr>
          <a:picLocks noChangeAspect="1" noChangeArrowheads="1"/>
        </xdr:cNvPicPr>
      </xdr:nvPicPr>
      <xdr:blipFill>
        <a:blip xmlns:r="http://schemas.openxmlformats.org/officeDocument/2006/relationships" r:embed="rId68"/>
        <a:srcRect/>
        <a:stretch>
          <a:fillRect/>
        </a:stretch>
      </xdr:blipFill>
      <xdr:spPr>
        <a:xfrm>
          <a:off x="7206615" y="91255215"/>
          <a:ext cx="412115" cy="235585"/>
        </a:xfrm>
        <a:prstGeom prst="rect">
          <a:avLst/>
        </a:prstGeom>
        <a:noFill/>
      </xdr:spPr>
    </xdr:pic>
    <xdr:clientData/>
  </xdr:twoCellAnchor>
  <xdr:twoCellAnchor>
    <xdr:from>
      <xdr:col>16</xdr:col>
      <xdr:colOff>89647</xdr:colOff>
      <xdr:row>181</xdr:row>
      <xdr:rowOff>123265</xdr:rowOff>
    </xdr:from>
    <xdr:to>
      <xdr:col>16</xdr:col>
      <xdr:colOff>501572</xdr:colOff>
      <xdr:row>181</xdr:row>
      <xdr:rowOff>358589</xdr:rowOff>
    </xdr:to>
    <xdr:pic>
      <xdr:nvPicPr>
        <xdr:cNvPr id="302" name="Picture 130">
          <a:extLst>
            <a:ext uri="{FF2B5EF4-FFF2-40B4-BE49-F238E27FC236}">
              <a16:creationId xmlns:a16="http://schemas.microsoft.com/office/drawing/2014/main" id="{00000000-0008-0000-0300-00002E010000}"/>
            </a:ext>
          </a:extLst>
        </xdr:cNvPr>
        <xdr:cNvPicPr>
          <a:picLocks noChangeAspect="1" noChangeArrowheads="1"/>
        </xdr:cNvPicPr>
      </xdr:nvPicPr>
      <xdr:blipFill>
        <a:blip xmlns:r="http://schemas.openxmlformats.org/officeDocument/2006/relationships" r:embed="rId68"/>
        <a:srcRect/>
        <a:stretch>
          <a:fillRect/>
        </a:stretch>
      </xdr:blipFill>
      <xdr:spPr>
        <a:xfrm>
          <a:off x="7251700" y="91807665"/>
          <a:ext cx="411480" cy="234950"/>
        </a:xfrm>
        <a:prstGeom prst="rect">
          <a:avLst/>
        </a:prstGeom>
        <a:noFill/>
      </xdr:spPr>
    </xdr:pic>
    <xdr:clientData/>
  </xdr:twoCellAnchor>
  <xdr:twoCellAnchor>
    <xdr:from>
      <xdr:col>16</xdr:col>
      <xdr:colOff>78441</xdr:colOff>
      <xdr:row>182</xdr:row>
      <xdr:rowOff>179294</xdr:rowOff>
    </xdr:from>
    <xdr:to>
      <xdr:col>16</xdr:col>
      <xdr:colOff>490366</xdr:colOff>
      <xdr:row>182</xdr:row>
      <xdr:rowOff>414618</xdr:rowOff>
    </xdr:to>
    <xdr:pic>
      <xdr:nvPicPr>
        <xdr:cNvPr id="303" name="Picture 130">
          <a:extLst>
            <a:ext uri="{FF2B5EF4-FFF2-40B4-BE49-F238E27FC236}">
              <a16:creationId xmlns:a16="http://schemas.microsoft.com/office/drawing/2014/main" id="{00000000-0008-0000-0300-00002F010000}"/>
            </a:ext>
          </a:extLst>
        </xdr:cNvPr>
        <xdr:cNvPicPr>
          <a:picLocks noChangeAspect="1" noChangeArrowheads="1"/>
        </xdr:cNvPicPr>
      </xdr:nvPicPr>
      <xdr:blipFill>
        <a:blip xmlns:r="http://schemas.openxmlformats.org/officeDocument/2006/relationships" r:embed="rId68"/>
        <a:srcRect/>
        <a:stretch>
          <a:fillRect/>
        </a:stretch>
      </xdr:blipFill>
      <xdr:spPr>
        <a:xfrm>
          <a:off x="7240270" y="92370910"/>
          <a:ext cx="412115" cy="234950"/>
        </a:xfrm>
        <a:prstGeom prst="rect">
          <a:avLst/>
        </a:prstGeom>
        <a:noFill/>
      </xdr:spPr>
    </xdr:pic>
    <xdr:clientData/>
  </xdr:twoCellAnchor>
  <xdr:twoCellAnchor>
    <xdr:from>
      <xdr:col>16</xdr:col>
      <xdr:colOff>108131</xdr:colOff>
      <xdr:row>43</xdr:row>
      <xdr:rowOff>113847</xdr:rowOff>
    </xdr:from>
    <xdr:to>
      <xdr:col>16</xdr:col>
      <xdr:colOff>530406</xdr:colOff>
      <xdr:row>43</xdr:row>
      <xdr:rowOff>472622</xdr:rowOff>
    </xdr:to>
    <xdr:pic>
      <xdr:nvPicPr>
        <xdr:cNvPr id="176" name="图片 175">
          <a:extLst>
            <a:ext uri="{FF2B5EF4-FFF2-40B4-BE49-F238E27FC236}">
              <a16:creationId xmlns:a16="http://schemas.microsoft.com/office/drawing/2014/main" id="{00000000-0008-0000-0300-0000B0000000}"/>
            </a:ext>
          </a:extLst>
        </xdr:cNvPr>
        <xdr:cNvPicPr>
          <a:picLocks noChangeAspect="1"/>
        </xdr:cNvPicPr>
      </xdr:nvPicPr>
      <xdr:blipFill>
        <a:blip xmlns:r="http://schemas.openxmlformats.org/officeDocument/2006/relationships" r:embed="rId69"/>
        <a:stretch>
          <a:fillRect/>
        </a:stretch>
      </xdr:blipFill>
      <xdr:spPr>
        <a:xfrm>
          <a:off x="7270115" y="21781770"/>
          <a:ext cx="398145" cy="358775"/>
        </a:xfrm>
        <a:prstGeom prst="rect">
          <a:avLst/>
        </a:prstGeom>
        <a:noFill/>
        <a:ln w="9525">
          <a:noFill/>
        </a:ln>
      </xdr:spPr>
    </xdr:pic>
    <xdr:clientData/>
  </xdr:twoCellAnchor>
  <xdr:twoCellAnchor>
    <xdr:from>
      <xdr:col>16</xdr:col>
      <xdr:colOff>112061</xdr:colOff>
      <xdr:row>20</xdr:row>
      <xdr:rowOff>76794</xdr:rowOff>
    </xdr:from>
    <xdr:to>
      <xdr:col>16</xdr:col>
      <xdr:colOff>438847</xdr:colOff>
      <xdr:row>20</xdr:row>
      <xdr:rowOff>459442</xdr:rowOff>
    </xdr:to>
    <xdr:pic>
      <xdr:nvPicPr>
        <xdr:cNvPr id="178" name="图片 177">
          <a:extLst>
            <a:ext uri="{FF2B5EF4-FFF2-40B4-BE49-F238E27FC236}">
              <a16:creationId xmlns:a16="http://schemas.microsoft.com/office/drawing/2014/main" id="{00000000-0008-0000-0300-0000B2000000}"/>
            </a:ext>
          </a:extLst>
        </xdr:cNvPr>
        <xdr:cNvPicPr>
          <a:picLocks noChangeAspect="1" noChangeArrowheads="1"/>
        </xdr:cNvPicPr>
      </xdr:nvPicPr>
      <xdr:blipFill>
        <a:blip xmlns:r="http://schemas.openxmlformats.org/officeDocument/2006/relationships" r:embed="rId70" cstate="print">
          <a:extLst>
            <a:ext uri="{28A0092B-C50C-407E-A947-70E740481C1C}">
              <a14:useLocalDpi xmlns:a14="http://schemas.microsoft.com/office/drawing/2010/main" val="0"/>
            </a:ext>
          </a:extLst>
        </a:blip>
        <a:srcRect/>
        <a:stretch>
          <a:fillRect/>
        </a:stretch>
      </xdr:blipFill>
      <xdr:spPr>
        <a:xfrm>
          <a:off x="7273925" y="10074910"/>
          <a:ext cx="327025" cy="3829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56030</xdr:colOff>
      <xdr:row>24</xdr:row>
      <xdr:rowOff>44823</xdr:rowOff>
    </xdr:from>
    <xdr:to>
      <xdr:col>16</xdr:col>
      <xdr:colOff>450459</xdr:colOff>
      <xdr:row>24</xdr:row>
      <xdr:rowOff>423580</xdr:rowOff>
    </xdr:to>
    <xdr:pic>
      <xdr:nvPicPr>
        <xdr:cNvPr id="179" name="图片 178">
          <a:extLst>
            <a:ext uri="{FF2B5EF4-FFF2-40B4-BE49-F238E27FC236}">
              <a16:creationId xmlns:a16="http://schemas.microsoft.com/office/drawing/2014/main" id="{00000000-0008-0000-0300-0000B3000000}"/>
            </a:ext>
          </a:extLst>
        </xdr:cNvPr>
        <xdr:cNvPicPr>
          <a:picLocks noChangeAspect="1" noChangeArrowheads="1"/>
        </xdr:cNvPicPr>
      </xdr:nvPicPr>
      <xdr:blipFill>
        <a:blip xmlns:r="http://schemas.openxmlformats.org/officeDocument/2006/relationships" r:embed="rId71" cstate="print">
          <a:extLst>
            <a:ext uri="{28A0092B-C50C-407E-A947-70E740481C1C}">
              <a14:useLocalDpi xmlns:a14="http://schemas.microsoft.com/office/drawing/2010/main" val="0"/>
            </a:ext>
          </a:extLst>
        </a:blip>
        <a:srcRect/>
        <a:stretch>
          <a:fillRect/>
        </a:stretch>
      </xdr:blipFill>
      <xdr:spPr>
        <a:xfrm>
          <a:off x="7218045" y="12072620"/>
          <a:ext cx="394335" cy="379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31918</xdr:colOff>
      <xdr:row>22</xdr:row>
      <xdr:rowOff>108886</xdr:rowOff>
    </xdr:from>
    <xdr:to>
      <xdr:col>16</xdr:col>
      <xdr:colOff>543199</xdr:colOff>
      <xdr:row>22</xdr:row>
      <xdr:rowOff>438979</xdr:rowOff>
    </xdr:to>
    <xdr:pic>
      <xdr:nvPicPr>
        <xdr:cNvPr id="180" name="图片 179">
          <a:extLst>
            <a:ext uri="{FF2B5EF4-FFF2-40B4-BE49-F238E27FC236}">
              <a16:creationId xmlns:a16="http://schemas.microsoft.com/office/drawing/2014/main" id="{00000000-0008-0000-0300-0000B4000000}"/>
            </a:ext>
          </a:extLst>
        </xdr:cNvPr>
        <xdr:cNvPicPr>
          <a:picLocks noChangeAspect="1" noChangeArrowheads="1"/>
        </xdr:cNvPicPr>
      </xdr:nvPicPr>
      <xdr:blipFill>
        <a:blip xmlns:r="http://schemas.openxmlformats.org/officeDocument/2006/relationships" r:embed="rId72" cstate="print">
          <a:extLst>
            <a:ext uri="{28A0092B-C50C-407E-A947-70E740481C1C}">
              <a14:useLocalDpi xmlns:a14="http://schemas.microsoft.com/office/drawing/2010/main" val="0"/>
            </a:ext>
          </a:extLst>
        </a:blip>
        <a:srcRect/>
        <a:stretch>
          <a:fillRect/>
        </a:stretch>
      </xdr:blipFill>
      <xdr:spPr>
        <a:xfrm rot="5400000">
          <a:off x="7265670" y="11050270"/>
          <a:ext cx="330200" cy="4737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42999</xdr:colOff>
      <xdr:row>21</xdr:row>
      <xdr:rowOff>97808</xdr:rowOff>
    </xdr:from>
    <xdr:to>
      <xdr:col>16</xdr:col>
      <xdr:colOff>505238</xdr:colOff>
      <xdr:row>21</xdr:row>
      <xdr:rowOff>396238</xdr:rowOff>
    </xdr:to>
    <xdr:pic>
      <xdr:nvPicPr>
        <xdr:cNvPr id="181" name="图片 180">
          <a:extLst>
            <a:ext uri="{FF2B5EF4-FFF2-40B4-BE49-F238E27FC236}">
              <a16:creationId xmlns:a16="http://schemas.microsoft.com/office/drawing/2014/main" id="{00000000-0008-0000-0300-0000B5000000}"/>
            </a:ext>
          </a:extLst>
        </xdr:cNvPr>
        <xdr:cNvPicPr>
          <a:picLocks noChangeAspect="1" noChangeArrowheads="1"/>
        </xdr:cNvPicPr>
      </xdr:nvPicPr>
      <xdr:blipFill>
        <a:blip xmlns:r="http://schemas.openxmlformats.org/officeDocument/2006/relationships" r:embed="rId73" cstate="print">
          <a:extLst>
            <a:ext uri="{28A0092B-C50C-407E-A947-70E740481C1C}">
              <a14:useLocalDpi xmlns:a14="http://schemas.microsoft.com/office/drawing/2010/main" val="0"/>
            </a:ext>
          </a:extLst>
        </a:blip>
        <a:srcRect/>
        <a:stretch>
          <a:fillRect/>
        </a:stretch>
      </xdr:blipFill>
      <xdr:spPr>
        <a:xfrm rot="5400000">
          <a:off x="7286625" y="10521950"/>
          <a:ext cx="298450" cy="461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82826</xdr:colOff>
      <xdr:row>23</xdr:row>
      <xdr:rowOff>107674</xdr:rowOff>
    </xdr:from>
    <xdr:to>
      <xdr:col>16</xdr:col>
      <xdr:colOff>439003</xdr:colOff>
      <xdr:row>23</xdr:row>
      <xdr:rowOff>389283</xdr:rowOff>
    </xdr:to>
    <xdr:pic>
      <xdr:nvPicPr>
        <xdr:cNvPr id="182" name="图片 181">
          <a:extLst>
            <a:ext uri="{FF2B5EF4-FFF2-40B4-BE49-F238E27FC236}">
              <a16:creationId xmlns:a16="http://schemas.microsoft.com/office/drawing/2014/main" id="{00000000-0008-0000-0300-0000B6000000}"/>
            </a:ext>
          </a:extLst>
        </xdr:cNvPr>
        <xdr:cNvPicPr>
          <a:picLocks noChangeAspect="1" noChangeArrowheads="1"/>
        </xdr:cNvPicPr>
      </xdr:nvPicPr>
      <xdr:blipFill>
        <a:blip xmlns:r="http://schemas.openxmlformats.org/officeDocument/2006/relationships" r:embed="rId74" cstate="print">
          <a:extLst>
            <a:ext uri="{28A0092B-C50C-407E-A947-70E740481C1C}">
              <a14:useLocalDpi xmlns:a14="http://schemas.microsoft.com/office/drawing/2010/main" val="0"/>
            </a:ext>
          </a:extLst>
        </a:blip>
        <a:srcRect/>
        <a:stretch>
          <a:fillRect/>
        </a:stretch>
      </xdr:blipFill>
      <xdr:spPr>
        <a:xfrm>
          <a:off x="7244715" y="11628120"/>
          <a:ext cx="356235" cy="2819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134470</xdr:colOff>
      <xdr:row>25</xdr:row>
      <xdr:rowOff>100853</xdr:rowOff>
    </xdr:from>
    <xdr:to>
      <xdr:col>16</xdr:col>
      <xdr:colOff>432220</xdr:colOff>
      <xdr:row>25</xdr:row>
      <xdr:rowOff>425823</xdr:rowOff>
    </xdr:to>
    <xdr:pic>
      <xdr:nvPicPr>
        <xdr:cNvPr id="183" name="图片 182">
          <a:extLst>
            <a:ext uri="{FF2B5EF4-FFF2-40B4-BE49-F238E27FC236}">
              <a16:creationId xmlns:a16="http://schemas.microsoft.com/office/drawing/2014/main" id="{00000000-0008-0000-0300-0000B7000000}"/>
            </a:ext>
          </a:extLst>
        </xdr:cNvPr>
        <xdr:cNvPicPr>
          <a:picLocks noChangeAspect="1" noChangeArrowheads="1"/>
        </xdr:cNvPicPr>
      </xdr:nvPicPr>
      <xdr:blipFill>
        <a:blip xmlns:r="http://schemas.openxmlformats.org/officeDocument/2006/relationships" r:embed="rId75" cstate="print">
          <a:extLst>
            <a:ext uri="{28A0092B-C50C-407E-A947-70E740481C1C}">
              <a14:useLocalDpi xmlns:a14="http://schemas.microsoft.com/office/drawing/2010/main" val="0"/>
            </a:ext>
          </a:extLst>
        </a:blip>
        <a:srcRect/>
        <a:stretch>
          <a:fillRect/>
        </a:stretch>
      </xdr:blipFill>
      <xdr:spPr>
        <a:xfrm>
          <a:off x="7296150" y="12635865"/>
          <a:ext cx="297815" cy="3251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123266</xdr:colOff>
      <xdr:row>18</xdr:row>
      <xdr:rowOff>89648</xdr:rowOff>
    </xdr:from>
    <xdr:to>
      <xdr:col>16</xdr:col>
      <xdr:colOff>418982</xdr:colOff>
      <xdr:row>18</xdr:row>
      <xdr:rowOff>486335</xdr:rowOff>
    </xdr:to>
    <xdr:pic>
      <xdr:nvPicPr>
        <xdr:cNvPr id="185" name="图片 184">
          <a:extLst>
            <a:ext uri="{FF2B5EF4-FFF2-40B4-BE49-F238E27FC236}">
              <a16:creationId xmlns:a16="http://schemas.microsoft.com/office/drawing/2014/main" id="{00000000-0008-0000-0300-0000B9000000}"/>
            </a:ext>
          </a:extLst>
        </xdr:cNvPr>
        <xdr:cNvPicPr>
          <a:picLocks noChangeAspect="1" noChangeArrowheads="1"/>
        </xdr:cNvPicPr>
      </xdr:nvPicPr>
      <xdr:blipFill>
        <a:blip xmlns:r="http://schemas.openxmlformats.org/officeDocument/2006/relationships" r:embed="rId76"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a:xfrm>
          <a:off x="7285355" y="9073515"/>
          <a:ext cx="295275" cy="396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145678</xdr:colOff>
      <xdr:row>19</xdr:row>
      <xdr:rowOff>89648</xdr:rowOff>
    </xdr:from>
    <xdr:to>
      <xdr:col>16</xdr:col>
      <xdr:colOff>441394</xdr:colOff>
      <xdr:row>19</xdr:row>
      <xdr:rowOff>486335</xdr:rowOff>
    </xdr:to>
    <xdr:pic>
      <xdr:nvPicPr>
        <xdr:cNvPr id="186" name="图片 185">
          <a:extLst>
            <a:ext uri="{FF2B5EF4-FFF2-40B4-BE49-F238E27FC236}">
              <a16:creationId xmlns:a16="http://schemas.microsoft.com/office/drawing/2014/main" id="{00000000-0008-0000-0300-0000BA000000}"/>
            </a:ext>
          </a:extLst>
        </xdr:cNvPr>
        <xdr:cNvPicPr>
          <a:picLocks noChangeAspect="1" noChangeArrowheads="1"/>
        </xdr:cNvPicPr>
      </xdr:nvPicPr>
      <xdr:blipFill>
        <a:blip xmlns:r="http://schemas.openxmlformats.org/officeDocument/2006/relationships" r:embed="rId76"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a:xfrm>
          <a:off x="7307580" y="9580880"/>
          <a:ext cx="295910" cy="396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168087</xdr:colOff>
      <xdr:row>26</xdr:row>
      <xdr:rowOff>44824</xdr:rowOff>
    </xdr:from>
    <xdr:to>
      <xdr:col>16</xdr:col>
      <xdr:colOff>465837</xdr:colOff>
      <xdr:row>26</xdr:row>
      <xdr:rowOff>369794</xdr:rowOff>
    </xdr:to>
    <xdr:pic>
      <xdr:nvPicPr>
        <xdr:cNvPr id="188" name="图片 187">
          <a:extLst>
            <a:ext uri="{FF2B5EF4-FFF2-40B4-BE49-F238E27FC236}">
              <a16:creationId xmlns:a16="http://schemas.microsoft.com/office/drawing/2014/main" id="{00000000-0008-0000-0300-0000BC000000}"/>
            </a:ext>
          </a:extLst>
        </xdr:cNvPr>
        <xdr:cNvPicPr>
          <a:picLocks noChangeAspect="1" noChangeArrowheads="1"/>
        </xdr:cNvPicPr>
      </xdr:nvPicPr>
      <xdr:blipFill>
        <a:blip xmlns:r="http://schemas.openxmlformats.org/officeDocument/2006/relationships" r:embed="rId75" cstate="print">
          <a:extLst>
            <a:ext uri="{28A0092B-C50C-407E-A947-70E740481C1C}">
              <a14:useLocalDpi xmlns:a14="http://schemas.microsoft.com/office/drawing/2010/main" val="0"/>
            </a:ext>
          </a:extLst>
        </a:blip>
        <a:srcRect/>
        <a:stretch>
          <a:fillRect/>
        </a:stretch>
      </xdr:blipFill>
      <xdr:spPr>
        <a:xfrm>
          <a:off x="7329805" y="13087350"/>
          <a:ext cx="297815" cy="3251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102316</xdr:colOff>
      <xdr:row>30</xdr:row>
      <xdr:rowOff>121802</xdr:rowOff>
    </xdr:from>
    <xdr:to>
      <xdr:col>16</xdr:col>
      <xdr:colOff>466749</xdr:colOff>
      <xdr:row>30</xdr:row>
      <xdr:rowOff>486651</xdr:rowOff>
    </xdr:to>
    <xdr:pic>
      <xdr:nvPicPr>
        <xdr:cNvPr id="196" name="图片 195">
          <a:extLst>
            <a:ext uri="{FF2B5EF4-FFF2-40B4-BE49-F238E27FC236}">
              <a16:creationId xmlns:a16="http://schemas.microsoft.com/office/drawing/2014/main" id="{00000000-0008-0000-0300-0000C4000000}"/>
            </a:ext>
          </a:extLst>
        </xdr:cNvPr>
        <xdr:cNvPicPr>
          <a:picLocks noChangeAspect="1" noChangeArrowheads="1"/>
        </xdr:cNvPicPr>
      </xdr:nvPicPr>
      <xdr:blipFill>
        <a:blip xmlns:r="http://schemas.openxmlformats.org/officeDocument/2006/relationships" r:embed="rId77" cstate="print">
          <a:extLst>
            <a:ext uri="{28A0092B-C50C-407E-A947-70E740481C1C}">
              <a14:useLocalDpi xmlns:a14="http://schemas.microsoft.com/office/drawing/2010/main" val="0"/>
            </a:ext>
          </a:extLst>
        </a:blip>
        <a:srcRect/>
        <a:stretch>
          <a:fillRect/>
        </a:stretch>
      </xdr:blipFill>
      <xdr:spPr>
        <a:xfrm>
          <a:off x="7264400" y="15193645"/>
          <a:ext cx="364490" cy="365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112860</xdr:colOff>
      <xdr:row>34</xdr:row>
      <xdr:rowOff>120864</xdr:rowOff>
    </xdr:from>
    <xdr:to>
      <xdr:col>16</xdr:col>
      <xdr:colOff>530288</xdr:colOff>
      <xdr:row>34</xdr:row>
      <xdr:rowOff>401010</xdr:rowOff>
    </xdr:to>
    <xdr:pic>
      <xdr:nvPicPr>
        <xdr:cNvPr id="197" name="Picture 17">
          <a:extLst>
            <a:ext uri="{FF2B5EF4-FFF2-40B4-BE49-F238E27FC236}">
              <a16:creationId xmlns:a16="http://schemas.microsoft.com/office/drawing/2014/main" id="{00000000-0008-0000-0300-0000C5000000}"/>
            </a:ext>
          </a:extLst>
        </xdr:cNvPr>
        <xdr:cNvPicPr>
          <a:picLocks noChangeAspect="1" noChangeArrowheads="1"/>
        </xdr:cNvPicPr>
      </xdr:nvPicPr>
      <xdr:blipFill>
        <a:blip xmlns:r="http://schemas.openxmlformats.org/officeDocument/2006/relationships" r:embed="rId22"/>
        <a:srcRect/>
        <a:stretch>
          <a:fillRect/>
        </a:stretch>
      </xdr:blipFill>
      <xdr:spPr>
        <a:xfrm>
          <a:off x="7274560" y="17222470"/>
          <a:ext cx="393700" cy="280035"/>
        </a:xfrm>
        <a:prstGeom prst="rect">
          <a:avLst/>
        </a:prstGeom>
        <a:noFill/>
      </xdr:spPr>
    </xdr:pic>
    <xdr:clientData/>
  </xdr:twoCellAnchor>
  <xdr:twoCellAnchor>
    <xdr:from>
      <xdr:col>16</xdr:col>
      <xdr:colOff>104776</xdr:colOff>
      <xdr:row>49</xdr:row>
      <xdr:rowOff>147321</xdr:rowOff>
    </xdr:from>
    <xdr:to>
      <xdr:col>16</xdr:col>
      <xdr:colOff>481331</xdr:colOff>
      <xdr:row>49</xdr:row>
      <xdr:rowOff>414656</xdr:rowOff>
    </xdr:to>
    <xdr:pic>
      <xdr:nvPicPr>
        <xdr:cNvPr id="198" name="图片 197">
          <a:extLst>
            <a:ext uri="{FF2B5EF4-FFF2-40B4-BE49-F238E27FC236}">
              <a16:creationId xmlns:a16="http://schemas.microsoft.com/office/drawing/2014/main" id="{00000000-0008-0000-0300-0000C6000000}"/>
            </a:ext>
          </a:extLst>
        </xdr:cNvPr>
        <xdr:cNvPicPr>
          <a:picLocks noChangeAspect="1"/>
        </xdr:cNvPicPr>
      </xdr:nvPicPr>
      <xdr:blipFill>
        <a:blip xmlns:r="http://schemas.openxmlformats.org/officeDocument/2006/relationships" r:embed="rId78"/>
        <a:stretch>
          <a:fillRect/>
        </a:stretch>
      </xdr:blipFill>
      <xdr:spPr>
        <a:xfrm>
          <a:off x="7266940" y="24859615"/>
          <a:ext cx="376555" cy="267335"/>
        </a:xfrm>
        <a:prstGeom prst="rect">
          <a:avLst/>
        </a:prstGeom>
        <a:noFill/>
        <a:ln w="9525">
          <a:noFill/>
        </a:ln>
      </xdr:spPr>
    </xdr:pic>
    <xdr:clientData/>
  </xdr:twoCellAnchor>
  <xdr:twoCellAnchor>
    <xdr:from>
      <xdr:col>16</xdr:col>
      <xdr:colOff>95250</xdr:colOff>
      <xdr:row>53</xdr:row>
      <xdr:rowOff>217714</xdr:rowOff>
    </xdr:from>
    <xdr:to>
      <xdr:col>16</xdr:col>
      <xdr:colOff>490855</xdr:colOff>
      <xdr:row>53</xdr:row>
      <xdr:rowOff>340179</xdr:rowOff>
    </xdr:to>
    <xdr:pic>
      <xdr:nvPicPr>
        <xdr:cNvPr id="199" name="图片 198">
          <a:extLst>
            <a:ext uri="{FF2B5EF4-FFF2-40B4-BE49-F238E27FC236}">
              <a16:creationId xmlns:a16="http://schemas.microsoft.com/office/drawing/2014/main" id="{00000000-0008-0000-0300-0000C7000000}"/>
            </a:ext>
          </a:extLst>
        </xdr:cNvPr>
        <xdr:cNvPicPr>
          <a:picLocks noChangeAspect="1" noChangeArrowheads="1"/>
        </xdr:cNvPicPr>
      </xdr:nvPicPr>
      <xdr:blipFill>
        <a:blip xmlns:r="http://schemas.openxmlformats.org/officeDocument/2006/relationships" r:embed="rId79" cstate="print">
          <a:extLst>
            <a:ext uri="{28A0092B-C50C-407E-A947-70E740481C1C}">
              <a14:useLocalDpi xmlns:a14="http://schemas.microsoft.com/office/drawing/2010/main" val="0"/>
            </a:ext>
          </a:extLst>
        </a:blip>
        <a:srcRect/>
        <a:stretch>
          <a:fillRect/>
        </a:stretch>
      </xdr:blipFill>
      <xdr:spPr>
        <a:xfrm>
          <a:off x="7257415" y="26958925"/>
          <a:ext cx="395605" cy="1225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143997</xdr:colOff>
      <xdr:row>97</xdr:row>
      <xdr:rowOff>77898</xdr:rowOff>
    </xdr:from>
    <xdr:to>
      <xdr:col>16</xdr:col>
      <xdr:colOff>467847</xdr:colOff>
      <xdr:row>97</xdr:row>
      <xdr:rowOff>376836</xdr:rowOff>
    </xdr:to>
    <xdr:pic>
      <xdr:nvPicPr>
        <xdr:cNvPr id="194" name="Picture 17">
          <a:extLst>
            <a:ext uri="{FF2B5EF4-FFF2-40B4-BE49-F238E27FC236}">
              <a16:creationId xmlns:a16="http://schemas.microsoft.com/office/drawing/2014/main" id="{00000000-0008-0000-0300-0000C2000000}"/>
            </a:ext>
          </a:extLst>
        </xdr:cNvPr>
        <xdr:cNvPicPr>
          <a:picLocks noChangeAspect="1" noChangeArrowheads="1"/>
        </xdr:cNvPicPr>
      </xdr:nvPicPr>
      <xdr:blipFill>
        <a:blip xmlns:r="http://schemas.openxmlformats.org/officeDocument/2006/relationships" r:embed="rId80"/>
        <a:srcRect/>
        <a:stretch>
          <a:fillRect/>
        </a:stretch>
      </xdr:blipFill>
      <xdr:spPr>
        <a:xfrm>
          <a:off x="7305675" y="49143285"/>
          <a:ext cx="323850" cy="299085"/>
        </a:xfrm>
        <a:prstGeom prst="rect">
          <a:avLst/>
        </a:prstGeom>
        <a:noFill/>
      </xdr:spPr>
    </xdr:pic>
    <xdr:clientData/>
  </xdr:twoCellAnchor>
  <xdr:twoCellAnchor>
    <xdr:from>
      <xdr:col>16</xdr:col>
      <xdr:colOff>11206</xdr:colOff>
      <xdr:row>96</xdr:row>
      <xdr:rowOff>235323</xdr:rowOff>
    </xdr:from>
    <xdr:to>
      <xdr:col>16</xdr:col>
      <xdr:colOff>532508</xdr:colOff>
      <xdr:row>96</xdr:row>
      <xdr:rowOff>347382</xdr:rowOff>
    </xdr:to>
    <xdr:pic>
      <xdr:nvPicPr>
        <xdr:cNvPr id="202" name="图片 201">
          <a:extLst>
            <a:ext uri="{FF2B5EF4-FFF2-40B4-BE49-F238E27FC236}">
              <a16:creationId xmlns:a16="http://schemas.microsoft.com/office/drawing/2014/main" id="{00000000-0008-0000-0300-0000CA000000}"/>
            </a:ext>
          </a:extLst>
        </xdr:cNvPr>
        <xdr:cNvPicPr>
          <a:picLocks noChangeAspect="1" noChangeArrowheads="1"/>
        </xdr:cNvPicPr>
      </xdr:nvPicPr>
      <xdr:blipFill>
        <a:blip xmlns:r="http://schemas.openxmlformats.org/officeDocument/2006/relationships" r:embed="rId81" cstate="print">
          <a:extLst>
            <a:ext uri="{28A0092B-C50C-407E-A947-70E740481C1C}">
              <a14:useLocalDpi xmlns:a14="http://schemas.microsoft.com/office/drawing/2010/main" val="0"/>
            </a:ext>
          </a:extLst>
        </a:blip>
        <a:srcRect/>
        <a:stretch>
          <a:fillRect/>
        </a:stretch>
      </xdr:blipFill>
      <xdr:spPr>
        <a:xfrm>
          <a:off x="7172960" y="48793400"/>
          <a:ext cx="495300" cy="1123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27214</xdr:colOff>
      <xdr:row>31</xdr:row>
      <xdr:rowOff>81643</xdr:rowOff>
    </xdr:from>
    <xdr:to>
      <xdr:col>16</xdr:col>
      <xdr:colOff>524543</xdr:colOff>
      <xdr:row>31</xdr:row>
      <xdr:rowOff>476251</xdr:rowOff>
    </xdr:to>
    <xdr:pic>
      <xdr:nvPicPr>
        <xdr:cNvPr id="203" name="图片 202">
          <a:extLst>
            <a:ext uri="{FF2B5EF4-FFF2-40B4-BE49-F238E27FC236}">
              <a16:creationId xmlns:a16="http://schemas.microsoft.com/office/drawing/2014/main" id="{00000000-0008-0000-0300-0000CB000000}"/>
            </a:ext>
          </a:extLst>
        </xdr:cNvPr>
        <xdr:cNvPicPr>
          <a:picLocks noChangeAspect="1" noChangeArrowheads="1"/>
        </xdr:cNvPicPr>
      </xdr:nvPicPr>
      <xdr:blipFill>
        <a:blip xmlns:r="http://schemas.openxmlformats.org/officeDocument/2006/relationships" r:embed="rId82" cstate="print">
          <a:extLst>
            <a:ext uri="{28A0092B-C50C-407E-A947-70E740481C1C}">
              <a14:useLocalDpi xmlns:a14="http://schemas.microsoft.com/office/drawing/2010/main" val="0"/>
            </a:ext>
          </a:extLst>
        </a:blip>
        <a:srcRect/>
        <a:stretch>
          <a:fillRect/>
        </a:stretch>
      </xdr:blipFill>
      <xdr:spPr>
        <a:xfrm>
          <a:off x="7188835" y="15661005"/>
          <a:ext cx="479425" cy="3949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182789</xdr:colOff>
      <xdr:row>36</xdr:row>
      <xdr:rowOff>109220</xdr:rowOff>
    </xdr:from>
    <xdr:to>
      <xdr:col>16</xdr:col>
      <xdr:colOff>430439</xdr:colOff>
      <xdr:row>36</xdr:row>
      <xdr:rowOff>412115</xdr:rowOff>
    </xdr:to>
    <xdr:pic>
      <xdr:nvPicPr>
        <xdr:cNvPr id="207" name="Picture 16079">
          <a:extLst>
            <a:ext uri="{FF2B5EF4-FFF2-40B4-BE49-F238E27FC236}">
              <a16:creationId xmlns:a16="http://schemas.microsoft.com/office/drawing/2014/main" id="{00000000-0008-0000-0300-0000CF000000}"/>
            </a:ext>
          </a:extLst>
        </xdr:cNvPr>
        <xdr:cNvPicPr>
          <a:picLocks noChangeAspect="1" noChangeArrowheads="1"/>
        </xdr:cNvPicPr>
      </xdr:nvPicPr>
      <xdr:blipFill>
        <a:blip xmlns:r="http://schemas.openxmlformats.org/officeDocument/2006/relationships" r:embed="rId83" cstate="print"/>
        <a:srcRect/>
        <a:stretch>
          <a:fillRect/>
        </a:stretch>
      </xdr:blipFill>
      <xdr:spPr>
        <a:xfrm>
          <a:off x="7344410" y="18225770"/>
          <a:ext cx="247650" cy="302895"/>
        </a:xfrm>
        <a:prstGeom prst="rect">
          <a:avLst/>
        </a:prstGeom>
        <a:noFill/>
        <a:ln w="9525">
          <a:noFill/>
          <a:miter lim="800000"/>
          <a:headEnd/>
          <a:tailEnd/>
        </a:ln>
      </xdr:spPr>
    </xdr:pic>
    <xdr:clientData/>
  </xdr:twoCellAnchor>
  <xdr:twoCellAnchor>
    <xdr:from>
      <xdr:col>16</xdr:col>
      <xdr:colOff>133350</xdr:colOff>
      <xdr:row>32</xdr:row>
      <xdr:rowOff>66675</xdr:rowOff>
    </xdr:from>
    <xdr:to>
      <xdr:col>16</xdr:col>
      <xdr:colOff>439307</xdr:colOff>
      <xdr:row>32</xdr:row>
      <xdr:rowOff>419101</xdr:rowOff>
    </xdr:to>
    <xdr:pic>
      <xdr:nvPicPr>
        <xdr:cNvPr id="208" name="图片 207">
          <a:extLst>
            <a:ext uri="{FF2B5EF4-FFF2-40B4-BE49-F238E27FC236}">
              <a16:creationId xmlns:a16="http://schemas.microsoft.com/office/drawing/2014/main" id="{00000000-0008-0000-0300-0000D0000000}"/>
            </a:ext>
          </a:extLst>
        </xdr:cNvPr>
        <xdr:cNvPicPr>
          <a:picLocks noChangeAspect="1" noChangeArrowheads="1"/>
        </xdr:cNvPicPr>
      </xdr:nvPicPr>
      <xdr:blipFill>
        <a:blip xmlns:r="http://schemas.openxmlformats.org/officeDocument/2006/relationships" r:embed="rId84" cstate="print">
          <a:extLst>
            <a:ext uri="{28A0092B-C50C-407E-A947-70E740481C1C}">
              <a14:useLocalDpi xmlns:a14="http://schemas.microsoft.com/office/drawing/2010/main" val="0"/>
            </a:ext>
          </a:extLst>
        </a:blip>
        <a:srcRect/>
        <a:stretch>
          <a:fillRect/>
        </a:stretch>
      </xdr:blipFill>
      <xdr:spPr>
        <a:xfrm>
          <a:off x="7295515" y="16153765"/>
          <a:ext cx="305435"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100854</xdr:colOff>
      <xdr:row>79</xdr:row>
      <xdr:rowOff>56028</xdr:rowOff>
    </xdr:from>
    <xdr:to>
      <xdr:col>16</xdr:col>
      <xdr:colOff>447747</xdr:colOff>
      <xdr:row>79</xdr:row>
      <xdr:rowOff>437028</xdr:rowOff>
    </xdr:to>
    <xdr:pic>
      <xdr:nvPicPr>
        <xdr:cNvPr id="214" name="图片 213">
          <a:extLst>
            <a:ext uri="{FF2B5EF4-FFF2-40B4-BE49-F238E27FC236}">
              <a16:creationId xmlns:a16="http://schemas.microsoft.com/office/drawing/2014/main" id="{00000000-0008-0000-0300-0000D6000000}"/>
            </a:ext>
          </a:extLst>
        </xdr:cNvPr>
        <xdr:cNvPicPr>
          <a:picLocks noChangeAspect="1"/>
        </xdr:cNvPicPr>
      </xdr:nvPicPr>
      <xdr:blipFill>
        <a:blip xmlns:r="http://schemas.openxmlformats.org/officeDocument/2006/relationships" r:embed="rId85"/>
        <a:stretch>
          <a:fillRect/>
        </a:stretch>
      </xdr:blipFill>
      <xdr:spPr>
        <a:xfrm>
          <a:off x="7262495" y="39989125"/>
          <a:ext cx="347345" cy="381000"/>
        </a:xfrm>
        <a:prstGeom prst="rect">
          <a:avLst/>
        </a:prstGeom>
      </xdr:spPr>
    </xdr:pic>
    <xdr:clientData/>
  </xdr:twoCellAnchor>
  <xdr:twoCellAnchor>
    <xdr:from>
      <xdr:col>16</xdr:col>
      <xdr:colOff>33618</xdr:colOff>
      <xdr:row>80</xdr:row>
      <xdr:rowOff>78441</xdr:rowOff>
    </xdr:from>
    <xdr:to>
      <xdr:col>16</xdr:col>
      <xdr:colOff>484903</xdr:colOff>
      <xdr:row>80</xdr:row>
      <xdr:rowOff>367393</xdr:rowOff>
    </xdr:to>
    <xdr:pic>
      <xdr:nvPicPr>
        <xdr:cNvPr id="215" name="图片 214">
          <a:extLst>
            <a:ext uri="{FF2B5EF4-FFF2-40B4-BE49-F238E27FC236}">
              <a16:creationId xmlns:a16="http://schemas.microsoft.com/office/drawing/2014/main" id="{00000000-0008-0000-0300-0000D7000000}"/>
            </a:ext>
          </a:extLst>
        </xdr:cNvPr>
        <xdr:cNvPicPr>
          <a:picLocks noChangeAspect="1" noChangeArrowheads="1"/>
        </xdr:cNvPicPr>
      </xdr:nvPicPr>
      <xdr:blipFill>
        <a:blip xmlns:r="http://schemas.openxmlformats.org/officeDocument/2006/relationships" r:embed="rId86" cstate="print">
          <a:extLst>
            <a:ext uri="{28A0092B-C50C-407E-A947-70E740481C1C}">
              <a14:useLocalDpi xmlns:a14="http://schemas.microsoft.com/office/drawing/2010/main" val="0"/>
            </a:ext>
          </a:extLst>
        </a:blip>
        <a:srcRect/>
        <a:stretch>
          <a:fillRect/>
        </a:stretch>
      </xdr:blipFill>
      <xdr:spPr>
        <a:xfrm>
          <a:off x="7195185" y="40518715"/>
          <a:ext cx="451485" cy="288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81642</xdr:colOff>
      <xdr:row>78</xdr:row>
      <xdr:rowOff>54334</xdr:rowOff>
    </xdr:from>
    <xdr:to>
      <xdr:col>16</xdr:col>
      <xdr:colOff>493886</xdr:colOff>
      <xdr:row>78</xdr:row>
      <xdr:rowOff>421821</xdr:rowOff>
    </xdr:to>
    <xdr:pic>
      <xdr:nvPicPr>
        <xdr:cNvPr id="216" name="图片 215">
          <a:extLst>
            <a:ext uri="{FF2B5EF4-FFF2-40B4-BE49-F238E27FC236}">
              <a16:creationId xmlns:a16="http://schemas.microsoft.com/office/drawing/2014/main" id="{00000000-0008-0000-0300-0000D8000000}"/>
            </a:ext>
          </a:extLst>
        </xdr:cNvPr>
        <xdr:cNvPicPr>
          <a:picLocks noChangeAspect="1" noChangeArrowheads="1"/>
        </xdr:cNvPicPr>
      </xdr:nvPicPr>
      <xdr:blipFill>
        <a:blip xmlns:r="http://schemas.openxmlformats.org/officeDocument/2006/relationships" r:embed="rId87" cstate="print">
          <a:extLst>
            <a:ext uri="{28A0092B-C50C-407E-A947-70E740481C1C}">
              <a14:useLocalDpi xmlns:a14="http://schemas.microsoft.com/office/drawing/2010/main" val="0"/>
            </a:ext>
          </a:extLst>
        </a:blip>
        <a:srcRect/>
        <a:stretch>
          <a:fillRect/>
        </a:stretch>
      </xdr:blipFill>
      <xdr:spPr>
        <a:xfrm>
          <a:off x="7243445" y="39479855"/>
          <a:ext cx="412115" cy="3676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95249</xdr:colOff>
      <xdr:row>77</xdr:row>
      <xdr:rowOff>108857</xdr:rowOff>
    </xdr:from>
    <xdr:to>
      <xdr:col>16</xdr:col>
      <xdr:colOff>513730</xdr:colOff>
      <xdr:row>78</xdr:row>
      <xdr:rowOff>1</xdr:rowOff>
    </xdr:to>
    <xdr:pic>
      <xdr:nvPicPr>
        <xdr:cNvPr id="217" name="图片 216">
          <a:extLst>
            <a:ext uri="{FF2B5EF4-FFF2-40B4-BE49-F238E27FC236}">
              <a16:creationId xmlns:a16="http://schemas.microsoft.com/office/drawing/2014/main" id="{00000000-0008-0000-0300-0000D9000000}"/>
            </a:ext>
          </a:extLst>
        </xdr:cNvPr>
        <xdr:cNvPicPr>
          <a:picLocks noChangeAspect="1" noChangeArrowheads="1"/>
        </xdr:cNvPicPr>
      </xdr:nvPicPr>
      <xdr:blipFill>
        <a:blip xmlns:r="http://schemas.openxmlformats.org/officeDocument/2006/relationships" r:embed="rId88" cstate="print">
          <a:extLst>
            <a:ext uri="{28A0092B-C50C-407E-A947-70E740481C1C}">
              <a14:useLocalDpi xmlns:a14="http://schemas.microsoft.com/office/drawing/2010/main" val="0"/>
            </a:ext>
          </a:extLst>
        </a:blip>
        <a:srcRect/>
        <a:stretch>
          <a:fillRect/>
        </a:stretch>
      </xdr:blipFill>
      <xdr:spPr>
        <a:xfrm>
          <a:off x="7256780" y="39027100"/>
          <a:ext cx="411480" cy="398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54428</xdr:colOff>
      <xdr:row>76</xdr:row>
      <xdr:rowOff>40727</xdr:rowOff>
    </xdr:from>
    <xdr:to>
      <xdr:col>16</xdr:col>
      <xdr:colOff>466672</xdr:colOff>
      <xdr:row>76</xdr:row>
      <xdr:rowOff>408214</xdr:rowOff>
    </xdr:to>
    <xdr:pic>
      <xdr:nvPicPr>
        <xdr:cNvPr id="218" name="图片 217">
          <a:extLst>
            <a:ext uri="{FF2B5EF4-FFF2-40B4-BE49-F238E27FC236}">
              <a16:creationId xmlns:a16="http://schemas.microsoft.com/office/drawing/2014/main" id="{00000000-0008-0000-0300-0000DA000000}"/>
            </a:ext>
          </a:extLst>
        </xdr:cNvPr>
        <xdr:cNvPicPr>
          <a:picLocks noChangeAspect="1" noChangeArrowheads="1"/>
        </xdr:cNvPicPr>
      </xdr:nvPicPr>
      <xdr:blipFill>
        <a:blip xmlns:r="http://schemas.openxmlformats.org/officeDocument/2006/relationships" r:embed="rId87" cstate="print">
          <a:extLst>
            <a:ext uri="{28A0092B-C50C-407E-A947-70E740481C1C}">
              <a14:useLocalDpi xmlns:a14="http://schemas.microsoft.com/office/drawing/2010/main" val="0"/>
            </a:ext>
          </a:extLst>
        </a:blip>
        <a:srcRect/>
        <a:stretch>
          <a:fillRect/>
        </a:stretch>
      </xdr:blipFill>
      <xdr:spPr>
        <a:xfrm>
          <a:off x="7216140" y="38451790"/>
          <a:ext cx="412115" cy="3670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22753</xdr:colOff>
      <xdr:row>166</xdr:row>
      <xdr:rowOff>122464</xdr:rowOff>
    </xdr:from>
    <xdr:to>
      <xdr:col>16</xdr:col>
      <xdr:colOff>477230</xdr:colOff>
      <xdr:row>166</xdr:row>
      <xdr:rowOff>462642</xdr:rowOff>
    </xdr:to>
    <xdr:pic>
      <xdr:nvPicPr>
        <xdr:cNvPr id="223" name="图片 222">
          <a:extLst>
            <a:ext uri="{FF2B5EF4-FFF2-40B4-BE49-F238E27FC236}">
              <a16:creationId xmlns:a16="http://schemas.microsoft.com/office/drawing/2014/main" id="{00000000-0008-0000-0300-0000DF000000}"/>
            </a:ext>
          </a:extLst>
        </xdr:cNvPr>
        <xdr:cNvPicPr>
          <a:picLocks noChangeAspect="1" noChangeArrowheads="1"/>
        </xdr:cNvPicPr>
      </xdr:nvPicPr>
      <xdr:blipFill>
        <a:blip xmlns:r="http://schemas.openxmlformats.org/officeDocument/2006/relationships" r:embed="rId89" cstate="print">
          <a:extLst>
            <a:ext uri="{28A0092B-C50C-407E-A947-70E740481C1C}">
              <a14:useLocalDpi xmlns:a14="http://schemas.microsoft.com/office/drawing/2010/main" val="0"/>
            </a:ext>
          </a:extLst>
        </a:blip>
        <a:srcRect/>
        <a:stretch>
          <a:fillRect/>
        </a:stretch>
      </xdr:blipFill>
      <xdr:spPr>
        <a:xfrm>
          <a:off x="7184390" y="84195920"/>
          <a:ext cx="454660" cy="3403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54430</xdr:colOff>
      <xdr:row>168</xdr:row>
      <xdr:rowOff>25896</xdr:rowOff>
    </xdr:from>
    <xdr:to>
      <xdr:col>16</xdr:col>
      <xdr:colOff>453767</xdr:colOff>
      <xdr:row>168</xdr:row>
      <xdr:rowOff>489858</xdr:rowOff>
    </xdr:to>
    <xdr:pic>
      <xdr:nvPicPr>
        <xdr:cNvPr id="224" name="图片 223">
          <a:extLst>
            <a:ext uri="{FF2B5EF4-FFF2-40B4-BE49-F238E27FC236}">
              <a16:creationId xmlns:a16="http://schemas.microsoft.com/office/drawing/2014/main" id="{00000000-0008-0000-0300-0000E0000000}"/>
            </a:ext>
          </a:extLst>
        </xdr:cNvPr>
        <xdr:cNvPicPr>
          <a:picLocks noChangeAspect="1" noChangeArrowheads="1"/>
        </xdr:cNvPicPr>
      </xdr:nvPicPr>
      <xdr:blipFill>
        <a:blip xmlns:r="http://schemas.openxmlformats.org/officeDocument/2006/relationships" r:embed="rId90" cstate="print">
          <a:extLst>
            <a:ext uri="{28A0092B-C50C-407E-A947-70E740481C1C}">
              <a14:useLocalDpi xmlns:a14="http://schemas.microsoft.com/office/drawing/2010/main" val="0"/>
            </a:ext>
          </a:extLst>
        </a:blip>
        <a:srcRect/>
        <a:stretch>
          <a:fillRect/>
        </a:stretch>
      </xdr:blipFill>
      <xdr:spPr>
        <a:xfrm>
          <a:off x="7216140" y="85114130"/>
          <a:ext cx="399415" cy="4641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68037</xdr:colOff>
      <xdr:row>169</xdr:row>
      <xdr:rowOff>81643</xdr:rowOff>
    </xdr:from>
    <xdr:to>
      <xdr:col>16</xdr:col>
      <xdr:colOff>421822</xdr:colOff>
      <xdr:row>169</xdr:row>
      <xdr:rowOff>477446</xdr:rowOff>
    </xdr:to>
    <xdr:pic>
      <xdr:nvPicPr>
        <xdr:cNvPr id="225" name="图片 224">
          <a:extLst>
            <a:ext uri="{FF2B5EF4-FFF2-40B4-BE49-F238E27FC236}">
              <a16:creationId xmlns:a16="http://schemas.microsoft.com/office/drawing/2014/main" id="{00000000-0008-0000-0300-0000E1000000}"/>
            </a:ext>
          </a:extLst>
        </xdr:cNvPr>
        <xdr:cNvPicPr>
          <a:picLocks noChangeAspect="1" noChangeArrowheads="1"/>
        </xdr:cNvPicPr>
      </xdr:nvPicPr>
      <xdr:blipFill>
        <a:blip xmlns:r="http://schemas.openxmlformats.org/officeDocument/2006/relationships" r:embed="rId91" cstate="print">
          <a:extLst>
            <a:ext uri="{28A0092B-C50C-407E-A947-70E740481C1C}">
              <a14:useLocalDpi xmlns:a14="http://schemas.microsoft.com/office/drawing/2010/main" val="0"/>
            </a:ext>
          </a:extLst>
        </a:blip>
        <a:srcRect/>
        <a:stretch>
          <a:fillRect/>
        </a:stretch>
      </xdr:blipFill>
      <xdr:spPr>
        <a:xfrm>
          <a:off x="7230110" y="85677375"/>
          <a:ext cx="353695" cy="3956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100854</xdr:colOff>
      <xdr:row>172</xdr:row>
      <xdr:rowOff>56028</xdr:rowOff>
    </xdr:from>
    <xdr:to>
      <xdr:col>16</xdr:col>
      <xdr:colOff>447747</xdr:colOff>
      <xdr:row>172</xdr:row>
      <xdr:rowOff>437028</xdr:rowOff>
    </xdr:to>
    <xdr:pic>
      <xdr:nvPicPr>
        <xdr:cNvPr id="226" name="图片 225">
          <a:extLst>
            <a:ext uri="{FF2B5EF4-FFF2-40B4-BE49-F238E27FC236}">
              <a16:creationId xmlns:a16="http://schemas.microsoft.com/office/drawing/2014/main" id="{00000000-0008-0000-0300-0000E2000000}"/>
            </a:ext>
          </a:extLst>
        </xdr:cNvPr>
        <xdr:cNvPicPr>
          <a:picLocks noChangeAspect="1"/>
        </xdr:cNvPicPr>
      </xdr:nvPicPr>
      <xdr:blipFill>
        <a:blip xmlns:r="http://schemas.openxmlformats.org/officeDocument/2006/relationships" r:embed="rId85"/>
        <a:stretch>
          <a:fillRect/>
        </a:stretch>
      </xdr:blipFill>
      <xdr:spPr>
        <a:xfrm>
          <a:off x="7262495" y="87174070"/>
          <a:ext cx="347345" cy="381000"/>
        </a:xfrm>
        <a:prstGeom prst="rect">
          <a:avLst/>
        </a:prstGeom>
      </xdr:spPr>
    </xdr:pic>
    <xdr:clientData/>
  </xdr:twoCellAnchor>
  <xdr:twoCellAnchor>
    <xdr:from>
      <xdr:col>16</xdr:col>
      <xdr:colOff>33618</xdr:colOff>
      <xdr:row>173</xdr:row>
      <xdr:rowOff>78441</xdr:rowOff>
    </xdr:from>
    <xdr:to>
      <xdr:col>16</xdr:col>
      <xdr:colOff>484903</xdr:colOff>
      <xdr:row>173</xdr:row>
      <xdr:rowOff>367393</xdr:rowOff>
    </xdr:to>
    <xdr:pic>
      <xdr:nvPicPr>
        <xdr:cNvPr id="227" name="图片 226">
          <a:extLst>
            <a:ext uri="{FF2B5EF4-FFF2-40B4-BE49-F238E27FC236}">
              <a16:creationId xmlns:a16="http://schemas.microsoft.com/office/drawing/2014/main" id="{00000000-0008-0000-0300-0000E3000000}"/>
            </a:ext>
          </a:extLst>
        </xdr:cNvPr>
        <xdr:cNvPicPr>
          <a:picLocks noChangeAspect="1" noChangeArrowheads="1"/>
        </xdr:cNvPicPr>
      </xdr:nvPicPr>
      <xdr:blipFill>
        <a:blip xmlns:r="http://schemas.openxmlformats.org/officeDocument/2006/relationships" r:embed="rId86" cstate="print">
          <a:extLst>
            <a:ext uri="{28A0092B-C50C-407E-A947-70E740481C1C}">
              <a14:useLocalDpi xmlns:a14="http://schemas.microsoft.com/office/drawing/2010/main" val="0"/>
            </a:ext>
          </a:extLst>
        </a:blip>
        <a:srcRect/>
        <a:stretch>
          <a:fillRect/>
        </a:stretch>
      </xdr:blipFill>
      <xdr:spPr>
        <a:xfrm>
          <a:off x="7195185" y="87703660"/>
          <a:ext cx="451485" cy="288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40822</xdr:colOff>
      <xdr:row>170</xdr:row>
      <xdr:rowOff>54429</xdr:rowOff>
    </xdr:from>
    <xdr:to>
      <xdr:col>16</xdr:col>
      <xdr:colOff>435428</xdr:colOff>
      <xdr:row>170</xdr:row>
      <xdr:rowOff>497200</xdr:rowOff>
    </xdr:to>
    <xdr:pic>
      <xdr:nvPicPr>
        <xdr:cNvPr id="228" name="图片 227">
          <a:extLst>
            <a:ext uri="{FF2B5EF4-FFF2-40B4-BE49-F238E27FC236}">
              <a16:creationId xmlns:a16="http://schemas.microsoft.com/office/drawing/2014/main" id="{00000000-0008-0000-0300-0000E4000000}"/>
            </a:ext>
          </a:extLst>
        </xdr:cNvPr>
        <xdr:cNvPicPr>
          <a:picLocks noChangeAspect="1" noChangeArrowheads="1"/>
        </xdr:cNvPicPr>
      </xdr:nvPicPr>
      <xdr:blipFill>
        <a:blip xmlns:r="http://schemas.openxmlformats.org/officeDocument/2006/relationships" r:embed="rId92" cstate="print">
          <a:extLst>
            <a:ext uri="{28A0092B-C50C-407E-A947-70E740481C1C}">
              <a14:useLocalDpi xmlns:a14="http://schemas.microsoft.com/office/drawing/2010/main" val="0"/>
            </a:ext>
          </a:extLst>
        </a:blip>
        <a:srcRect/>
        <a:stretch>
          <a:fillRect/>
        </a:stretch>
      </xdr:blipFill>
      <xdr:spPr>
        <a:xfrm>
          <a:off x="7202805" y="86157435"/>
          <a:ext cx="394335" cy="4425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95251</xdr:colOff>
      <xdr:row>171</xdr:row>
      <xdr:rowOff>27215</xdr:rowOff>
    </xdr:from>
    <xdr:to>
      <xdr:col>16</xdr:col>
      <xdr:colOff>491369</xdr:colOff>
      <xdr:row>171</xdr:row>
      <xdr:rowOff>489857</xdr:rowOff>
    </xdr:to>
    <xdr:pic>
      <xdr:nvPicPr>
        <xdr:cNvPr id="241" name="图片 240">
          <a:extLst>
            <a:ext uri="{FF2B5EF4-FFF2-40B4-BE49-F238E27FC236}">
              <a16:creationId xmlns:a16="http://schemas.microsoft.com/office/drawing/2014/main" id="{00000000-0008-0000-0300-0000F1000000}"/>
            </a:ext>
          </a:extLst>
        </xdr:cNvPr>
        <xdr:cNvPicPr>
          <a:picLocks noChangeAspect="1" noChangeArrowheads="1"/>
        </xdr:cNvPicPr>
      </xdr:nvPicPr>
      <xdr:blipFill>
        <a:blip xmlns:r="http://schemas.openxmlformats.org/officeDocument/2006/relationships" r:embed="rId93" cstate="print">
          <a:extLst>
            <a:ext uri="{28A0092B-C50C-407E-A947-70E740481C1C}">
              <a14:useLocalDpi xmlns:a14="http://schemas.microsoft.com/office/drawing/2010/main" val="0"/>
            </a:ext>
          </a:extLst>
        </a:blip>
        <a:srcRect/>
        <a:stretch>
          <a:fillRect/>
        </a:stretch>
      </xdr:blipFill>
      <xdr:spPr>
        <a:xfrm>
          <a:off x="7257415" y="86637495"/>
          <a:ext cx="395605" cy="4629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81643</xdr:colOff>
      <xdr:row>209</xdr:row>
      <xdr:rowOff>204108</xdr:rowOff>
    </xdr:from>
    <xdr:to>
      <xdr:col>16</xdr:col>
      <xdr:colOff>475274</xdr:colOff>
      <xdr:row>209</xdr:row>
      <xdr:rowOff>394608</xdr:rowOff>
    </xdr:to>
    <xdr:pic>
      <xdr:nvPicPr>
        <xdr:cNvPr id="246" name="Picture 73">
          <a:extLst>
            <a:ext uri="{FF2B5EF4-FFF2-40B4-BE49-F238E27FC236}">
              <a16:creationId xmlns:a16="http://schemas.microsoft.com/office/drawing/2014/main" id="{00000000-0008-0000-0300-0000F6000000}"/>
            </a:ext>
          </a:extLst>
        </xdr:cNvPr>
        <xdr:cNvPicPr>
          <a:picLocks noChangeAspect="1" noChangeArrowheads="1"/>
        </xdr:cNvPicPr>
      </xdr:nvPicPr>
      <xdr:blipFill>
        <a:blip xmlns:r="http://schemas.openxmlformats.org/officeDocument/2006/relationships" r:embed="rId94" cstate="print"/>
        <a:srcRect/>
        <a:stretch>
          <a:fillRect/>
        </a:stretch>
      </xdr:blipFill>
      <xdr:spPr>
        <a:xfrm>
          <a:off x="7243445" y="106094530"/>
          <a:ext cx="393700" cy="190500"/>
        </a:xfrm>
        <a:prstGeom prst="rect">
          <a:avLst/>
        </a:prstGeom>
        <a:noFill/>
      </xdr:spPr>
    </xdr:pic>
    <xdr:clientData/>
  </xdr:twoCellAnchor>
  <xdr:twoCellAnchor>
    <xdr:from>
      <xdr:col>16</xdr:col>
      <xdr:colOff>19050</xdr:colOff>
      <xdr:row>218</xdr:row>
      <xdr:rowOff>76200</xdr:rowOff>
    </xdr:from>
    <xdr:to>
      <xdr:col>16</xdr:col>
      <xdr:colOff>524289</xdr:colOff>
      <xdr:row>218</xdr:row>
      <xdr:rowOff>457200</xdr:rowOff>
    </xdr:to>
    <xdr:pic>
      <xdr:nvPicPr>
        <xdr:cNvPr id="247" name="Picture 90">
          <a:extLst>
            <a:ext uri="{FF2B5EF4-FFF2-40B4-BE49-F238E27FC236}">
              <a16:creationId xmlns:a16="http://schemas.microsoft.com/office/drawing/2014/main" id="{00000000-0008-0000-0300-0000F7000000}"/>
            </a:ext>
          </a:extLst>
        </xdr:cNvPr>
        <xdr:cNvPicPr>
          <a:picLocks noChangeAspect="1" noChangeArrowheads="1"/>
        </xdr:cNvPicPr>
      </xdr:nvPicPr>
      <xdr:blipFill>
        <a:blip xmlns:r="http://schemas.openxmlformats.org/officeDocument/2006/relationships" r:embed="rId95"/>
        <a:srcRect/>
        <a:stretch>
          <a:fillRect/>
        </a:stretch>
      </xdr:blipFill>
      <xdr:spPr>
        <a:xfrm>
          <a:off x="7181215" y="110533180"/>
          <a:ext cx="487045" cy="381000"/>
        </a:xfrm>
        <a:prstGeom prst="rect">
          <a:avLst/>
        </a:prstGeom>
        <a:noFill/>
      </xdr:spPr>
    </xdr:pic>
    <xdr:clientData/>
  </xdr:twoCellAnchor>
  <xdr:twoCellAnchor>
    <xdr:from>
      <xdr:col>16</xdr:col>
      <xdr:colOff>108858</xdr:colOff>
      <xdr:row>220</xdr:row>
      <xdr:rowOff>85264</xdr:rowOff>
    </xdr:from>
    <xdr:to>
      <xdr:col>16</xdr:col>
      <xdr:colOff>381000</xdr:colOff>
      <xdr:row>220</xdr:row>
      <xdr:rowOff>449097</xdr:rowOff>
    </xdr:to>
    <xdr:pic>
      <xdr:nvPicPr>
        <xdr:cNvPr id="250" name="图片 249">
          <a:extLst>
            <a:ext uri="{FF2B5EF4-FFF2-40B4-BE49-F238E27FC236}">
              <a16:creationId xmlns:a16="http://schemas.microsoft.com/office/drawing/2014/main" id="{00000000-0008-0000-0300-0000FA000000}"/>
            </a:ext>
          </a:extLst>
        </xdr:cNvPr>
        <xdr:cNvPicPr>
          <a:picLocks noChangeAspect="1" noChangeArrowheads="1"/>
        </xdr:cNvPicPr>
      </xdr:nvPicPr>
      <xdr:blipFill>
        <a:blip xmlns:r="http://schemas.openxmlformats.org/officeDocument/2006/relationships" r:embed="rId96" cstate="print">
          <a:extLst>
            <a:ext uri="{28A0092B-C50C-407E-A947-70E740481C1C}">
              <a14:useLocalDpi xmlns:a14="http://schemas.microsoft.com/office/drawing/2010/main" val="0"/>
            </a:ext>
          </a:extLst>
        </a:blip>
        <a:srcRect/>
        <a:stretch>
          <a:fillRect/>
        </a:stretch>
      </xdr:blipFill>
      <xdr:spPr>
        <a:xfrm>
          <a:off x="7270750" y="111556800"/>
          <a:ext cx="272415" cy="3638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56032</xdr:colOff>
      <xdr:row>221</xdr:row>
      <xdr:rowOff>56246</xdr:rowOff>
    </xdr:from>
    <xdr:to>
      <xdr:col>16</xdr:col>
      <xdr:colOff>470648</xdr:colOff>
      <xdr:row>221</xdr:row>
      <xdr:rowOff>421822</xdr:rowOff>
    </xdr:to>
    <xdr:pic>
      <xdr:nvPicPr>
        <xdr:cNvPr id="251" name="图片 250">
          <a:extLst>
            <a:ext uri="{FF2B5EF4-FFF2-40B4-BE49-F238E27FC236}">
              <a16:creationId xmlns:a16="http://schemas.microsoft.com/office/drawing/2014/main" id="{00000000-0008-0000-0300-0000FB000000}"/>
            </a:ext>
          </a:extLst>
        </xdr:cNvPr>
        <xdr:cNvPicPr>
          <a:picLocks noChangeAspect="1" noChangeArrowheads="1"/>
        </xdr:cNvPicPr>
      </xdr:nvPicPr>
      <xdr:blipFill>
        <a:blip xmlns:r="http://schemas.openxmlformats.org/officeDocument/2006/relationships" r:embed="rId97" cstate="print">
          <a:extLst>
            <a:ext uri="{28A0092B-C50C-407E-A947-70E740481C1C}">
              <a14:useLocalDpi xmlns:a14="http://schemas.microsoft.com/office/drawing/2010/main" val="0"/>
            </a:ext>
          </a:extLst>
        </a:blip>
        <a:srcRect/>
        <a:stretch>
          <a:fillRect/>
        </a:stretch>
      </xdr:blipFill>
      <xdr:spPr>
        <a:xfrm>
          <a:off x="7218045" y="112034955"/>
          <a:ext cx="414655" cy="365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81643</xdr:colOff>
      <xdr:row>37</xdr:row>
      <xdr:rowOff>27215</xdr:rowOff>
    </xdr:from>
    <xdr:to>
      <xdr:col>16</xdr:col>
      <xdr:colOff>452941</xdr:colOff>
      <xdr:row>37</xdr:row>
      <xdr:rowOff>435428</xdr:rowOff>
    </xdr:to>
    <xdr:pic>
      <xdr:nvPicPr>
        <xdr:cNvPr id="252" name="图片 251">
          <a:extLst>
            <a:ext uri="{FF2B5EF4-FFF2-40B4-BE49-F238E27FC236}">
              <a16:creationId xmlns:a16="http://schemas.microsoft.com/office/drawing/2014/main" id="{00000000-0008-0000-0300-0000FC000000}"/>
            </a:ext>
          </a:extLst>
        </xdr:cNvPr>
        <xdr:cNvPicPr>
          <a:picLocks noChangeAspect="1" noChangeArrowheads="1"/>
        </xdr:cNvPicPr>
      </xdr:nvPicPr>
      <xdr:blipFill>
        <a:blip xmlns:r="http://schemas.openxmlformats.org/officeDocument/2006/relationships" r:embed="rId98" cstate="print">
          <a:extLst>
            <a:ext uri="{28A0092B-C50C-407E-A947-70E740481C1C}">
              <a14:useLocalDpi xmlns:a14="http://schemas.microsoft.com/office/drawing/2010/main" val="0"/>
            </a:ext>
          </a:extLst>
        </a:blip>
        <a:srcRect/>
        <a:stretch>
          <a:fillRect/>
        </a:stretch>
      </xdr:blipFill>
      <xdr:spPr>
        <a:xfrm>
          <a:off x="7243445" y="18650585"/>
          <a:ext cx="371475" cy="4083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33618</xdr:colOff>
      <xdr:row>173</xdr:row>
      <xdr:rowOff>78441</xdr:rowOff>
    </xdr:from>
    <xdr:to>
      <xdr:col>16</xdr:col>
      <xdr:colOff>484903</xdr:colOff>
      <xdr:row>173</xdr:row>
      <xdr:rowOff>381001</xdr:rowOff>
    </xdr:to>
    <xdr:pic>
      <xdr:nvPicPr>
        <xdr:cNvPr id="204" name="图片 203">
          <a:extLst>
            <a:ext uri="{FF2B5EF4-FFF2-40B4-BE49-F238E27FC236}">
              <a16:creationId xmlns:a16="http://schemas.microsoft.com/office/drawing/2014/main" id="{00000000-0008-0000-0300-0000CC000000}"/>
            </a:ext>
          </a:extLst>
        </xdr:cNvPr>
        <xdr:cNvPicPr>
          <a:picLocks noChangeAspect="1" noChangeArrowheads="1"/>
        </xdr:cNvPicPr>
      </xdr:nvPicPr>
      <xdr:blipFill>
        <a:blip xmlns:r="http://schemas.openxmlformats.org/officeDocument/2006/relationships" r:embed="rId86" cstate="print">
          <a:extLst>
            <a:ext uri="{28A0092B-C50C-407E-A947-70E740481C1C}">
              <a14:useLocalDpi xmlns:a14="http://schemas.microsoft.com/office/drawing/2010/main" val="0"/>
            </a:ext>
          </a:extLst>
        </a:blip>
        <a:srcRect/>
        <a:stretch>
          <a:fillRect/>
        </a:stretch>
      </xdr:blipFill>
      <xdr:spPr>
        <a:xfrm>
          <a:off x="7195185" y="87703660"/>
          <a:ext cx="451485" cy="3028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33618</xdr:colOff>
      <xdr:row>80</xdr:row>
      <xdr:rowOff>78441</xdr:rowOff>
    </xdr:from>
    <xdr:to>
      <xdr:col>16</xdr:col>
      <xdr:colOff>484903</xdr:colOff>
      <xdr:row>80</xdr:row>
      <xdr:rowOff>381001</xdr:rowOff>
    </xdr:to>
    <xdr:pic>
      <xdr:nvPicPr>
        <xdr:cNvPr id="205" name="图片 204">
          <a:extLst>
            <a:ext uri="{FF2B5EF4-FFF2-40B4-BE49-F238E27FC236}">
              <a16:creationId xmlns:a16="http://schemas.microsoft.com/office/drawing/2014/main" id="{00000000-0008-0000-0300-0000CD000000}"/>
            </a:ext>
          </a:extLst>
        </xdr:cNvPr>
        <xdr:cNvPicPr>
          <a:picLocks noChangeAspect="1" noChangeArrowheads="1"/>
        </xdr:cNvPicPr>
      </xdr:nvPicPr>
      <xdr:blipFill>
        <a:blip xmlns:r="http://schemas.openxmlformats.org/officeDocument/2006/relationships" r:embed="rId86" cstate="print">
          <a:extLst>
            <a:ext uri="{28A0092B-C50C-407E-A947-70E740481C1C}">
              <a14:useLocalDpi xmlns:a14="http://schemas.microsoft.com/office/drawing/2010/main" val="0"/>
            </a:ext>
          </a:extLst>
        </a:blip>
        <a:srcRect/>
        <a:stretch>
          <a:fillRect/>
        </a:stretch>
      </xdr:blipFill>
      <xdr:spPr>
        <a:xfrm>
          <a:off x="7195185" y="40518715"/>
          <a:ext cx="451485" cy="3028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112860</xdr:colOff>
      <xdr:row>33</xdr:row>
      <xdr:rowOff>120864</xdr:rowOff>
    </xdr:from>
    <xdr:to>
      <xdr:col>16</xdr:col>
      <xdr:colOff>530288</xdr:colOff>
      <xdr:row>33</xdr:row>
      <xdr:rowOff>401010</xdr:rowOff>
    </xdr:to>
    <xdr:pic>
      <xdr:nvPicPr>
        <xdr:cNvPr id="255" name="Picture 17">
          <a:extLst>
            <a:ext uri="{FF2B5EF4-FFF2-40B4-BE49-F238E27FC236}">
              <a16:creationId xmlns:a16="http://schemas.microsoft.com/office/drawing/2014/main" id="{00000000-0008-0000-0300-0000FF000000}"/>
            </a:ext>
          </a:extLst>
        </xdr:cNvPr>
        <xdr:cNvPicPr>
          <a:picLocks noChangeAspect="1" noChangeArrowheads="1"/>
        </xdr:cNvPicPr>
      </xdr:nvPicPr>
      <xdr:blipFill>
        <a:blip xmlns:r="http://schemas.openxmlformats.org/officeDocument/2006/relationships" r:embed="rId22"/>
        <a:srcRect/>
        <a:stretch>
          <a:fillRect/>
        </a:stretch>
      </xdr:blipFill>
      <xdr:spPr>
        <a:xfrm>
          <a:off x="7274560" y="16715105"/>
          <a:ext cx="393700" cy="280035"/>
        </a:xfrm>
        <a:prstGeom prst="rect">
          <a:avLst/>
        </a:prstGeom>
        <a:noFill/>
      </xdr:spPr>
    </xdr:pic>
    <xdr:clientData/>
  </xdr:twoCellAnchor>
  <xdr:twoCellAnchor>
    <xdr:from>
      <xdr:col>16</xdr:col>
      <xdr:colOff>133911</xdr:colOff>
      <xdr:row>190</xdr:row>
      <xdr:rowOff>0</xdr:rowOff>
    </xdr:from>
    <xdr:to>
      <xdr:col>16</xdr:col>
      <xdr:colOff>400611</xdr:colOff>
      <xdr:row>190</xdr:row>
      <xdr:rowOff>67070</xdr:rowOff>
    </xdr:to>
    <xdr:pic>
      <xdr:nvPicPr>
        <xdr:cNvPr id="258" name="Picture 100">
          <a:extLst>
            <a:ext uri="{FF2B5EF4-FFF2-40B4-BE49-F238E27FC236}">
              <a16:creationId xmlns:a16="http://schemas.microsoft.com/office/drawing/2014/main" id="{00000000-0008-0000-0300-000002010000}"/>
            </a:ext>
          </a:extLst>
        </xdr:cNvPr>
        <xdr:cNvPicPr>
          <a:picLocks noChangeAspect="1" noChangeArrowheads="1"/>
        </xdr:cNvPicPr>
      </xdr:nvPicPr>
      <xdr:blipFill>
        <a:blip xmlns:r="http://schemas.openxmlformats.org/officeDocument/2006/relationships" r:embed="rId51"/>
        <a:srcRect/>
        <a:stretch>
          <a:fillRect/>
        </a:stretch>
      </xdr:blipFill>
      <xdr:spPr>
        <a:xfrm>
          <a:off x="7295515" y="96250760"/>
          <a:ext cx="266700" cy="66675"/>
        </a:xfrm>
        <a:prstGeom prst="rect">
          <a:avLst/>
        </a:prstGeom>
        <a:noFill/>
      </xdr:spPr>
    </xdr:pic>
    <xdr:clientData/>
  </xdr:twoCellAnchor>
  <xdr:twoCellAnchor>
    <xdr:from>
      <xdr:col>16</xdr:col>
      <xdr:colOff>57150</xdr:colOff>
      <xdr:row>190</xdr:row>
      <xdr:rowOff>114300</xdr:rowOff>
    </xdr:from>
    <xdr:to>
      <xdr:col>16</xdr:col>
      <xdr:colOff>525928</xdr:colOff>
      <xdr:row>190</xdr:row>
      <xdr:rowOff>428625</xdr:rowOff>
    </xdr:to>
    <xdr:pic>
      <xdr:nvPicPr>
        <xdr:cNvPr id="259" name="Picture 101">
          <a:extLst>
            <a:ext uri="{FF2B5EF4-FFF2-40B4-BE49-F238E27FC236}">
              <a16:creationId xmlns:a16="http://schemas.microsoft.com/office/drawing/2014/main" id="{00000000-0008-0000-0300-000003010000}"/>
            </a:ext>
          </a:extLst>
        </xdr:cNvPr>
        <xdr:cNvPicPr>
          <a:picLocks noChangeAspect="1" noChangeArrowheads="1"/>
        </xdr:cNvPicPr>
      </xdr:nvPicPr>
      <xdr:blipFill>
        <a:blip xmlns:r="http://schemas.openxmlformats.org/officeDocument/2006/relationships" r:embed="rId52"/>
        <a:srcRect/>
        <a:stretch>
          <a:fillRect/>
        </a:stretch>
      </xdr:blipFill>
      <xdr:spPr>
        <a:xfrm>
          <a:off x="7219315" y="96365060"/>
          <a:ext cx="448945" cy="314325"/>
        </a:xfrm>
        <a:prstGeom prst="rect">
          <a:avLst/>
        </a:prstGeom>
        <a:noFill/>
      </xdr:spPr>
    </xdr:pic>
    <xdr:clientData/>
  </xdr:twoCellAnchor>
  <xdr:twoCellAnchor>
    <xdr:from>
      <xdr:col>16</xdr:col>
      <xdr:colOff>85725</xdr:colOff>
      <xdr:row>142</xdr:row>
      <xdr:rowOff>104776</xdr:rowOff>
    </xdr:from>
    <xdr:to>
      <xdr:col>16</xdr:col>
      <xdr:colOff>461645</xdr:colOff>
      <xdr:row>142</xdr:row>
      <xdr:rowOff>447676</xdr:rowOff>
    </xdr:to>
    <xdr:pic>
      <xdr:nvPicPr>
        <xdr:cNvPr id="260" name="Picture 33">
          <a:extLst>
            <a:ext uri="{FF2B5EF4-FFF2-40B4-BE49-F238E27FC236}">
              <a16:creationId xmlns:a16="http://schemas.microsoft.com/office/drawing/2014/main" id="{00000000-0008-0000-0300-000004010000}"/>
            </a:ext>
          </a:extLst>
        </xdr:cNvPr>
        <xdr:cNvPicPr>
          <a:picLocks noChangeAspect="1" noChangeArrowheads="1"/>
        </xdr:cNvPicPr>
      </xdr:nvPicPr>
      <xdr:blipFill>
        <a:blip xmlns:r="http://schemas.openxmlformats.org/officeDocument/2006/relationships" r:embed="rId24"/>
        <a:srcRect/>
        <a:stretch>
          <a:fillRect/>
        </a:stretch>
      </xdr:blipFill>
      <xdr:spPr>
        <a:xfrm>
          <a:off x="7247890" y="72002015"/>
          <a:ext cx="375920" cy="342900"/>
        </a:xfrm>
        <a:prstGeom prst="rect">
          <a:avLst/>
        </a:prstGeom>
        <a:noFill/>
      </xdr:spPr>
    </xdr:pic>
    <xdr:clientData/>
  </xdr:twoCellAnchor>
  <xdr:twoCellAnchor>
    <xdr:from>
      <xdr:col>16</xdr:col>
      <xdr:colOff>123825</xdr:colOff>
      <xdr:row>143</xdr:row>
      <xdr:rowOff>85726</xdr:rowOff>
    </xdr:from>
    <xdr:to>
      <xdr:col>16</xdr:col>
      <xdr:colOff>457200</xdr:colOff>
      <xdr:row>143</xdr:row>
      <xdr:rowOff>389818</xdr:rowOff>
    </xdr:to>
    <xdr:pic>
      <xdr:nvPicPr>
        <xdr:cNvPr id="261" name="Picture 34">
          <a:extLst>
            <a:ext uri="{FF2B5EF4-FFF2-40B4-BE49-F238E27FC236}">
              <a16:creationId xmlns:a16="http://schemas.microsoft.com/office/drawing/2014/main" id="{00000000-0008-0000-0300-000005010000}"/>
            </a:ext>
          </a:extLst>
        </xdr:cNvPr>
        <xdr:cNvPicPr>
          <a:picLocks noChangeAspect="1" noChangeArrowheads="1"/>
        </xdr:cNvPicPr>
      </xdr:nvPicPr>
      <xdr:blipFill>
        <a:blip xmlns:r="http://schemas.openxmlformats.org/officeDocument/2006/relationships" r:embed="rId25"/>
        <a:srcRect/>
        <a:stretch>
          <a:fillRect/>
        </a:stretch>
      </xdr:blipFill>
      <xdr:spPr>
        <a:xfrm>
          <a:off x="7285990" y="72490330"/>
          <a:ext cx="333375" cy="303530"/>
        </a:xfrm>
        <a:prstGeom prst="rect">
          <a:avLst/>
        </a:prstGeom>
        <a:noFill/>
      </xdr:spPr>
    </xdr:pic>
    <xdr:clientData/>
  </xdr:twoCellAnchor>
  <xdr:twoCellAnchor>
    <xdr:from>
      <xdr:col>16</xdr:col>
      <xdr:colOff>56029</xdr:colOff>
      <xdr:row>95</xdr:row>
      <xdr:rowOff>224118</xdr:rowOff>
    </xdr:from>
    <xdr:to>
      <xdr:col>16</xdr:col>
      <xdr:colOff>486559</xdr:colOff>
      <xdr:row>95</xdr:row>
      <xdr:rowOff>370168</xdr:rowOff>
    </xdr:to>
    <xdr:pic>
      <xdr:nvPicPr>
        <xdr:cNvPr id="262" name="Picture 56">
          <a:extLst>
            <a:ext uri="{FF2B5EF4-FFF2-40B4-BE49-F238E27FC236}">
              <a16:creationId xmlns:a16="http://schemas.microsoft.com/office/drawing/2014/main" id="{00000000-0008-0000-0300-000006010000}"/>
            </a:ext>
          </a:extLst>
        </xdr:cNvPr>
        <xdr:cNvPicPr>
          <a:picLocks noChangeAspect="1" noChangeArrowheads="1"/>
        </xdr:cNvPicPr>
      </xdr:nvPicPr>
      <xdr:blipFill>
        <a:blip xmlns:r="http://schemas.openxmlformats.org/officeDocument/2006/relationships" r:embed="rId99"/>
        <a:srcRect/>
        <a:stretch>
          <a:fillRect/>
        </a:stretch>
      </xdr:blipFill>
      <xdr:spPr>
        <a:xfrm>
          <a:off x="7218045" y="48274605"/>
          <a:ext cx="430530" cy="146050"/>
        </a:xfrm>
        <a:prstGeom prst="rect">
          <a:avLst/>
        </a:prstGeom>
        <a:noFill/>
      </xdr:spPr>
    </xdr:pic>
    <xdr:clientData/>
  </xdr:twoCellAnchor>
  <xdr:twoCellAnchor>
    <xdr:from>
      <xdr:col>16</xdr:col>
      <xdr:colOff>52107</xdr:colOff>
      <xdr:row>114</xdr:row>
      <xdr:rowOff>178696</xdr:rowOff>
    </xdr:from>
    <xdr:to>
      <xdr:col>16</xdr:col>
      <xdr:colOff>482880</xdr:colOff>
      <xdr:row>114</xdr:row>
      <xdr:rowOff>324293</xdr:rowOff>
    </xdr:to>
    <xdr:pic>
      <xdr:nvPicPr>
        <xdr:cNvPr id="263" name="Picture 56">
          <a:extLst>
            <a:ext uri="{FF2B5EF4-FFF2-40B4-BE49-F238E27FC236}">
              <a16:creationId xmlns:a16="http://schemas.microsoft.com/office/drawing/2014/main" id="{00000000-0008-0000-0300-000007010000}"/>
            </a:ext>
          </a:extLst>
        </xdr:cNvPr>
        <xdr:cNvPicPr>
          <a:picLocks noChangeAspect="1" noChangeArrowheads="1"/>
        </xdr:cNvPicPr>
      </xdr:nvPicPr>
      <xdr:blipFill>
        <a:blip xmlns:r="http://schemas.openxmlformats.org/officeDocument/2006/relationships" r:embed="rId99"/>
        <a:srcRect/>
        <a:stretch>
          <a:fillRect/>
        </a:stretch>
      </xdr:blipFill>
      <xdr:spPr>
        <a:xfrm>
          <a:off x="7214235" y="57869455"/>
          <a:ext cx="430530" cy="145415"/>
        </a:xfrm>
        <a:prstGeom prst="rect">
          <a:avLst/>
        </a:prstGeom>
        <a:noFill/>
      </xdr:spPr>
    </xdr:pic>
    <xdr:clientData/>
  </xdr:twoCellAnchor>
  <xdr:twoCellAnchor>
    <xdr:from>
      <xdr:col>16</xdr:col>
      <xdr:colOff>67235</xdr:colOff>
      <xdr:row>113</xdr:row>
      <xdr:rowOff>280147</xdr:rowOff>
    </xdr:from>
    <xdr:to>
      <xdr:col>16</xdr:col>
      <xdr:colOff>497765</xdr:colOff>
      <xdr:row>113</xdr:row>
      <xdr:rowOff>426197</xdr:rowOff>
    </xdr:to>
    <xdr:pic>
      <xdr:nvPicPr>
        <xdr:cNvPr id="264" name="Picture 56">
          <a:extLst>
            <a:ext uri="{FF2B5EF4-FFF2-40B4-BE49-F238E27FC236}">
              <a16:creationId xmlns:a16="http://schemas.microsoft.com/office/drawing/2014/main" id="{00000000-0008-0000-0300-000008010000}"/>
            </a:ext>
          </a:extLst>
        </xdr:cNvPr>
        <xdr:cNvPicPr>
          <a:picLocks noChangeAspect="1" noChangeArrowheads="1"/>
        </xdr:cNvPicPr>
      </xdr:nvPicPr>
      <xdr:blipFill>
        <a:blip xmlns:r="http://schemas.openxmlformats.org/officeDocument/2006/relationships" r:embed="rId99"/>
        <a:srcRect/>
        <a:stretch>
          <a:fillRect/>
        </a:stretch>
      </xdr:blipFill>
      <xdr:spPr>
        <a:xfrm>
          <a:off x="7228840" y="57463690"/>
          <a:ext cx="430530" cy="146050"/>
        </a:xfrm>
        <a:prstGeom prst="rect">
          <a:avLst/>
        </a:prstGeom>
        <a:noFill/>
      </xdr:spPr>
    </xdr:pic>
    <xdr:clientData/>
  </xdr:twoCellAnchor>
  <xdr:twoCellAnchor editAs="oneCell">
    <xdr:from>
      <xdr:col>16</xdr:col>
      <xdr:colOff>116293</xdr:colOff>
      <xdr:row>59</xdr:row>
      <xdr:rowOff>33618</xdr:rowOff>
    </xdr:from>
    <xdr:to>
      <xdr:col>17</xdr:col>
      <xdr:colOff>0</xdr:colOff>
      <xdr:row>59</xdr:row>
      <xdr:rowOff>392206</xdr:rowOff>
    </xdr:to>
    <xdr:pic>
      <xdr:nvPicPr>
        <xdr:cNvPr id="265" name="图片 264">
          <a:extLst>
            <a:ext uri="{FF2B5EF4-FFF2-40B4-BE49-F238E27FC236}">
              <a16:creationId xmlns:a16="http://schemas.microsoft.com/office/drawing/2014/main" id="{00000000-0008-0000-0300-000009010000}"/>
            </a:ext>
          </a:extLst>
        </xdr:cNvPr>
        <xdr:cNvPicPr>
          <a:picLocks noChangeAspect="1" noChangeArrowheads="1"/>
        </xdr:cNvPicPr>
      </xdr:nvPicPr>
      <xdr:blipFill>
        <a:blip xmlns:r="http://schemas.openxmlformats.org/officeDocument/2006/relationships" r:embed="rId100" cstate="print">
          <a:extLst>
            <a:ext uri="{28A0092B-C50C-407E-A947-70E740481C1C}">
              <a14:useLocalDpi xmlns:a14="http://schemas.microsoft.com/office/drawing/2010/main" val="0"/>
            </a:ext>
          </a:extLst>
        </a:blip>
        <a:srcRect/>
        <a:stretch>
          <a:fillRect/>
        </a:stretch>
      </xdr:blipFill>
      <xdr:spPr>
        <a:xfrm>
          <a:off x="7278370" y="29818965"/>
          <a:ext cx="389890" cy="358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100853</xdr:colOff>
      <xdr:row>60</xdr:row>
      <xdr:rowOff>56029</xdr:rowOff>
    </xdr:from>
    <xdr:to>
      <xdr:col>17</xdr:col>
      <xdr:colOff>0</xdr:colOff>
      <xdr:row>60</xdr:row>
      <xdr:rowOff>426944</xdr:rowOff>
    </xdr:to>
    <xdr:pic>
      <xdr:nvPicPr>
        <xdr:cNvPr id="266" name="图片 265">
          <a:extLst>
            <a:ext uri="{FF2B5EF4-FFF2-40B4-BE49-F238E27FC236}">
              <a16:creationId xmlns:a16="http://schemas.microsoft.com/office/drawing/2014/main" id="{00000000-0008-0000-0300-00000A010000}"/>
            </a:ext>
          </a:extLst>
        </xdr:cNvPr>
        <xdr:cNvPicPr>
          <a:picLocks noChangeAspect="1" noChangeArrowheads="1"/>
        </xdr:cNvPicPr>
      </xdr:nvPicPr>
      <xdr:blipFill>
        <a:blip xmlns:r="http://schemas.openxmlformats.org/officeDocument/2006/relationships" r:embed="rId101" cstate="print">
          <a:extLst>
            <a:ext uri="{28A0092B-C50C-407E-A947-70E740481C1C}">
              <a14:useLocalDpi xmlns:a14="http://schemas.microsoft.com/office/drawing/2010/main" val="0"/>
            </a:ext>
          </a:extLst>
        </a:blip>
        <a:srcRect/>
        <a:stretch>
          <a:fillRect/>
        </a:stretch>
      </xdr:blipFill>
      <xdr:spPr>
        <a:xfrm>
          <a:off x="7262495" y="30349190"/>
          <a:ext cx="405765" cy="3708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123265</xdr:colOff>
      <xdr:row>65</xdr:row>
      <xdr:rowOff>41638</xdr:rowOff>
    </xdr:from>
    <xdr:to>
      <xdr:col>16</xdr:col>
      <xdr:colOff>448236</xdr:colOff>
      <xdr:row>66</xdr:row>
      <xdr:rowOff>9525</xdr:rowOff>
    </xdr:to>
    <xdr:pic>
      <xdr:nvPicPr>
        <xdr:cNvPr id="267" name="图片 266">
          <a:extLst>
            <a:ext uri="{FF2B5EF4-FFF2-40B4-BE49-F238E27FC236}">
              <a16:creationId xmlns:a16="http://schemas.microsoft.com/office/drawing/2014/main" id="{00000000-0008-0000-0300-00000B010000}"/>
            </a:ext>
          </a:extLst>
        </xdr:cNvPr>
        <xdr:cNvPicPr>
          <a:picLocks noChangeAspect="1" noChangeArrowheads="1"/>
        </xdr:cNvPicPr>
      </xdr:nvPicPr>
      <xdr:blipFill>
        <a:blip xmlns:r="http://schemas.openxmlformats.org/officeDocument/2006/relationships" r:embed="rId102" cstate="print">
          <a:extLst>
            <a:ext uri="{28A0092B-C50C-407E-A947-70E740481C1C}">
              <a14:useLocalDpi xmlns:a14="http://schemas.microsoft.com/office/drawing/2010/main" val="0"/>
            </a:ext>
          </a:extLst>
        </a:blip>
        <a:srcRect/>
        <a:stretch>
          <a:fillRect/>
        </a:stretch>
      </xdr:blipFill>
      <xdr:spPr>
        <a:xfrm>
          <a:off x="7285355" y="32871410"/>
          <a:ext cx="324485" cy="4756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123266</xdr:colOff>
      <xdr:row>66</xdr:row>
      <xdr:rowOff>44823</xdr:rowOff>
    </xdr:from>
    <xdr:to>
      <xdr:col>16</xdr:col>
      <xdr:colOff>422907</xdr:colOff>
      <xdr:row>66</xdr:row>
      <xdr:rowOff>480172</xdr:rowOff>
    </xdr:to>
    <xdr:pic>
      <xdr:nvPicPr>
        <xdr:cNvPr id="268" name="图片 267">
          <a:extLst>
            <a:ext uri="{FF2B5EF4-FFF2-40B4-BE49-F238E27FC236}">
              <a16:creationId xmlns:a16="http://schemas.microsoft.com/office/drawing/2014/main" id="{00000000-0008-0000-0300-00000C010000}"/>
            </a:ext>
          </a:extLst>
        </xdr:cNvPr>
        <xdr:cNvPicPr>
          <a:picLocks noChangeAspect="1" noChangeArrowheads="1"/>
        </xdr:cNvPicPr>
      </xdr:nvPicPr>
      <xdr:blipFill>
        <a:blip xmlns:r="http://schemas.openxmlformats.org/officeDocument/2006/relationships" r:embed="rId103" cstate="print">
          <a:extLst>
            <a:ext uri="{28A0092B-C50C-407E-A947-70E740481C1C}">
              <a14:useLocalDpi xmlns:a14="http://schemas.microsoft.com/office/drawing/2010/main" val="0"/>
            </a:ext>
          </a:extLst>
        </a:blip>
        <a:srcRect/>
        <a:stretch>
          <a:fillRect/>
        </a:stretch>
      </xdr:blipFill>
      <xdr:spPr>
        <a:xfrm>
          <a:off x="7285355" y="33381950"/>
          <a:ext cx="299085" cy="4356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11205</xdr:colOff>
      <xdr:row>207</xdr:row>
      <xdr:rowOff>168088</xdr:rowOff>
    </xdr:from>
    <xdr:to>
      <xdr:col>17</xdr:col>
      <xdr:colOff>35062</xdr:colOff>
      <xdr:row>207</xdr:row>
      <xdr:rowOff>302559</xdr:rowOff>
    </xdr:to>
    <xdr:pic>
      <xdr:nvPicPr>
        <xdr:cNvPr id="220" name="Picture 121">
          <a:extLst>
            <a:ext uri="{FF2B5EF4-FFF2-40B4-BE49-F238E27FC236}">
              <a16:creationId xmlns:a16="http://schemas.microsoft.com/office/drawing/2014/main" id="{00000000-0008-0000-0300-0000DC000000}"/>
            </a:ext>
          </a:extLst>
        </xdr:cNvPr>
        <xdr:cNvPicPr>
          <a:picLocks noChangeAspect="1" noChangeArrowheads="1"/>
        </xdr:cNvPicPr>
      </xdr:nvPicPr>
      <xdr:blipFill>
        <a:blip xmlns:r="http://schemas.openxmlformats.org/officeDocument/2006/relationships" r:embed="rId104"/>
        <a:srcRect/>
        <a:stretch>
          <a:fillRect/>
        </a:stretch>
      </xdr:blipFill>
      <xdr:spPr>
        <a:xfrm>
          <a:off x="7172960" y="105043605"/>
          <a:ext cx="530225" cy="134620"/>
        </a:xfrm>
        <a:prstGeom prst="rect">
          <a:avLst/>
        </a:prstGeom>
        <a:noFill/>
      </xdr:spPr>
    </xdr:pic>
    <xdr:clientData/>
  </xdr:twoCellAnchor>
  <xdr:twoCellAnchor editAs="oneCell">
    <xdr:from>
      <xdr:col>16</xdr:col>
      <xdr:colOff>44823</xdr:colOff>
      <xdr:row>208</xdr:row>
      <xdr:rowOff>257734</xdr:rowOff>
    </xdr:from>
    <xdr:to>
      <xdr:col>16</xdr:col>
      <xdr:colOff>472088</xdr:colOff>
      <xdr:row>208</xdr:row>
      <xdr:rowOff>358027</xdr:rowOff>
    </xdr:to>
    <xdr:pic>
      <xdr:nvPicPr>
        <xdr:cNvPr id="270" name="图片 269">
          <a:extLst>
            <a:ext uri="{FF2B5EF4-FFF2-40B4-BE49-F238E27FC236}">
              <a16:creationId xmlns:a16="http://schemas.microsoft.com/office/drawing/2014/main" id="{00000000-0008-0000-0300-00000E010000}"/>
            </a:ext>
          </a:extLst>
        </xdr:cNvPr>
        <xdr:cNvPicPr>
          <a:picLocks noChangeAspect="1" noChangeArrowheads="1"/>
        </xdr:cNvPicPr>
      </xdr:nvPicPr>
      <xdr:blipFill>
        <a:blip xmlns:r="http://schemas.openxmlformats.org/officeDocument/2006/relationships" r:embed="rId105" cstate="print">
          <a:extLst>
            <a:ext uri="{28A0092B-C50C-407E-A947-70E740481C1C}">
              <a14:useLocalDpi xmlns:a14="http://schemas.microsoft.com/office/drawing/2010/main" val="0"/>
            </a:ext>
          </a:extLst>
        </a:blip>
        <a:srcRect/>
        <a:stretch>
          <a:fillRect/>
        </a:stretch>
      </xdr:blipFill>
      <xdr:spPr>
        <a:xfrm>
          <a:off x="7206615" y="105640505"/>
          <a:ext cx="427355" cy="1003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104775</xdr:colOff>
      <xdr:row>125</xdr:row>
      <xdr:rowOff>70402</xdr:rowOff>
    </xdr:from>
    <xdr:to>
      <xdr:col>16</xdr:col>
      <xdr:colOff>517899</xdr:colOff>
      <xdr:row>125</xdr:row>
      <xdr:rowOff>476249</xdr:rowOff>
    </xdr:to>
    <xdr:pic>
      <xdr:nvPicPr>
        <xdr:cNvPr id="274" name="图片 273">
          <a:extLst>
            <a:ext uri="{FF2B5EF4-FFF2-40B4-BE49-F238E27FC236}">
              <a16:creationId xmlns:a16="http://schemas.microsoft.com/office/drawing/2014/main" id="{00000000-0008-0000-0300-000012010000}"/>
            </a:ext>
          </a:extLst>
        </xdr:cNvPr>
        <xdr:cNvPicPr>
          <a:picLocks noChangeAspect="1" noChangeArrowheads="1"/>
        </xdr:cNvPicPr>
      </xdr:nvPicPr>
      <xdr:blipFill>
        <a:blip xmlns:r="http://schemas.openxmlformats.org/officeDocument/2006/relationships" r:embed="rId106" cstate="print">
          <a:extLst>
            <a:ext uri="{28A0092B-C50C-407E-A947-70E740481C1C}">
              <a14:useLocalDpi xmlns:a14="http://schemas.microsoft.com/office/drawing/2010/main" val="0"/>
            </a:ext>
          </a:extLst>
        </a:blip>
        <a:srcRect/>
        <a:stretch>
          <a:fillRect/>
        </a:stretch>
      </xdr:blipFill>
      <xdr:spPr>
        <a:xfrm>
          <a:off x="7266940" y="63341885"/>
          <a:ext cx="401320" cy="4057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69273</xdr:colOff>
      <xdr:row>119</xdr:row>
      <xdr:rowOff>69272</xdr:rowOff>
    </xdr:from>
    <xdr:to>
      <xdr:col>16</xdr:col>
      <xdr:colOff>375585</xdr:colOff>
      <xdr:row>119</xdr:row>
      <xdr:rowOff>424294</xdr:rowOff>
    </xdr:to>
    <xdr:pic>
      <xdr:nvPicPr>
        <xdr:cNvPr id="275" name="Picture 63">
          <a:extLst>
            <a:ext uri="{FF2B5EF4-FFF2-40B4-BE49-F238E27FC236}">
              <a16:creationId xmlns:a16="http://schemas.microsoft.com/office/drawing/2014/main" id="{00000000-0008-0000-0300-000013010000}"/>
            </a:ext>
          </a:extLst>
        </xdr:cNvPr>
        <xdr:cNvPicPr>
          <a:picLocks noChangeAspect="1" noChangeArrowheads="1"/>
        </xdr:cNvPicPr>
      </xdr:nvPicPr>
      <xdr:blipFill>
        <a:blip xmlns:r="http://schemas.openxmlformats.org/officeDocument/2006/relationships" r:embed="rId107"/>
        <a:srcRect/>
        <a:stretch>
          <a:fillRect/>
        </a:stretch>
      </xdr:blipFill>
      <xdr:spPr>
        <a:xfrm>
          <a:off x="7231380" y="60297060"/>
          <a:ext cx="306070" cy="354965"/>
        </a:xfrm>
        <a:prstGeom prst="rect">
          <a:avLst/>
        </a:prstGeom>
        <a:noFill/>
      </xdr:spPr>
    </xdr:pic>
    <xdr:clientData/>
  </xdr:twoCellAnchor>
  <xdr:twoCellAnchor>
    <xdr:from>
      <xdr:col>16</xdr:col>
      <xdr:colOff>152400</xdr:colOff>
      <xdr:row>122</xdr:row>
      <xdr:rowOff>85726</xdr:rowOff>
    </xdr:from>
    <xdr:to>
      <xdr:col>16</xdr:col>
      <xdr:colOff>333375</xdr:colOff>
      <xdr:row>122</xdr:row>
      <xdr:rowOff>486346</xdr:rowOff>
    </xdr:to>
    <xdr:pic>
      <xdr:nvPicPr>
        <xdr:cNvPr id="277" name="Picture 65">
          <a:extLst>
            <a:ext uri="{FF2B5EF4-FFF2-40B4-BE49-F238E27FC236}">
              <a16:creationId xmlns:a16="http://schemas.microsoft.com/office/drawing/2014/main" id="{00000000-0008-0000-0300-000015010000}"/>
            </a:ext>
          </a:extLst>
        </xdr:cNvPr>
        <xdr:cNvPicPr>
          <a:picLocks noChangeAspect="1" noChangeArrowheads="1"/>
        </xdr:cNvPicPr>
      </xdr:nvPicPr>
      <xdr:blipFill>
        <a:blip xmlns:r="http://schemas.openxmlformats.org/officeDocument/2006/relationships" r:embed="rId108"/>
        <a:srcRect/>
        <a:stretch>
          <a:fillRect/>
        </a:stretch>
      </xdr:blipFill>
      <xdr:spPr>
        <a:xfrm>
          <a:off x="7314565" y="61835665"/>
          <a:ext cx="180975" cy="400050"/>
        </a:xfrm>
        <a:prstGeom prst="rect">
          <a:avLst/>
        </a:prstGeom>
        <a:noFill/>
      </xdr:spPr>
    </xdr:pic>
    <xdr:clientData/>
  </xdr:twoCellAnchor>
  <xdr:twoCellAnchor>
    <xdr:from>
      <xdr:col>16</xdr:col>
      <xdr:colOff>114300</xdr:colOff>
      <xdr:row>124</xdr:row>
      <xdr:rowOff>133351</xdr:rowOff>
    </xdr:from>
    <xdr:to>
      <xdr:col>16</xdr:col>
      <xdr:colOff>428625</xdr:colOff>
      <xdr:row>124</xdr:row>
      <xdr:rowOff>459065</xdr:rowOff>
    </xdr:to>
    <xdr:pic>
      <xdr:nvPicPr>
        <xdr:cNvPr id="278" name="Picture 66">
          <a:extLst>
            <a:ext uri="{FF2B5EF4-FFF2-40B4-BE49-F238E27FC236}">
              <a16:creationId xmlns:a16="http://schemas.microsoft.com/office/drawing/2014/main" id="{00000000-0008-0000-0300-000016010000}"/>
            </a:ext>
          </a:extLst>
        </xdr:cNvPr>
        <xdr:cNvPicPr>
          <a:picLocks noChangeAspect="1" noChangeArrowheads="1"/>
        </xdr:cNvPicPr>
      </xdr:nvPicPr>
      <xdr:blipFill>
        <a:blip xmlns:r="http://schemas.openxmlformats.org/officeDocument/2006/relationships" r:embed="rId109"/>
        <a:srcRect/>
        <a:stretch>
          <a:fillRect/>
        </a:stretch>
      </xdr:blipFill>
      <xdr:spPr>
        <a:xfrm>
          <a:off x="7276465" y="62898020"/>
          <a:ext cx="314325" cy="325120"/>
        </a:xfrm>
        <a:prstGeom prst="rect">
          <a:avLst/>
        </a:prstGeom>
        <a:noFill/>
      </xdr:spPr>
    </xdr:pic>
    <xdr:clientData/>
  </xdr:twoCellAnchor>
  <xdr:twoCellAnchor>
    <xdr:from>
      <xdr:col>16</xdr:col>
      <xdr:colOff>57151</xdr:colOff>
      <xdr:row>126</xdr:row>
      <xdr:rowOff>219075</xdr:rowOff>
    </xdr:from>
    <xdr:to>
      <xdr:col>16</xdr:col>
      <xdr:colOff>531503</xdr:colOff>
      <xdr:row>126</xdr:row>
      <xdr:rowOff>342900</xdr:rowOff>
    </xdr:to>
    <xdr:pic>
      <xdr:nvPicPr>
        <xdr:cNvPr id="279" name="图片 278">
          <a:extLst>
            <a:ext uri="{FF2B5EF4-FFF2-40B4-BE49-F238E27FC236}">
              <a16:creationId xmlns:a16="http://schemas.microsoft.com/office/drawing/2014/main" id="{00000000-0008-0000-0300-000017010000}"/>
            </a:ext>
          </a:extLst>
        </xdr:cNvPr>
        <xdr:cNvPicPr>
          <a:picLocks noChangeAspect="1" noChangeArrowheads="1"/>
        </xdr:cNvPicPr>
      </xdr:nvPicPr>
      <xdr:blipFill>
        <a:blip xmlns:r="http://schemas.openxmlformats.org/officeDocument/2006/relationships" r:embed="rId110" cstate="print">
          <a:extLst>
            <a:ext uri="{28A0092B-C50C-407E-A947-70E740481C1C}">
              <a14:useLocalDpi xmlns:a14="http://schemas.microsoft.com/office/drawing/2010/main" val="0"/>
            </a:ext>
          </a:extLst>
        </a:blip>
        <a:srcRect/>
        <a:stretch>
          <a:fillRect/>
        </a:stretch>
      </xdr:blipFill>
      <xdr:spPr>
        <a:xfrm>
          <a:off x="7219315" y="63998475"/>
          <a:ext cx="44894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114301</xdr:colOff>
      <xdr:row>132</xdr:row>
      <xdr:rowOff>66676</xdr:rowOff>
    </xdr:from>
    <xdr:to>
      <xdr:col>16</xdr:col>
      <xdr:colOff>438151</xdr:colOff>
      <xdr:row>132</xdr:row>
      <xdr:rowOff>427188</xdr:rowOff>
    </xdr:to>
    <xdr:pic>
      <xdr:nvPicPr>
        <xdr:cNvPr id="285" name="Picture 73">
          <a:extLst>
            <a:ext uri="{FF2B5EF4-FFF2-40B4-BE49-F238E27FC236}">
              <a16:creationId xmlns:a16="http://schemas.microsoft.com/office/drawing/2014/main" id="{00000000-0008-0000-0300-00001D010000}"/>
            </a:ext>
          </a:extLst>
        </xdr:cNvPr>
        <xdr:cNvPicPr>
          <a:picLocks noChangeAspect="1" noChangeArrowheads="1"/>
        </xdr:cNvPicPr>
      </xdr:nvPicPr>
      <xdr:blipFill>
        <a:blip xmlns:r="http://schemas.openxmlformats.org/officeDocument/2006/relationships" r:embed="rId111"/>
        <a:srcRect/>
        <a:stretch>
          <a:fillRect/>
        </a:stretch>
      </xdr:blipFill>
      <xdr:spPr>
        <a:xfrm>
          <a:off x="7276465" y="66890265"/>
          <a:ext cx="323850" cy="360045"/>
        </a:xfrm>
        <a:prstGeom prst="rect">
          <a:avLst/>
        </a:prstGeom>
        <a:noFill/>
      </xdr:spPr>
    </xdr:pic>
    <xdr:clientData/>
  </xdr:twoCellAnchor>
  <xdr:twoCellAnchor>
    <xdr:from>
      <xdr:col>16</xdr:col>
      <xdr:colOff>73159</xdr:colOff>
      <xdr:row>133</xdr:row>
      <xdr:rowOff>159204</xdr:rowOff>
    </xdr:from>
    <xdr:to>
      <xdr:col>16</xdr:col>
      <xdr:colOff>547573</xdr:colOff>
      <xdr:row>133</xdr:row>
      <xdr:rowOff>406854</xdr:rowOff>
    </xdr:to>
    <xdr:pic>
      <xdr:nvPicPr>
        <xdr:cNvPr id="286" name="Picture 75">
          <a:extLst>
            <a:ext uri="{FF2B5EF4-FFF2-40B4-BE49-F238E27FC236}">
              <a16:creationId xmlns:a16="http://schemas.microsoft.com/office/drawing/2014/main" id="{00000000-0008-0000-0300-00001E010000}"/>
            </a:ext>
          </a:extLst>
        </xdr:cNvPr>
        <xdr:cNvPicPr>
          <a:picLocks noChangeAspect="1" noChangeArrowheads="1"/>
        </xdr:cNvPicPr>
      </xdr:nvPicPr>
      <xdr:blipFill>
        <a:blip xmlns:r="http://schemas.openxmlformats.org/officeDocument/2006/relationships" r:embed="rId112"/>
        <a:srcRect/>
        <a:stretch>
          <a:fillRect/>
        </a:stretch>
      </xdr:blipFill>
      <xdr:spPr>
        <a:xfrm>
          <a:off x="7235190" y="67489705"/>
          <a:ext cx="433070" cy="247650"/>
        </a:xfrm>
        <a:prstGeom prst="rect">
          <a:avLst/>
        </a:prstGeom>
        <a:noFill/>
      </xdr:spPr>
    </xdr:pic>
    <xdr:clientData/>
  </xdr:twoCellAnchor>
  <xdr:twoCellAnchor>
    <xdr:from>
      <xdr:col>16</xdr:col>
      <xdr:colOff>19050</xdr:colOff>
      <xdr:row>134</xdr:row>
      <xdr:rowOff>104776</xdr:rowOff>
    </xdr:from>
    <xdr:to>
      <xdr:col>16</xdr:col>
      <xdr:colOff>536947</xdr:colOff>
      <xdr:row>134</xdr:row>
      <xdr:rowOff>447676</xdr:rowOff>
    </xdr:to>
    <xdr:pic>
      <xdr:nvPicPr>
        <xdr:cNvPr id="287" name="Picture 77">
          <a:extLst>
            <a:ext uri="{FF2B5EF4-FFF2-40B4-BE49-F238E27FC236}">
              <a16:creationId xmlns:a16="http://schemas.microsoft.com/office/drawing/2014/main" id="{00000000-0008-0000-0300-00001F010000}"/>
            </a:ext>
          </a:extLst>
        </xdr:cNvPr>
        <xdr:cNvPicPr>
          <a:picLocks noChangeAspect="1" noChangeArrowheads="1"/>
        </xdr:cNvPicPr>
      </xdr:nvPicPr>
      <xdr:blipFill>
        <a:blip xmlns:r="http://schemas.openxmlformats.org/officeDocument/2006/relationships" r:embed="rId113"/>
        <a:srcRect/>
        <a:stretch>
          <a:fillRect/>
        </a:stretch>
      </xdr:blipFill>
      <xdr:spPr>
        <a:xfrm>
          <a:off x="7181215" y="67943095"/>
          <a:ext cx="487045" cy="342900"/>
        </a:xfrm>
        <a:prstGeom prst="rect">
          <a:avLst/>
        </a:prstGeom>
        <a:noFill/>
      </xdr:spPr>
    </xdr:pic>
    <xdr:clientData/>
  </xdr:twoCellAnchor>
  <xdr:twoCellAnchor>
    <xdr:from>
      <xdr:col>16</xdr:col>
      <xdr:colOff>47625</xdr:colOff>
      <xdr:row>135</xdr:row>
      <xdr:rowOff>104775</xdr:rowOff>
    </xdr:from>
    <xdr:to>
      <xdr:col>16</xdr:col>
      <xdr:colOff>522364</xdr:colOff>
      <xdr:row>135</xdr:row>
      <xdr:rowOff>419100</xdr:rowOff>
    </xdr:to>
    <xdr:pic>
      <xdr:nvPicPr>
        <xdr:cNvPr id="288" name="Picture 78">
          <a:extLst>
            <a:ext uri="{FF2B5EF4-FFF2-40B4-BE49-F238E27FC236}">
              <a16:creationId xmlns:a16="http://schemas.microsoft.com/office/drawing/2014/main" id="{00000000-0008-0000-0300-000020010000}"/>
            </a:ext>
          </a:extLst>
        </xdr:cNvPr>
        <xdr:cNvPicPr>
          <a:picLocks noChangeAspect="1" noChangeArrowheads="1"/>
        </xdr:cNvPicPr>
      </xdr:nvPicPr>
      <xdr:blipFill>
        <a:blip xmlns:r="http://schemas.openxmlformats.org/officeDocument/2006/relationships" r:embed="rId36"/>
        <a:srcRect/>
        <a:stretch>
          <a:fillRect/>
        </a:stretch>
      </xdr:blipFill>
      <xdr:spPr>
        <a:xfrm>
          <a:off x="7209790" y="68450460"/>
          <a:ext cx="458470" cy="314325"/>
        </a:xfrm>
        <a:prstGeom prst="rect">
          <a:avLst/>
        </a:prstGeom>
        <a:noFill/>
      </xdr:spPr>
    </xdr:pic>
    <xdr:clientData/>
  </xdr:twoCellAnchor>
  <xdr:twoCellAnchor>
    <xdr:from>
      <xdr:col>16</xdr:col>
      <xdr:colOff>95250</xdr:colOff>
      <xdr:row>131</xdr:row>
      <xdr:rowOff>108857</xdr:rowOff>
    </xdr:from>
    <xdr:to>
      <xdr:col>16</xdr:col>
      <xdr:colOff>396776</xdr:colOff>
      <xdr:row>131</xdr:row>
      <xdr:rowOff>421822</xdr:rowOff>
    </xdr:to>
    <xdr:pic>
      <xdr:nvPicPr>
        <xdr:cNvPr id="300" name="图片 299">
          <a:extLst>
            <a:ext uri="{FF2B5EF4-FFF2-40B4-BE49-F238E27FC236}">
              <a16:creationId xmlns:a16="http://schemas.microsoft.com/office/drawing/2014/main" id="{00000000-0008-0000-0300-00002C010000}"/>
            </a:ext>
          </a:extLst>
        </xdr:cNvPr>
        <xdr:cNvPicPr>
          <a:picLocks noChangeAspect="1" noChangeArrowheads="1"/>
        </xdr:cNvPicPr>
      </xdr:nvPicPr>
      <xdr:blipFill>
        <a:blip xmlns:r="http://schemas.openxmlformats.org/officeDocument/2006/relationships" r:embed="rId114" cstate="print">
          <a:extLst>
            <a:ext uri="{28A0092B-C50C-407E-A947-70E740481C1C}">
              <a14:useLocalDpi xmlns:a14="http://schemas.microsoft.com/office/drawing/2010/main" val="0"/>
            </a:ext>
          </a:extLst>
        </a:blip>
        <a:srcRect/>
        <a:stretch>
          <a:fillRect/>
        </a:stretch>
      </xdr:blipFill>
      <xdr:spPr>
        <a:xfrm>
          <a:off x="7257415" y="66424810"/>
          <a:ext cx="300990" cy="3130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113665</xdr:colOff>
      <xdr:row>149</xdr:row>
      <xdr:rowOff>75565</xdr:rowOff>
    </xdr:from>
    <xdr:to>
      <xdr:col>16</xdr:col>
      <xdr:colOff>430530</xdr:colOff>
      <xdr:row>149</xdr:row>
      <xdr:rowOff>504825</xdr:rowOff>
    </xdr:to>
    <xdr:pic>
      <xdr:nvPicPr>
        <xdr:cNvPr id="305" name="Picture 68">
          <a:extLst>
            <a:ext uri="{FF2B5EF4-FFF2-40B4-BE49-F238E27FC236}">
              <a16:creationId xmlns:a16="http://schemas.microsoft.com/office/drawing/2014/main" id="{00000000-0008-0000-0300-000031010000}"/>
            </a:ext>
          </a:extLst>
        </xdr:cNvPr>
        <xdr:cNvPicPr>
          <a:picLocks noChangeAspect="1" noChangeArrowheads="1"/>
        </xdr:cNvPicPr>
      </xdr:nvPicPr>
      <xdr:blipFill>
        <a:blip xmlns:r="http://schemas.openxmlformats.org/officeDocument/2006/relationships" r:embed="rId115"/>
        <a:srcRect/>
        <a:stretch>
          <a:fillRect/>
        </a:stretch>
      </xdr:blipFill>
      <xdr:spPr>
        <a:xfrm>
          <a:off x="7275830" y="75524360"/>
          <a:ext cx="316865" cy="429260"/>
        </a:xfrm>
        <a:prstGeom prst="rect">
          <a:avLst/>
        </a:prstGeom>
        <a:noFill/>
      </xdr:spPr>
    </xdr:pic>
    <xdr:clientData/>
  </xdr:twoCellAnchor>
  <xdr:twoCellAnchor>
    <xdr:from>
      <xdr:col>16</xdr:col>
      <xdr:colOff>114300</xdr:colOff>
      <xdr:row>150</xdr:row>
      <xdr:rowOff>57150</xdr:rowOff>
    </xdr:from>
    <xdr:to>
      <xdr:col>16</xdr:col>
      <xdr:colOff>333375</xdr:colOff>
      <xdr:row>150</xdr:row>
      <xdr:rowOff>413730</xdr:rowOff>
    </xdr:to>
    <xdr:pic>
      <xdr:nvPicPr>
        <xdr:cNvPr id="306" name="Picture 69">
          <a:extLst>
            <a:ext uri="{FF2B5EF4-FFF2-40B4-BE49-F238E27FC236}">
              <a16:creationId xmlns:a16="http://schemas.microsoft.com/office/drawing/2014/main" id="{00000000-0008-0000-0300-000032010000}"/>
            </a:ext>
          </a:extLst>
        </xdr:cNvPr>
        <xdr:cNvPicPr>
          <a:picLocks noChangeAspect="1" noChangeArrowheads="1"/>
        </xdr:cNvPicPr>
      </xdr:nvPicPr>
      <xdr:blipFill>
        <a:blip xmlns:r="http://schemas.openxmlformats.org/officeDocument/2006/relationships" r:embed="rId116"/>
        <a:srcRect/>
        <a:stretch>
          <a:fillRect/>
        </a:stretch>
      </xdr:blipFill>
      <xdr:spPr>
        <a:xfrm>
          <a:off x="7276465" y="76013310"/>
          <a:ext cx="219075" cy="356235"/>
        </a:xfrm>
        <a:prstGeom prst="rect">
          <a:avLst/>
        </a:prstGeom>
        <a:noFill/>
      </xdr:spPr>
    </xdr:pic>
    <xdr:clientData/>
  </xdr:twoCellAnchor>
  <xdr:twoCellAnchor>
    <xdr:from>
      <xdr:col>16</xdr:col>
      <xdr:colOff>12608</xdr:colOff>
      <xdr:row>151</xdr:row>
      <xdr:rowOff>171450</xdr:rowOff>
    </xdr:from>
    <xdr:to>
      <xdr:col>16</xdr:col>
      <xdr:colOff>547122</xdr:colOff>
      <xdr:row>151</xdr:row>
      <xdr:rowOff>326571</xdr:rowOff>
    </xdr:to>
    <xdr:pic>
      <xdr:nvPicPr>
        <xdr:cNvPr id="307" name="Picture 70">
          <a:extLst>
            <a:ext uri="{FF2B5EF4-FFF2-40B4-BE49-F238E27FC236}">
              <a16:creationId xmlns:a16="http://schemas.microsoft.com/office/drawing/2014/main" id="{00000000-0008-0000-0300-000033010000}"/>
            </a:ext>
          </a:extLst>
        </xdr:cNvPr>
        <xdr:cNvPicPr>
          <a:picLocks noChangeAspect="1" noChangeArrowheads="1"/>
        </xdr:cNvPicPr>
      </xdr:nvPicPr>
      <xdr:blipFill>
        <a:blip xmlns:r="http://schemas.openxmlformats.org/officeDocument/2006/relationships" r:embed="rId117"/>
        <a:srcRect/>
        <a:stretch>
          <a:fillRect/>
        </a:stretch>
      </xdr:blipFill>
      <xdr:spPr>
        <a:xfrm>
          <a:off x="7174230" y="76634975"/>
          <a:ext cx="494030" cy="154940"/>
        </a:xfrm>
        <a:prstGeom prst="rect">
          <a:avLst/>
        </a:prstGeom>
        <a:noFill/>
      </xdr:spPr>
    </xdr:pic>
    <xdr:clientData/>
  </xdr:twoCellAnchor>
  <xdr:twoCellAnchor>
    <xdr:from>
      <xdr:col>16</xdr:col>
      <xdr:colOff>85726</xdr:colOff>
      <xdr:row>73</xdr:row>
      <xdr:rowOff>123825</xdr:rowOff>
    </xdr:from>
    <xdr:to>
      <xdr:col>16</xdr:col>
      <xdr:colOff>547150</xdr:colOff>
      <xdr:row>73</xdr:row>
      <xdr:rowOff>419100</xdr:rowOff>
    </xdr:to>
    <xdr:pic>
      <xdr:nvPicPr>
        <xdr:cNvPr id="211" name="图片 210">
          <a:extLst>
            <a:ext uri="{FF2B5EF4-FFF2-40B4-BE49-F238E27FC236}">
              <a16:creationId xmlns:a16="http://schemas.microsoft.com/office/drawing/2014/main" id="{00000000-0008-0000-0300-0000D3000000}"/>
            </a:ext>
          </a:extLst>
        </xdr:cNvPr>
        <xdr:cNvPicPr>
          <a:picLocks noChangeAspect="1" noChangeArrowheads="1"/>
        </xdr:cNvPicPr>
      </xdr:nvPicPr>
      <xdr:blipFill>
        <a:blip xmlns:r="http://schemas.openxmlformats.org/officeDocument/2006/relationships" r:embed="rId118" cstate="print">
          <a:extLst>
            <a:ext uri="{28A0092B-C50C-407E-A947-70E740481C1C}">
              <a14:useLocalDpi xmlns:a14="http://schemas.microsoft.com/office/drawing/2010/main" val="0"/>
            </a:ext>
          </a:extLst>
        </a:blip>
        <a:srcRect/>
        <a:stretch>
          <a:fillRect/>
        </a:stretch>
      </xdr:blipFill>
      <xdr:spPr>
        <a:xfrm>
          <a:off x="7247890" y="37012880"/>
          <a:ext cx="420370" cy="295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11207</xdr:colOff>
      <xdr:row>38</xdr:row>
      <xdr:rowOff>33618</xdr:rowOff>
    </xdr:from>
    <xdr:to>
      <xdr:col>16</xdr:col>
      <xdr:colOff>518527</xdr:colOff>
      <xdr:row>38</xdr:row>
      <xdr:rowOff>414618</xdr:rowOff>
    </xdr:to>
    <xdr:pic>
      <xdr:nvPicPr>
        <xdr:cNvPr id="243" name="Picture 16">
          <a:extLst>
            <a:ext uri="{FF2B5EF4-FFF2-40B4-BE49-F238E27FC236}">
              <a16:creationId xmlns:a16="http://schemas.microsoft.com/office/drawing/2014/main" id="{00000000-0008-0000-0300-0000F3000000}"/>
            </a:ext>
          </a:extLst>
        </xdr:cNvPr>
        <xdr:cNvPicPr>
          <a:picLocks noChangeAspect="1" noChangeArrowheads="1"/>
        </xdr:cNvPicPr>
      </xdr:nvPicPr>
      <xdr:blipFill>
        <a:blip xmlns:r="http://schemas.openxmlformats.org/officeDocument/2006/relationships" r:embed="rId119"/>
        <a:srcRect/>
        <a:stretch>
          <a:fillRect/>
        </a:stretch>
      </xdr:blipFill>
      <xdr:spPr>
        <a:xfrm>
          <a:off x="7172960" y="19164300"/>
          <a:ext cx="495300" cy="381000"/>
        </a:xfrm>
        <a:prstGeom prst="rect">
          <a:avLst/>
        </a:prstGeom>
        <a:noFill/>
      </xdr:spPr>
    </xdr:pic>
    <xdr:clientData/>
  </xdr:twoCellAnchor>
  <xdr:twoCellAnchor editAs="oneCell">
    <xdr:from>
      <xdr:col>16</xdr:col>
      <xdr:colOff>156884</xdr:colOff>
      <xdr:row>117</xdr:row>
      <xdr:rowOff>123265</xdr:rowOff>
    </xdr:from>
    <xdr:to>
      <xdr:col>16</xdr:col>
      <xdr:colOff>480003</xdr:colOff>
      <xdr:row>117</xdr:row>
      <xdr:rowOff>481853</xdr:rowOff>
    </xdr:to>
    <xdr:pic>
      <xdr:nvPicPr>
        <xdr:cNvPr id="253" name="图片 252">
          <a:extLst>
            <a:ext uri="{FF2B5EF4-FFF2-40B4-BE49-F238E27FC236}">
              <a16:creationId xmlns:a16="http://schemas.microsoft.com/office/drawing/2014/main" id="{00000000-0008-0000-0300-0000FD000000}"/>
            </a:ext>
          </a:extLst>
        </xdr:cNvPr>
        <xdr:cNvPicPr>
          <a:picLocks noChangeAspect="1" noChangeArrowheads="1"/>
        </xdr:cNvPicPr>
      </xdr:nvPicPr>
      <xdr:blipFill>
        <a:blip xmlns:r="http://schemas.openxmlformats.org/officeDocument/2006/relationships" r:embed="rId120" cstate="print">
          <a:extLst>
            <a:ext uri="{28A0092B-C50C-407E-A947-70E740481C1C}">
              <a14:useLocalDpi xmlns:a14="http://schemas.microsoft.com/office/drawing/2010/main" val="0"/>
            </a:ext>
          </a:extLst>
        </a:blip>
        <a:srcRect/>
        <a:stretch>
          <a:fillRect/>
        </a:stretch>
      </xdr:blipFill>
      <xdr:spPr>
        <a:xfrm>
          <a:off x="7319010" y="59336305"/>
          <a:ext cx="322580" cy="358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89649</xdr:colOff>
      <xdr:row>116</xdr:row>
      <xdr:rowOff>65813</xdr:rowOff>
    </xdr:from>
    <xdr:to>
      <xdr:col>16</xdr:col>
      <xdr:colOff>476018</xdr:colOff>
      <xdr:row>116</xdr:row>
      <xdr:rowOff>459443</xdr:rowOff>
    </xdr:to>
    <xdr:pic>
      <xdr:nvPicPr>
        <xdr:cNvPr id="254" name="图片 253">
          <a:extLst>
            <a:ext uri="{FF2B5EF4-FFF2-40B4-BE49-F238E27FC236}">
              <a16:creationId xmlns:a16="http://schemas.microsoft.com/office/drawing/2014/main" id="{00000000-0008-0000-0300-0000FE000000}"/>
            </a:ext>
          </a:extLst>
        </xdr:cNvPr>
        <xdr:cNvPicPr>
          <a:picLocks noChangeAspect="1" noChangeArrowheads="1"/>
        </xdr:cNvPicPr>
      </xdr:nvPicPr>
      <xdr:blipFill>
        <a:blip xmlns:r="http://schemas.openxmlformats.org/officeDocument/2006/relationships" r:embed="rId121" cstate="print">
          <a:extLst>
            <a:ext uri="{28A0092B-C50C-407E-A947-70E740481C1C}">
              <a14:useLocalDpi xmlns:a14="http://schemas.microsoft.com/office/drawing/2010/main" val="0"/>
            </a:ext>
          </a:extLst>
        </a:blip>
        <a:srcRect/>
        <a:stretch>
          <a:fillRect/>
        </a:stretch>
      </xdr:blipFill>
      <xdr:spPr>
        <a:xfrm>
          <a:off x="7251700" y="58771155"/>
          <a:ext cx="386080" cy="393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123265</xdr:colOff>
      <xdr:row>148</xdr:row>
      <xdr:rowOff>67237</xdr:rowOff>
    </xdr:from>
    <xdr:to>
      <xdr:col>16</xdr:col>
      <xdr:colOff>302558</xdr:colOff>
      <xdr:row>148</xdr:row>
      <xdr:rowOff>457061</xdr:rowOff>
    </xdr:to>
    <xdr:pic>
      <xdr:nvPicPr>
        <xdr:cNvPr id="271" name="图片 270">
          <a:extLst>
            <a:ext uri="{FF2B5EF4-FFF2-40B4-BE49-F238E27FC236}">
              <a16:creationId xmlns:a16="http://schemas.microsoft.com/office/drawing/2014/main" id="{00000000-0008-0000-0300-00000F010000}"/>
            </a:ext>
          </a:extLst>
        </xdr:cNvPr>
        <xdr:cNvPicPr>
          <a:picLocks noChangeAspect="1" noChangeArrowheads="1"/>
        </xdr:cNvPicPr>
      </xdr:nvPicPr>
      <xdr:blipFill>
        <a:blip xmlns:r="http://schemas.openxmlformats.org/officeDocument/2006/relationships" r:embed="rId122" cstate="print">
          <a:extLst>
            <a:ext uri="{28A0092B-C50C-407E-A947-70E740481C1C}">
              <a14:useLocalDpi xmlns:a14="http://schemas.microsoft.com/office/drawing/2010/main" val="0"/>
            </a:ext>
          </a:extLst>
        </a:blip>
        <a:srcRect/>
        <a:stretch>
          <a:fillRect/>
        </a:stretch>
      </xdr:blipFill>
      <xdr:spPr>
        <a:xfrm>
          <a:off x="7285355" y="75008105"/>
          <a:ext cx="179070" cy="3898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89648</xdr:colOff>
      <xdr:row>51</xdr:row>
      <xdr:rowOff>134471</xdr:rowOff>
    </xdr:from>
    <xdr:to>
      <xdr:col>16</xdr:col>
      <xdr:colOff>424903</xdr:colOff>
      <xdr:row>51</xdr:row>
      <xdr:rowOff>459441</xdr:rowOff>
    </xdr:to>
    <xdr:pic>
      <xdr:nvPicPr>
        <xdr:cNvPr id="201" name="图片 200">
          <a:extLst>
            <a:ext uri="{FF2B5EF4-FFF2-40B4-BE49-F238E27FC236}">
              <a16:creationId xmlns:a16="http://schemas.microsoft.com/office/drawing/2014/main" id="{00000000-0008-0000-0300-0000C9000000}"/>
            </a:ext>
          </a:extLst>
        </xdr:cNvPr>
        <xdr:cNvPicPr>
          <a:picLocks noChangeAspect="1" noChangeArrowheads="1"/>
        </xdr:cNvPicPr>
      </xdr:nvPicPr>
      <xdr:blipFill>
        <a:blip xmlns:r="http://schemas.openxmlformats.org/officeDocument/2006/relationships" r:embed="rId123" cstate="print">
          <a:extLst>
            <a:ext uri="{28A0092B-C50C-407E-A947-70E740481C1C}">
              <a14:useLocalDpi xmlns:a14="http://schemas.microsoft.com/office/drawing/2010/main" val="0"/>
            </a:ext>
          </a:extLst>
        </a:blip>
        <a:srcRect/>
        <a:stretch>
          <a:fillRect/>
        </a:stretch>
      </xdr:blipFill>
      <xdr:spPr>
        <a:xfrm>
          <a:off x="7251700" y="25861010"/>
          <a:ext cx="335280" cy="3251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119743</xdr:colOff>
      <xdr:row>82</xdr:row>
      <xdr:rowOff>87589</xdr:rowOff>
    </xdr:from>
    <xdr:to>
      <xdr:col>16</xdr:col>
      <xdr:colOff>489857</xdr:colOff>
      <xdr:row>82</xdr:row>
      <xdr:rowOff>423538</xdr:rowOff>
    </xdr:to>
    <xdr:pic>
      <xdr:nvPicPr>
        <xdr:cNvPr id="256" name="Picture 42">
          <a:extLst>
            <a:ext uri="{FF2B5EF4-FFF2-40B4-BE49-F238E27FC236}">
              <a16:creationId xmlns:a16="http://schemas.microsoft.com/office/drawing/2014/main" id="{00000000-0008-0000-0300-000000010000}"/>
            </a:ext>
          </a:extLst>
        </xdr:cNvPr>
        <xdr:cNvPicPr>
          <a:picLocks noChangeAspect="1" noChangeArrowheads="1"/>
        </xdr:cNvPicPr>
      </xdr:nvPicPr>
      <xdr:blipFill>
        <a:blip xmlns:r="http://schemas.openxmlformats.org/officeDocument/2006/relationships" r:embed="rId27"/>
        <a:srcRect/>
        <a:stretch>
          <a:fillRect/>
        </a:stretch>
      </xdr:blipFill>
      <xdr:spPr>
        <a:xfrm>
          <a:off x="7281545" y="41542335"/>
          <a:ext cx="370205" cy="335915"/>
        </a:xfrm>
        <a:prstGeom prst="rect">
          <a:avLst/>
        </a:prstGeom>
        <a:noFill/>
      </xdr:spPr>
    </xdr:pic>
    <xdr:clientData/>
  </xdr:twoCellAnchor>
  <xdr:twoCellAnchor>
    <xdr:from>
      <xdr:col>16</xdr:col>
      <xdr:colOff>66676</xdr:colOff>
      <xdr:row>75</xdr:row>
      <xdr:rowOff>142875</xdr:rowOff>
    </xdr:from>
    <xdr:to>
      <xdr:col>16</xdr:col>
      <xdr:colOff>485860</xdr:colOff>
      <xdr:row>75</xdr:row>
      <xdr:rowOff>419100</xdr:rowOff>
    </xdr:to>
    <xdr:pic>
      <xdr:nvPicPr>
        <xdr:cNvPr id="257" name="Picture 41">
          <a:extLst>
            <a:ext uri="{FF2B5EF4-FFF2-40B4-BE49-F238E27FC236}">
              <a16:creationId xmlns:a16="http://schemas.microsoft.com/office/drawing/2014/main" id="{00000000-0008-0000-0300-000001010000}"/>
            </a:ext>
          </a:extLst>
        </xdr:cNvPr>
        <xdr:cNvPicPr>
          <a:picLocks noChangeAspect="1" noChangeArrowheads="1"/>
        </xdr:cNvPicPr>
      </xdr:nvPicPr>
      <xdr:blipFill>
        <a:blip xmlns:r="http://schemas.openxmlformats.org/officeDocument/2006/relationships" r:embed="rId26"/>
        <a:srcRect/>
        <a:stretch>
          <a:fillRect/>
        </a:stretch>
      </xdr:blipFill>
      <xdr:spPr>
        <a:xfrm>
          <a:off x="7228840" y="38046660"/>
          <a:ext cx="419100" cy="276225"/>
        </a:xfrm>
        <a:prstGeom prst="rect">
          <a:avLst/>
        </a:prstGeom>
        <a:noFill/>
      </xdr:spPr>
    </xdr:pic>
    <xdr:clientData/>
  </xdr:twoCellAnchor>
  <xdr:twoCellAnchor>
    <xdr:from>
      <xdr:col>16</xdr:col>
      <xdr:colOff>179294</xdr:colOff>
      <xdr:row>11</xdr:row>
      <xdr:rowOff>112059</xdr:rowOff>
    </xdr:from>
    <xdr:to>
      <xdr:col>16</xdr:col>
      <xdr:colOff>527984</xdr:colOff>
      <xdr:row>11</xdr:row>
      <xdr:rowOff>448235</xdr:rowOff>
    </xdr:to>
    <xdr:pic>
      <xdr:nvPicPr>
        <xdr:cNvPr id="273" name="Picture 8">
          <a:extLst>
            <a:ext uri="{FF2B5EF4-FFF2-40B4-BE49-F238E27FC236}">
              <a16:creationId xmlns:a16="http://schemas.microsoft.com/office/drawing/2014/main" id="{00000000-0008-0000-0300-000011010000}"/>
            </a:ext>
          </a:extLst>
        </xdr:cNvPr>
        <xdr:cNvPicPr>
          <a:picLocks noChangeAspect="1" noChangeArrowheads="1"/>
        </xdr:cNvPicPr>
      </xdr:nvPicPr>
      <xdr:blipFill>
        <a:blip xmlns:r="http://schemas.openxmlformats.org/officeDocument/2006/relationships" r:embed="rId18"/>
        <a:srcRect/>
        <a:stretch>
          <a:fillRect/>
        </a:stretch>
      </xdr:blipFill>
      <xdr:spPr>
        <a:xfrm>
          <a:off x="7341235" y="5544185"/>
          <a:ext cx="327025" cy="335915"/>
        </a:xfrm>
        <a:prstGeom prst="rect">
          <a:avLst/>
        </a:prstGeom>
        <a:noFill/>
      </xdr:spPr>
    </xdr:pic>
    <xdr:clientData/>
  </xdr:twoCellAnchor>
  <xdr:twoCellAnchor>
    <xdr:from>
      <xdr:col>16</xdr:col>
      <xdr:colOff>190500</xdr:colOff>
      <xdr:row>17</xdr:row>
      <xdr:rowOff>179294</xdr:rowOff>
    </xdr:from>
    <xdr:to>
      <xdr:col>16</xdr:col>
      <xdr:colOff>456562</xdr:colOff>
      <xdr:row>17</xdr:row>
      <xdr:rowOff>448235</xdr:rowOff>
    </xdr:to>
    <xdr:pic>
      <xdr:nvPicPr>
        <xdr:cNvPr id="280" name="Picture 9">
          <a:extLst>
            <a:ext uri="{FF2B5EF4-FFF2-40B4-BE49-F238E27FC236}">
              <a16:creationId xmlns:a16="http://schemas.microsoft.com/office/drawing/2014/main" id="{00000000-0008-0000-0300-000018010000}"/>
            </a:ext>
          </a:extLst>
        </xdr:cNvPr>
        <xdr:cNvPicPr>
          <a:picLocks noChangeAspect="1" noChangeArrowheads="1"/>
        </xdr:cNvPicPr>
      </xdr:nvPicPr>
      <xdr:blipFill>
        <a:blip xmlns:r="http://schemas.openxmlformats.org/officeDocument/2006/relationships" r:embed="rId19"/>
        <a:srcRect/>
        <a:stretch>
          <a:fillRect/>
        </a:stretch>
      </xdr:blipFill>
      <xdr:spPr>
        <a:xfrm>
          <a:off x="7352665" y="8655685"/>
          <a:ext cx="265430" cy="268605"/>
        </a:xfrm>
        <a:prstGeom prst="rect">
          <a:avLst/>
        </a:prstGeom>
        <a:noFill/>
      </xdr:spPr>
    </xdr:pic>
    <xdr:clientData/>
  </xdr:twoCellAnchor>
  <xdr:twoCellAnchor>
    <xdr:from>
      <xdr:col>16</xdr:col>
      <xdr:colOff>104775</xdr:colOff>
      <xdr:row>88</xdr:row>
      <xdr:rowOff>85725</xdr:rowOff>
    </xdr:from>
    <xdr:to>
      <xdr:col>16</xdr:col>
      <xdr:colOff>428625</xdr:colOff>
      <xdr:row>88</xdr:row>
      <xdr:rowOff>450056</xdr:rowOff>
    </xdr:to>
    <xdr:pic>
      <xdr:nvPicPr>
        <xdr:cNvPr id="281" name="Picture 43">
          <a:extLst>
            <a:ext uri="{FF2B5EF4-FFF2-40B4-BE49-F238E27FC236}">
              <a16:creationId xmlns:a16="http://schemas.microsoft.com/office/drawing/2014/main" id="{00000000-0008-0000-0300-000019010000}"/>
            </a:ext>
          </a:extLst>
        </xdr:cNvPr>
        <xdr:cNvPicPr>
          <a:picLocks noChangeAspect="1" noChangeArrowheads="1"/>
        </xdr:cNvPicPr>
      </xdr:nvPicPr>
      <xdr:blipFill>
        <a:blip xmlns:r="http://schemas.openxmlformats.org/officeDocument/2006/relationships" r:embed="rId28"/>
        <a:srcRect/>
        <a:stretch>
          <a:fillRect/>
        </a:stretch>
      </xdr:blipFill>
      <xdr:spPr>
        <a:xfrm>
          <a:off x="7266940" y="44585255"/>
          <a:ext cx="323850" cy="363855"/>
        </a:xfrm>
        <a:prstGeom prst="rect">
          <a:avLst/>
        </a:prstGeom>
        <a:noFill/>
      </xdr:spPr>
    </xdr:pic>
    <xdr:clientData/>
  </xdr:twoCellAnchor>
  <xdr:twoCellAnchor>
    <xdr:from>
      <xdr:col>16</xdr:col>
      <xdr:colOff>152400</xdr:colOff>
      <xdr:row>92</xdr:row>
      <xdr:rowOff>85725</xdr:rowOff>
    </xdr:from>
    <xdr:to>
      <xdr:col>16</xdr:col>
      <xdr:colOff>476250</xdr:colOff>
      <xdr:row>92</xdr:row>
      <xdr:rowOff>450056</xdr:rowOff>
    </xdr:to>
    <xdr:pic>
      <xdr:nvPicPr>
        <xdr:cNvPr id="282" name="Picture 43">
          <a:extLst>
            <a:ext uri="{FF2B5EF4-FFF2-40B4-BE49-F238E27FC236}">
              <a16:creationId xmlns:a16="http://schemas.microsoft.com/office/drawing/2014/main" id="{00000000-0008-0000-0300-00001A010000}"/>
            </a:ext>
          </a:extLst>
        </xdr:cNvPr>
        <xdr:cNvPicPr>
          <a:picLocks noChangeAspect="1" noChangeArrowheads="1"/>
        </xdr:cNvPicPr>
      </xdr:nvPicPr>
      <xdr:blipFill>
        <a:blip xmlns:r="http://schemas.openxmlformats.org/officeDocument/2006/relationships" r:embed="rId28"/>
        <a:srcRect/>
        <a:stretch>
          <a:fillRect/>
        </a:stretch>
      </xdr:blipFill>
      <xdr:spPr>
        <a:xfrm>
          <a:off x="7314565" y="46614715"/>
          <a:ext cx="323850" cy="363855"/>
        </a:xfrm>
        <a:prstGeom prst="rect">
          <a:avLst/>
        </a:prstGeom>
        <a:noFill/>
      </xdr:spPr>
    </xdr:pic>
    <xdr:clientData/>
  </xdr:twoCellAnchor>
  <xdr:twoCellAnchor>
    <xdr:from>
      <xdr:col>16</xdr:col>
      <xdr:colOff>171450</xdr:colOff>
      <xdr:row>102</xdr:row>
      <xdr:rowOff>95250</xdr:rowOff>
    </xdr:from>
    <xdr:to>
      <xdr:col>16</xdr:col>
      <xdr:colOff>457200</xdr:colOff>
      <xdr:row>102</xdr:row>
      <xdr:rowOff>417604</xdr:rowOff>
    </xdr:to>
    <xdr:pic>
      <xdr:nvPicPr>
        <xdr:cNvPr id="283" name="Picture 52">
          <a:extLst>
            <a:ext uri="{FF2B5EF4-FFF2-40B4-BE49-F238E27FC236}">
              <a16:creationId xmlns:a16="http://schemas.microsoft.com/office/drawing/2014/main" id="{00000000-0008-0000-0300-00001B010000}"/>
            </a:ext>
          </a:extLst>
        </xdr:cNvPr>
        <xdr:cNvPicPr>
          <a:picLocks noChangeAspect="1" noChangeArrowheads="1"/>
        </xdr:cNvPicPr>
      </xdr:nvPicPr>
      <xdr:blipFill>
        <a:blip xmlns:r="http://schemas.openxmlformats.org/officeDocument/2006/relationships" r:embed="rId32"/>
        <a:srcRect/>
        <a:stretch>
          <a:fillRect/>
        </a:stretch>
      </xdr:blipFill>
      <xdr:spPr>
        <a:xfrm>
          <a:off x="7333615" y="51697890"/>
          <a:ext cx="285750" cy="321945"/>
        </a:xfrm>
        <a:prstGeom prst="rect">
          <a:avLst/>
        </a:prstGeom>
        <a:noFill/>
      </xdr:spPr>
    </xdr:pic>
    <xdr:clientData/>
  </xdr:twoCellAnchor>
  <xdr:twoCellAnchor>
    <xdr:from>
      <xdr:col>16</xdr:col>
      <xdr:colOff>171450</xdr:colOff>
      <xdr:row>106</xdr:row>
      <xdr:rowOff>104775</xdr:rowOff>
    </xdr:from>
    <xdr:to>
      <xdr:col>16</xdr:col>
      <xdr:colOff>457200</xdr:colOff>
      <xdr:row>106</xdr:row>
      <xdr:rowOff>427129</xdr:rowOff>
    </xdr:to>
    <xdr:pic>
      <xdr:nvPicPr>
        <xdr:cNvPr id="284" name="Picture 52">
          <a:extLst>
            <a:ext uri="{FF2B5EF4-FFF2-40B4-BE49-F238E27FC236}">
              <a16:creationId xmlns:a16="http://schemas.microsoft.com/office/drawing/2014/main" id="{00000000-0008-0000-0300-00001C010000}"/>
            </a:ext>
          </a:extLst>
        </xdr:cNvPr>
        <xdr:cNvPicPr>
          <a:picLocks noChangeAspect="1" noChangeArrowheads="1"/>
        </xdr:cNvPicPr>
      </xdr:nvPicPr>
      <xdr:blipFill>
        <a:blip xmlns:r="http://schemas.openxmlformats.org/officeDocument/2006/relationships" r:embed="rId32"/>
        <a:srcRect/>
        <a:stretch>
          <a:fillRect/>
        </a:stretch>
      </xdr:blipFill>
      <xdr:spPr>
        <a:xfrm>
          <a:off x="7333615" y="53736875"/>
          <a:ext cx="285750" cy="321945"/>
        </a:xfrm>
        <a:prstGeom prst="rect">
          <a:avLst/>
        </a:prstGeom>
        <a:noFill/>
      </xdr:spPr>
    </xdr:pic>
    <xdr:clientData/>
  </xdr:twoCellAnchor>
  <xdr:twoCellAnchor>
    <xdr:from>
      <xdr:col>16</xdr:col>
      <xdr:colOff>142875</xdr:colOff>
      <xdr:row>110</xdr:row>
      <xdr:rowOff>152400</xdr:rowOff>
    </xdr:from>
    <xdr:to>
      <xdr:col>16</xdr:col>
      <xdr:colOff>428625</xdr:colOff>
      <xdr:row>110</xdr:row>
      <xdr:rowOff>474754</xdr:rowOff>
    </xdr:to>
    <xdr:pic>
      <xdr:nvPicPr>
        <xdr:cNvPr id="308" name="Picture 52">
          <a:extLst>
            <a:ext uri="{FF2B5EF4-FFF2-40B4-BE49-F238E27FC236}">
              <a16:creationId xmlns:a16="http://schemas.microsoft.com/office/drawing/2014/main" id="{00000000-0008-0000-0300-000034010000}"/>
            </a:ext>
          </a:extLst>
        </xdr:cNvPr>
        <xdr:cNvPicPr>
          <a:picLocks noChangeAspect="1" noChangeArrowheads="1"/>
        </xdr:cNvPicPr>
      </xdr:nvPicPr>
      <xdr:blipFill>
        <a:blip xmlns:r="http://schemas.openxmlformats.org/officeDocument/2006/relationships" r:embed="rId32"/>
        <a:srcRect/>
        <a:stretch>
          <a:fillRect/>
        </a:stretch>
      </xdr:blipFill>
      <xdr:spPr>
        <a:xfrm>
          <a:off x="7305040" y="55813960"/>
          <a:ext cx="285750" cy="321945"/>
        </a:xfrm>
        <a:prstGeom prst="rect">
          <a:avLst/>
        </a:prstGeom>
        <a:noFill/>
      </xdr:spPr>
    </xdr:pic>
    <xdr:clientData/>
  </xdr:twoCellAnchor>
  <xdr:twoCellAnchor>
    <xdr:from>
      <xdr:col>16</xdr:col>
      <xdr:colOff>19050</xdr:colOff>
      <xdr:row>177</xdr:row>
      <xdr:rowOff>180975</xdr:rowOff>
    </xdr:from>
    <xdr:to>
      <xdr:col>16</xdr:col>
      <xdr:colOff>529710</xdr:colOff>
      <xdr:row>177</xdr:row>
      <xdr:rowOff>485775</xdr:rowOff>
    </xdr:to>
    <xdr:pic>
      <xdr:nvPicPr>
        <xdr:cNvPr id="309" name="Picture 91">
          <a:extLst>
            <a:ext uri="{FF2B5EF4-FFF2-40B4-BE49-F238E27FC236}">
              <a16:creationId xmlns:a16="http://schemas.microsoft.com/office/drawing/2014/main" id="{00000000-0008-0000-0300-000035010000}"/>
            </a:ext>
          </a:extLst>
        </xdr:cNvPr>
        <xdr:cNvPicPr>
          <a:picLocks noChangeAspect="1" noChangeArrowheads="1"/>
        </xdr:cNvPicPr>
      </xdr:nvPicPr>
      <xdr:blipFill>
        <a:blip xmlns:r="http://schemas.openxmlformats.org/officeDocument/2006/relationships" r:embed="rId45"/>
        <a:srcRect/>
        <a:stretch>
          <a:fillRect/>
        </a:stretch>
      </xdr:blipFill>
      <xdr:spPr>
        <a:xfrm>
          <a:off x="7181215" y="89835990"/>
          <a:ext cx="487045" cy="304800"/>
        </a:xfrm>
        <a:prstGeom prst="rect">
          <a:avLst/>
        </a:prstGeom>
        <a:noFill/>
      </xdr:spPr>
    </xdr:pic>
    <xdr:clientData/>
  </xdr:twoCellAnchor>
  <xdr:twoCellAnchor>
    <xdr:from>
      <xdr:col>16</xdr:col>
      <xdr:colOff>78441</xdr:colOff>
      <xdr:row>183</xdr:row>
      <xdr:rowOff>179294</xdr:rowOff>
    </xdr:from>
    <xdr:to>
      <xdr:col>16</xdr:col>
      <xdr:colOff>490366</xdr:colOff>
      <xdr:row>183</xdr:row>
      <xdr:rowOff>414618</xdr:rowOff>
    </xdr:to>
    <xdr:pic>
      <xdr:nvPicPr>
        <xdr:cNvPr id="310" name="Picture 130">
          <a:extLst>
            <a:ext uri="{FF2B5EF4-FFF2-40B4-BE49-F238E27FC236}">
              <a16:creationId xmlns:a16="http://schemas.microsoft.com/office/drawing/2014/main" id="{00000000-0008-0000-0300-000036010000}"/>
            </a:ext>
          </a:extLst>
        </xdr:cNvPr>
        <xdr:cNvPicPr>
          <a:picLocks noChangeAspect="1" noChangeArrowheads="1"/>
        </xdr:cNvPicPr>
      </xdr:nvPicPr>
      <xdr:blipFill>
        <a:blip xmlns:r="http://schemas.openxmlformats.org/officeDocument/2006/relationships" r:embed="rId68"/>
        <a:srcRect/>
        <a:stretch>
          <a:fillRect/>
        </a:stretch>
      </xdr:blipFill>
      <xdr:spPr>
        <a:xfrm>
          <a:off x="7240270" y="92878275"/>
          <a:ext cx="412115" cy="234950"/>
        </a:xfrm>
        <a:prstGeom prst="rect">
          <a:avLst/>
        </a:prstGeom>
        <a:noFill/>
      </xdr:spPr>
    </xdr:pic>
    <xdr:clientData/>
  </xdr:twoCellAnchor>
  <xdr:twoCellAnchor>
    <xdr:from>
      <xdr:col>16</xdr:col>
      <xdr:colOff>19050</xdr:colOff>
      <xdr:row>219</xdr:row>
      <xdr:rowOff>76200</xdr:rowOff>
    </xdr:from>
    <xdr:to>
      <xdr:col>16</xdr:col>
      <xdr:colOff>524289</xdr:colOff>
      <xdr:row>219</xdr:row>
      <xdr:rowOff>457200</xdr:rowOff>
    </xdr:to>
    <xdr:pic>
      <xdr:nvPicPr>
        <xdr:cNvPr id="311" name="Picture 90">
          <a:extLst>
            <a:ext uri="{FF2B5EF4-FFF2-40B4-BE49-F238E27FC236}">
              <a16:creationId xmlns:a16="http://schemas.microsoft.com/office/drawing/2014/main" id="{00000000-0008-0000-0300-000037010000}"/>
            </a:ext>
          </a:extLst>
        </xdr:cNvPr>
        <xdr:cNvPicPr>
          <a:picLocks noChangeAspect="1" noChangeArrowheads="1"/>
        </xdr:cNvPicPr>
      </xdr:nvPicPr>
      <xdr:blipFill>
        <a:blip xmlns:r="http://schemas.openxmlformats.org/officeDocument/2006/relationships" r:embed="rId95"/>
        <a:srcRect/>
        <a:stretch>
          <a:fillRect/>
        </a:stretch>
      </xdr:blipFill>
      <xdr:spPr>
        <a:xfrm>
          <a:off x="7181215" y="111040545"/>
          <a:ext cx="487045" cy="381000"/>
        </a:xfrm>
        <a:prstGeom prst="rect">
          <a:avLst/>
        </a:prstGeom>
        <a:noFill/>
      </xdr:spPr>
    </xdr:pic>
    <xdr:clientData/>
  </xdr:twoCellAnchor>
  <xdr:twoCellAnchor>
    <xdr:from>
      <xdr:col>16</xdr:col>
      <xdr:colOff>47626</xdr:colOff>
      <xdr:row>165</xdr:row>
      <xdr:rowOff>114300</xdr:rowOff>
    </xdr:from>
    <xdr:to>
      <xdr:col>16</xdr:col>
      <xdr:colOff>494932</xdr:colOff>
      <xdr:row>165</xdr:row>
      <xdr:rowOff>390525</xdr:rowOff>
    </xdr:to>
    <xdr:pic>
      <xdr:nvPicPr>
        <xdr:cNvPr id="312" name="Picture 89">
          <a:extLst>
            <a:ext uri="{FF2B5EF4-FFF2-40B4-BE49-F238E27FC236}">
              <a16:creationId xmlns:a16="http://schemas.microsoft.com/office/drawing/2014/main" id="{00000000-0008-0000-0300-000038010000}"/>
            </a:ext>
          </a:extLst>
        </xdr:cNvPr>
        <xdr:cNvPicPr>
          <a:picLocks noChangeAspect="1" noChangeArrowheads="1"/>
        </xdr:cNvPicPr>
      </xdr:nvPicPr>
      <xdr:blipFill>
        <a:blip xmlns:r="http://schemas.openxmlformats.org/officeDocument/2006/relationships" r:embed="rId44"/>
        <a:srcRect/>
        <a:stretch>
          <a:fillRect/>
        </a:stretch>
      </xdr:blipFill>
      <xdr:spPr>
        <a:xfrm>
          <a:off x="7209790" y="83680935"/>
          <a:ext cx="447040" cy="276225"/>
        </a:xfrm>
        <a:prstGeom prst="rect">
          <a:avLst/>
        </a:prstGeom>
        <a:noFill/>
      </xdr:spPr>
    </xdr:pic>
    <xdr:clientData/>
  </xdr:twoCellAnchor>
  <xdr:twoCellAnchor>
    <xdr:from>
      <xdr:col>16</xdr:col>
      <xdr:colOff>22753</xdr:colOff>
      <xdr:row>167</xdr:row>
      <xdr:rowOff>122464</xdr:rowOff>
    </xdr:from>
    <xdr:to>
      <xdr:col>16</xdr:col>
      <xdr:colOff>477230</xdr:colOff>
      <xdr:row>167</xdr:row>
      <xdr:rowOff>462642</xdr:rowOff>
    </xdr:to>
    <xdr:pic>
      <xdr:nvPicPr>
        <xdr:cNvPr id="313" name="图片 312">
          <a:extLst>
            <a:ext uri="{FF2B5EF4-FFF2-40B4-BE49-F238E27FC236}">
              <a16:creationId xmlns:a16="http://schemas.microsoft.com/office/drawing/2014/main" id="{00000000-0008-0000-0300-000039010000}"/>
            </a:ext>
          </a:extLst>
        </xdr:cNvPr>
        <xdr:cNvPicPr>
          <a:picLocks noChangeAspect="1" noChangeArrowheads="1"/>
        </xdr:cNvPicPr>
      </xdr:nvPicPr>
      <xdr:blipFill>
        <a:blip xmlns:r="http://schemas.openxmlformats.org/officeDocument/2006/relationships" r:embed="rId89" cstate="print">
          <a:extLst>
            <a:ext uri="{28A0092B-C50C-407E-A947-70E740481C1C}">
              <a14:useLocalDpi xmlns:a14="http://schemas.microsoft.com/office/drawing/2010/main" val="0"/>
            </a:ext>
          </a:extLst>
        </a:blip>
        <a:srcRect/>
        <a:stretch>
          <a:fillRect/>
        </a:stretch>
      </xdr:blipFill>
      <xdr:spPr>
        <a:xfrm>
          <a:off x="7184390" y="84703285"/>
          <a:ext cx="454660" cy="3403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45944</xdr:colOff>
      <xdr:row>154</xdr:row>
      <xdr:rowOff>122144</xdr:rowOff>
    </xdr:from>
    <xdr:to>
      <xdr:col>16</xdr:col>
      <xdr:colOff>469526</xdr:colOff>
      <xdr:row>154</xdr:row>
      <xdr:rowOff>369675</xdr:rowOff>
    </xdr:to>
    <xdr:pic>
      <xdr:nvPicPr>
        <xdr:cNvPr id="314" name="Picture 86">
          <a:extLst>
            <a:ext uri="{FF2B5EF4-FFF2-40B4-BE49-F238E27FC236}">
              <a16:creationId xmlns:a16="http://schemas.microsoft.com/office/drawing/2014/main" id="{00000000-0008-0000-0300-00003A010000}"/>
            </a:ext>
          </a:extLst>
        </xdr:cNvPr>
        <xdr:cNvPicPr>
          <a:picLocks noChangeAspect="1" noChangeArrowheads="1"/>
        </xdr:cNvPicPr>
      </xdr:nvPicPr>
      <xdr:blipFill>
        <a:blip xmlns:r="http://schemas.openxmlformats.org/officeDocument/2006/relationships" r:embed="rId41"/>
        <a:srcRect/>
        <a:stretch>
          <a:fillRect/>
        </a:stretch>
      </xdr:blipFill>
      <xdr:spPr>
        <a:xfrm>
          <a:off x="7207885" y="78107540"/>
          <a:ext cx="423545" cy="247650"/>
        </a:xfrm>
        <a:prstGeom prst="rect">
          <a:avLst/>
        </a:prstGeom>
        <a:noFill/>
      </xdr:spPr>
    </xdr:pic>
    <xdr:clientData/>
  </xdr:twoCellAnchor>
  <xdr:twoCellAnchor>
    <xdr:from>
      <xdr:col>16</xdr:col>
      <xdr:colOff>9525</xdr:colOff>
      <xdr:row>156</xdr:row>
      <xdr:rowOff>85725</xdr:rowOff>
    </xdr:from>
    <xdr:to>
      <xdr:col>16</xdr:col>
      <xdr:colOff>488646</xdr:colOff>
      <xdr:row>156</xdr:row>
      <xdr:rowOff>428625</xdr:rowOff>
    </xdr:to>
    <xdr:pic>
      <xdr:nvPicPr>
        <xdr:cNvPr id="315" name="Picture 87">
          <a:extLst>
            <a:ext uri="{FF2B5EF4-FFF2-40B4-BE49-F238E27FC236}">
              <a16:creationId xmlns:a16="http://schemas.microsoft.com/office/drawing/2014/main" id="{00000000-0008-0000-0300-00003B010000}"/>
            </a:ext>
          </a:extLst>
        </xdr:cNvPr>
        <xdr:cNvPicPr>
          <a:picLocks noChangeAspect="1" noChangeArrowheads="1"/>
        </xdr:cNvPicPr>
      </xdr:nvPicPr>
      <xdr:blipFill>
        <a:blip xmlns:r="http://schemas.openxmlformats.org/officeDocument/2006/relationships" r:embed="rId42"/>
        <a:srcRect/>
        <a:stretch>
          <a:fillRect/>
        </a:stretch>
      </xdr:blipFill>
      <xdr:spPr>
        <a:xfrm>
          <a:off x="7171690" y="79086075"/>
          <a:ext cx="478790" cy="342900"/>
        </a:xfrm>
        <a:prstGeom prst="rect">
          <a:avLst/>
        </a:prstGeom>
        <a:noFill/>
      </xdr:spPr>
    </xdr:pic>
    <xdr:clientData/>
  </xdr:twoCellAnchor>
  <xdr:twoCellAnchor>
    <xdr:from>
      <xdr:col>16</xdr:col>
      <xdr:colOff>19050</xdr:colOff>
      <xdr:row>158</xdr:row>
      <xdr:rowOff>114300</xdr:rowOff>
    </xdr:from>
    <xdr:to>
      <xdr:col>16</xdr:col>
      <xdr:colOff>523953</xdr:colOff>
      <xdr:row>158</xdr:row>
      <xdr:rowOff>390525</xdr:rowOff>
    </xdr:to>
    <xdr:pic>
      <xdr:nvPicPr>
        <xdr:cNvPr id="316" name="Picture 88">
          <a:extLst>
            <a:ext uri="{FF2B5EF4-FFF2-40B4-BE49-F238E27FC236}">
              <a16:creationId xmlns:a16="http://schemas.microsoft.com/office/drawing/2014/main" id="{00000000-0008-0000-0300-00003C010000}"/>
            </a:ext>
          </a:extLst>
        </xdr:cNvPr>
        <xdr:cNvPicPr>
          <a:picLocks noChangeAspect="1" noChangeArrowheads="1"/>
        </xdr:cNvPicPr>
      </xdr:nvPicPr>
      <xdr:blipFill>
        <a:blip xmlns:r="http://schemas.openxmlformats.org/officeDocument/2006/relationships" r:embed="rId43"/>
        <a:srcRect/>
        <a:stretch>
          <a:fillRect/>
        </a:stretch>
      </xdr:blipFill>
      <xdr:spPr>
        <a:xfrm>
          <a:off x="7181215" y="80129380"/>
          <a:ext cx="487045" cy="276225"/>
        </a:xfrm>
        <a:prstGeom prst="rect">
          <a:avLst/>
        </a:prstGeom>
        <a:noFill/>
      </xdr:spPr>
    </xdr:pic>
    <xdr:clientData/>
  </xdr:twoCellAnchor>
  <xdr:twoCellAnchor>
    <xdr:from>
      <xdr:col>16</xdr:col>
      <xdr:colOff>99060</xdr:colOff>
      <xdr:row>44</xdr:row>
      <xdr:rowOff>83185</xdr:rowOff>
    </xdr:from>
    <xdr:to>
      <xdr:col>16</xdr:col>
      <xdr:colOff>485775</xdr:colOff>
      <xdr:row>44</xdr:row>
      <xdr:rowOff>406400</xdr:rowOff>
    </xdr:to>
    <xdr:pic>
      <xdr:nvPicPr>
        <xdr:cNvPr id="319" name="图片 318">
          <a:extLst>
            <a:ext uri="{FF2B5EF4-FFF2-40B4-BE49-F238E27FC236}">
              <a16:creationId xmlns:a16="http://schemas.microsoft.com/office/drawing/2014/main" id="{00000000-0008-0000-0300-00003F010000}"/>
            </a:ext>
          </a:extLst>
        </xdr:cNvPr>
        <xdr:cNvPicPr>
          <a:picLocks noChangeAspect="1"/>
        </xdr:cNvPicPr>
      </xdr:nvPicPr>
      <xdr:blipFill>
        <a:blip xmlns:r="http://schemas.openxmlformats.org/officeDocument/2006/relationships" r:embed="rId124"/>
        <a:stretch>
          <a:fillRect/>
        </a:stretch>
      </xdr:blipFill>
      <xdr:spPr>
        <a:xfrm>
          <a:off x="7261225" y="22258655"/>
          <a:ext cx="386715" cy="323215"/>
        </a:xfrm>
        <a:prstGeom prst="rect">
          <a:avLst/>
        </a:prstGeom>
        <a:noFill/>
        <a:ln w="9525">
          <a:noFill/>
        </a:ln>
      </xdr:spPr>
    </xdr:pic>
    <xdr:clientData/>
  </xdr:twoCellAnchor>
  <xdr:twoCellAnchor>
    <xdr:from>
      <xdr:col>16</xdr:col>
      <xdr:colOff>76200</xdr:colOff>
      <xdr:row>127</xdr:row>
      <xdr:rowOff>139245</xdr:rowOff>
    </xdr:from>
    <xdr:to>
      <xdr:col>16</xdr:col>
      <xdr:colOff>550765</xdr:colOff>
      <xdr:row>127</xdr:row>
      <xdr:rowOff>323850</xdr:rowOff>
    </xdr:to>
    <xdr:pic>
      <xdr:nvPicPr>
        <xdr:cNvPr id="318" name="图片 317">
          <a:extLst>
            <a:ext uri="{FF2B5EF4-FFF2-40B4-BE49-F238E27FC236}">
              <a16:creationId xmlns:a16="http://schemas.microsoft.com/office/drawing/2014/main" id="{00000000-0008-0000-0300-00003E010000}"/>
            </a:ext>
          </a:extLst>
        </xdr:cNvPr>
        <xdr:cNvPicPr>
          <a:picLocks noChangeAspect="1" noChangeArrowheads="1"/>
        </xdr:cNvPicPr>
      </xdr:nvPicPr>
      <xdr:blipFill>
        <a:blip xmlns:r="http://schemas.openxmlformats.org/officeDocument/2006/relationships" r:embed="rId125" cstate="print">
          <a:extLst>
            <a:ext uri="{28A0092B-C50C-407E-A947-70E740481C1C}">
              <a14:useLocalDpi xmlns:a14="http://schemas.microsoft.com/office/drawing/2010/main" val="0"/>
            </a:ext>
          </a:extLst>
        </a:blip>
        <a:srcRect/>
        <a:stretch>
          <a:fillRect/>
        </a:stretch>
      </xdr:blipFill>
      <xdr:spPr>
        <a:xfrm>
          <a:off x="7238365" y="64425830"/>
          <a:ext cx="429895" cy="1847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57150</xdr:colOff>
      <xdr:row>130</xdr:row>
      <xdr:rowOff>142875</xdr:rowOff>
    </xdr:from>
    <xdr:to>
      <xdr:col>16</xdr:col>
      <xdr:colOff>540472</xdr:colOff>
      <xdr:row>130</xdr:row>
      <xdr:rowOff>304800</xdr:rowOff>
    </xdr:to>
    <xdr:pic>
      <xdr:nvPicPr>
        <xdr:cNvPr id="320" name="Picture 60">
          <a:extLst>
            <a:ext uri="{FF2B5EF4-FFF2-40B4-BE49-F238E27FC236}">
              <a16:creationId xmlns:a16="http://schemas.microsoft.com/office/drawing/2014/main" id="{00000000-0008-0000-0300-000040010000}"/>
            </a:ext>
          </a:extLst>
        </xdr:cNvPr>
        <xdr:cNvPicPr>
          <a:picLocks noChangeAspect="1" noChangeArrowheads="1"/>
        </xdr:cNvPicPr>
      </xdr:nvPicPr>
      <xdr:blipFill>
        <a:blip xmlns:r="http://schemas.openxmlformats.org/officeDocument/2006/relationships" r:embed="rId126"/>
        <a:srcRect/>
        <a:stretch>
          <a:fillRect/>
        </a:stretch>
      </xdr:blipFill>
      <xdr:spPr>
        <a:xfrm>
          <a:off x="7219315" y="65951735"/>
          <a:ext cx="448945" cy="161925"/>
        </a:xfrm>
        <a:prstGeom prst="rect">
          <a:avLst/>
        </a:prstGeom>
        <a:noFill/>
      </xdr:spPr>
    </xdr:pic>
    <xdr:clientData/>
  </xdr:twoCellAnchor>
  <xdr:twoCellAnchor>
    <xdr:from>
      <xdr:col>16</xdr:col>
      <xdr:colOff>122464</xdr:colOff>
      <xdr:row>45</xdr:row>
      <xdr:rowOff>27215</xdr:rowOff>
    </xdr:from>
    <xdr:to>
      <xdr:col>16</xdr:col>
      <xdr:colOff>380199</xdr:colOff>
      <xdr:row>45</xdr:row>
      <xdr:rowOff>394583</xdr:rowOff>
    </xdr:to>
    <xdr:pic>
      <xdr:nvPicPr>
        <xdr:cNvPr id="323" name="Picture 23">
          <a:extLst>
            <a:ext uri="{FF2B5EF4-FFF2-40B4-BE49-F238E27FC236}">
              <a16:creationId xmlns:a16="http://schemas.microsoft.com/office/drawing/2014/main" id="{00000000-0008-0000-0300-000043010000}"/>
            </a:ext>
          </a:extLst>
        </xdr:cNvPr>
        <xdr:cNvPicPr>
          <a:picLocks noChangeAspect="1" noChangeArrowheads="1"/>
        </xdr:cNvPicPr>
      </xdr:nvPicPr>
      <xdr:blipFill>
        <a:blip xmlns:r="http://schemas.openxmlformats.org/officeDocument/2006/relationships" r:embed="rId127"/>
        <a:srcRect/>
        <a:stretch>
          <a:fillRect/>
        </a:stretch>
      </xdr:blipFill>
      <xdr:spPr>
        <a:xfrm>
          <a:off x="7284085" y="22709505"/>
          <a:ext cx="257810" cy="367665"/>
        </a:xfrm>
        <a:prstGeom prst="rect">
          <a:avLst/>
        </a:prstGeom>
        <a:noFill/>
      </xdr:spPr>
    </xdr:pic>
    <xdr:clientData/>
  </xdr:twoCellAnchor>
  <xdr:twoCellAnchor>
    <xdr:from>
      <xdr:col>16</xdr:col>
      <xdr:colOff>89647</xdr:colOff>
      <xdr:row>54</xdr:row>
      <xdr:rowOff>145186</xdr:rowOff>
    </xdr:from>
    <xdr:to>
      <xdr:col>16</xdr:col>
      <xdr:colOff>496792</xdr:colOff>
      <xdr:row>54</xdr:row>
      <xdr:rowOff>448235</xdr:rowOff>
    </xdr:to>
    <xdr:pic>
      <xdr:nvPicPr>
        <xdr:cNvPr id="324" name="图片 323">
          <a:extLst>
            <a:ext uri="{FF2B5EF4-FFF2-40B4-BE49-F238E27FC236}">
              <a16:creationId xmlns:a16="http://schemas.microsoft.com/office/drawing/2014/main" id="{00000000-0008-0000-0300-000044010000}"/>
            </a:ext>
          </a:extLst>
        </xdr:cNvPr>
        <xdr:cNvPicPr>
          <a:picLocks noChangeAspect="1" noChangeArrowheads="1"/>
        </xdr:cNvPicPr>
      </xdr:nvPicPr>
      <xdr:blipFill>
        <a:blip xmlns:r="http://schemas.openxmlformats.org/officeDocument/2006/relationships" r:embed="rId128" cstate="print">
          <a:extLst>
            <a:ext uri="{28A0092B-C50C-407E-A947-70E740481C1C}">
              <a14:useLocalDpi xmlns:a14="http://schemas.microsoft.com/office/drawing/2010/main" val="0"/>
            </a:ext>
          </a:extLst>
        </a:blip>
        <a:srcRect/>
        <a:stretch>
          <a:fillRect/>
        </a:stretch>
      </xdr:blipFill>
      <xdr:spPr>
        <a:xfrm>
          <a:off x="7251700" y="27393900"/>
          <a:ext cx="407035" cy="3028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39370</xdr:colOff>
      <xdr:row>56</xdr:row>
      <xdr:rowOff>196850</xdr:rowOff>
    </xdr:from>
    <xdr:to>
      <xdr:col>16</xdr:col>
      <xdr:colOff>419100</xdr:colOff>
      <xdr:row>56</xdr:row>
      <xdr:rowOff>312420</xdr:rowOff>
    </xdr:to>
    <xdr:pic>
      <xdr:nvPicPr>
        <xdr:cNvPr id="325" name="Picture 38">
          <a:extLst>
            <a:ext uri="{FF2B5EF4-FFF2-40B4-BE49-F238E27FC236}">
              <a16:creationId xmlns:a16="http://schemas.microsoft.com/office/drawing/2014/main" id="{00000000-0008-0000-0300-000045010000}"/>
            </a:ext>
          </a:extLst>
        </xdr:cNvPr>
        <xdr:cNvPicPr>
          <a:picLocks noChangeAspect="1" noChangeArrowheads="1"/>
        </xdr:cNvPicPr>
      </xdr:nvPicPr>
      <xdr:blipFill>
        <a:blip xmlns:r="http://schemas.openxmlformats.org/officeDocument/2006/relationships" r:embed="rId129"/>
        <a:srcRect/>
        <a:stretch>
          <a:fillRect/>
        </a:stretch>
      </xdr:blipFill>
      <xdr:spPr>
        <a:xfrm>
          <a:off x="7201535" y="28460700"/>
          <a:ext cx="379730" cy="115570"/>
        </a:xfrm>
        <a:prstGeom prst="rect">
          <a:avLst/>
        </a:prstGeom>
        <a:noFill/>
      </xdr:spPr>
    </xdr:pic>
    <xdr:clientData/>
  </xdr:twoCellAnchor>
  <xdr:twoCellAnchor>
    <xdr:from>
      <xdr:col>16</xdr:col>
      <xdr:colOff>103505</xdr:colOff>
      <xdr:row>58</xdr:row>
      <xdr:rowOff>219075</xdr:rowOff>
    </xdr:from>
    <xdr:to>
      <xdr:col>16</xdr:col>
      <xdr:colOff>472440</xdr:colOff>
      <xdr:row>58</xdr:row>
      <xdr:rowOff>323850</xdr:rowOff>
    </xdr:to>
    <xdr:pic>
      <xdr:nvPicPr>
        <xdr:cNvPr id="326" name="Picture 39">
          <a:extLst>
            <a:ext uri="{FF2B5EF4-FFF2-40B4-BE49-F238E27FC236}">
              <a16:creationId xmlns:a16="http://schemas.microsoft.com/office/drawing/2014/main" id="{00000000-0008-0000-0300-000046010000}"/>
            </a:ext>
          </a:extLst>
        </xdr:cNvPr>
        <xdr:cNvPicPr>
          <a:picLocks noChangeAspect="1" noChangeArrowheads="1"/>
        </xdr:cNvPicPr>
      </xdr:nvPicPr>
      <xdr:blipFill>
        <a:blip xmlns:r="http://schemas.openxmlformats.org/officeDocument/2006/relationships" r:embed="rId130"/>
        <a:srcRect/>
        <a:stretch>
          <a:fillRect/>
        </a:stretch>
      </xdr:blipFill>
      <xdr:spPr>
        <a:xfrm>
          <a:off x="7265670" y="29497655"/>
          <a:ext cx="368935" cy="104775"/>
        </a:xfrm>
        <a:prstGeom prst="rect">
          <a:avLst/>
        </a:prstGeom>
        <a:noFill/>
      </xdr:spPr>
    </xdr:pic>
    <xdr:clientData/>
  </xdr:twoCellAnchor>
  <xdr:twoCellAnchor>
    <xdr:from>
      <xdr:col>16</xdr:col>
      <xdr:colOff>156883</xdr:colOff>
      <xdr:row>69</xdr:row>
      <xdr:rowOff>67235</xdr:rowOff>
    </xdr:from>
    <xdr:to>
      <xdr:col>16</xdr:col>
      <xdr:colOff>369794</xdr:colOff>
      <xdr:row>69</xdr:row>
      <xdr:rowOff>415067</xdr:rowOff>
    </xdr:to>
    <xdr:pic>
      <xdr:nvPicPr>
        <xdr:cNvPr id="327" name="Picture 20">
          <a:extLst>
            <a:ext uri="{FF2B5EF4-FFF2-40B4-BE49-F238E27FC236}">
              <a16:creationId xmlns:a16="http://schemas.microsoft.com/office/drawing/2014/main" id="{00000000-0008-0000-0300-000047010000}"/>
            </a:ext>
          </a:extLst>
        </xdr:cNvPr>
        <xdr:cNvPicPr>
          <a:picLocks noChangeAspect="1" noChangeArrowheads="1"/>
        </xdr:cNvPicPr>
      </xdr:nvPicPr>
      <xdr:blipFill>
        <a:blip xmlns:r="http://schemas.openxmlformats.org/officeDocument/2006/relationships" r:embed="rId131"/>
        <a:srcRect/>
        <a:stretch>
          <a:fillRect/>
        </a:stretch>
      </xdr:blipFill>
      <xdr:spPr>
        <a:xfrm>
          <a:off x="7319010" y="34926270"/>
          <a:ext cx="212725" cy="347980"/>
        </a:xfrm>
        <a:prstGeom prst="rect">
          <a:avLst/>
        </a:prstGeom>
        <a:noFill/>
      </xdr:spPr>
    </xdr:pic>
    <xdr:clientData/>
  </xdr:twoCellAnchor>
  <xdr:twoCellAnchor>
    <xdr:from>
      <xdr:col>16</xdr:col>
      <xdr:colOff>134470</xdr:colOff>
      <xdr:row>70</xdr:row>
      <xdr:rowOff>89647</xdr:rowOff>
    </xdr:from>
    <xdr:to>
      <xdr:col>16</xdr:col>
      <xdr:colOff>336175</xdr:colOff>
      <xdr:row>70</xdr:row>
      <xdr:rowOff>419172</xdr:rowOff>
    </xdr:to>
    <xdr:pic>
      <xdr:nvPicPr>
        <xdr:cNvPr id="328" name="Picture 21">
          <a:extLst>
            <a:ext uri="{FF2B5EF4-FFF2-40B4-BE49-F238E27FC236}">
              <a16:creationId xmlns:a16="http://schemas.microsoft.com/office/drawing/2014/main" id="{00000000-0008-0000-0300-000048010000}"/>
            </a:ext>
          </a:extLst>
        </xdr:cNvPr>
        <xdr:cNvPicPr>
          <a:picLocks noChangeAspect="1" noChangeArrowheads="1"/>
        </xdr:cNvPicPr>
      </xdr:nvPicPr>
      <xdr:blipFill>
        <a:blip xmlns:r="http://schemas.openxmlformats.org/officeDocument/2006/relationships" r:embed="rId132"/>
        <a:srcRect/>
        <a:stretch>
          <a:fillRect/>
        </a:stretch>
      </xdr:blipFill>
      <xdr:spPr>
        <a:xfrm>
          <a:off x="7296150" y="35456495"/>
          <a:ext cx="201930" cy="329565"/>
        </a:xfrm>
        <a:prstGeom prst="rect">
          <a:avLst/>
        </a:prstGeom>
        <a:noFill/>
      </xdr:spPr>
    </xdr:pic>
    <xdr:clientData/>
  </xdr:twoCellAnchor>
  <xdr:twoCellAnchor>
    <xdr:from>
      <xdr:col>16</xdr:col>
      <xdr:colOff>104775</xdr:colOff>
      <xdr:row>70</xdr:row>
      <xdr:rowOff>76200</xdr:rowOff>
    </xdr:from>
    <xdr:to>
      <xdr:col>16</xdr:col>
      <xdr:colOff>333375</xdr:colOff>
      <xdr:row>70</xdr:row>
      <xdr:rowOff>438150</xdr:rowOff>
    </xdr:to>
    <xdr:pic>
      <xdr:nvPicPr>
        <xdr:cNvPr id="329" name="Picture 33">
          <a:extLst>
            <a:ext uri="{FF2B5EF4-FFF2-40B4-BE49-F238E27FC236}">
              <a16:creationId xmlns:a16="http://schemas.microsoft.com/office/drawing/2014/main" id="{00000000-0008-0000-0300-000049010000}"/>
            </a:ext>
          </a:extLst>
        </xdr:cNvPr>
        <xdr:cNvPicPr>
          <a:picLocks noChangeAspect="1" noChangeArrowheads="1"/>
        </xdr:cNvPicPr>
      </xdr:nvPicPr>
      <xdr:blipFill>
        <a:blip xmlns:r="http://schemas.openxmlformats.org/officeDocument/2006/relationships" r:embed="rId133" cstate="print"/>
        <a:srcRect/>
        <a:stretch>
          <a:fillRect/>
        </a:stretch>
      </xdr:blipFill>
      <xdr:spPr>
        <a:xfrm>
          <a:off x="7266940" y="35443160"/>
          <a:ext cx="228600" cy="361950"/>
        </a:xfrm>
        <a:prstGeom prst="rect">
          <a:avLst/>
        </a:prstGeom>
        <a:noFill/>
        <a:ln w="9525">
          <a:noFill/>
          <a:miter lim="800000"/>
          <a:headEnd/>
          <a:tailEnd/>
        </a:ln>
      </xdr:spPr>
    </xdr:pic>
    <xdr:clientData/>
  </xdr:twoCellAnchor>
  <xdr:twoCellAnchor>
    <xdr:from>
      <xdr:col>16</xdr:col>
      <xdr:colOff>104775</xdr:colOff>
      <xdr:row>69</xdr:row>
      <xdr:rowOff>76200</xdr:rowOff>
    </xdr:from>
    <xdr:to>
      <xdr:col>16</xdr:col>
      <xdr:colOff>333375</xdr:colOff>
      <xdr:row>69</xdr:row>
      <xdr:rowOff>438150</xdr:rowOff>
    </xdr:to>
    <xdr:pic>
      <xdr:nvPicPr>
        <xdr:cNvPr id="330" name="Picture 33">
          <a:extLst>
            <a:ext uri="{FF2B5EF4-FFF2-40B4-BE49-F238E27FC236}">
              <a16:creationId xmlns:a16="http://schemas.microsoft.com/office/drawing/2014/main" id="{00000000-0008-0000-0300-00004A010000}"/>
            </a:ext>
          </a:extLst>
        </xdr:cNvPr>
        <xdr:cNvPicPr>
          <a:picLocks noChangeAspect="1" noChangeArrowheads="1"/>
        </xdr:cNvPicPr>
      </xdr:nvPicPr>
      <xdr:blipFill>
        <a:blip xmlns:r="http://schemas.openxmlformats.org/officeDocument/2006/relationships" r:embed="rId133" cstate="print"/>
        <a:srcRect/>
        <a:stretch>
          <a:fillRect/>
        </a:stretch>
      </xdr:blipFill>
      <xdr:spPr>
        <a:xfrm>
          <a:off x="7266940" y="34935795"/>
          <a:ext cx="228600" cy="361950"/>
        </a:xfrm>
        <a:prstGeom prst="rect">
          <a:avLst/>
        </a:prstGeom>
        <a:noFill/>
        <a:ln w="9525">
          <a:noFill/>
          <a:miter lim="800000"/>
          <a:headEnd/>
          <a:tailEnd/>
        </a:ln>
      </xdr:spPr>
    </xdr:pic>
    <xdr:clientData/>
  </xdr:twoCellAnchor>
  <xdr:twoCellAnchor>
    <xdr:from>
      <xdr:col>16</xdr:col>
      <xdr:colOff>89648</xdr:colOff>
      <xdr:row>71</xdr:row>
      <xdr:rowOff>11206</xdr:rowOff>
    </xdr:from>
    <xdr:to>
      <xdr:col>16</xdr:col>
      <xdr:colOff>470648</xdr:colOff>
      <xdr:row>71</xdr:row>
      <xdr:rowOff>454016</xdr:rowOff>
    </xdr:to>
    <xdr:pic>
      <xdr:nvPicPr>
        <xdr:cNvPr id="331" name="图片 330">
          <a:extLst>
            <a:ext uri="{FF2B5EF4-FFF2-40B4-BE49-F238E27FC236}">
              <a16:creationId xmlns:a16="http://schemas.microsoft.com/office/drawing/2014/main" id="{00000000-0008-0000-0300-00004B010000}"/>
            </a:ext>
          </a:extLst>
        </xdr:cNvPr>
        <xdr:cNvPicPr>
          <a:picLocks noChangeAspect="1" noChangeArrowheads="1"/>
        </xdr:cNvPicPr>
      </xdr:nvPicPr>
      <xdr:blipFill>
        <a:blip xmlns:r="http://schemas.openxmlformats.org/officeDocument/2006/relationships" r:embed="rId134" cstate="print">
          <a:extLst>
            <a:ext uri="{28A0092B-C50C-407E-A947-70E740481C1C}">
              <a14:useLocalDpi xmlns:a14="http://schemas.microsoft.com/office/drawing/2010/main" val="0"/>
            </a:ext>
          </a:extLst>
        </a:blip>
        <a:srcRect/>
        <a:stretch>
          <a:fillRect/>
        </a:stretch>
      </xdr:blipFill>
      <xdr:spPr>
        <a:xfrm>
          <a:off x="7251700" y="35885120"/>
          <a:ext cx="381000" cy="4425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69273</xdr:colOff>
      <xdr:row>68</xdr:row>
      <xdr:rowOff>0</xdr:rowOff>
    </xdr:from>
    <xdr:to>
      <xdr:col>16</xdr:col>
      <xdr:colOff>354081</xdr:colOff>
      <xdr:row>68</xdr:row>
      <xdr:rowOff>375924</xdr:rowOff>
    </xdr:to>
    <xdr:pic>
      <xdr:nvPicPr>
        <xdr:cNvPr id="332" name="图片 331">
          <a:extLst>
            <a:ext uri="{FF2B5EF4-FFF2-40B4-BE49-F238E27FC236}">
              <a16:creationId xmlns:a16="http://schemas.microsoft.com/office/drawing/2014/main" id="{00000000-0008-0000-0300-00004C010000}"/>
            </a:ext>
          </a:extLst>
        </xdr:cNvPr>
        <xdr:cNvPicPr>
          <a:picLocks noChangeAspect="1" noChangeArrowheads="1"/>
        </xdr:cNvPicPr>
      </xdr:nvPicPr>
      <xdr:blipFill>
        <a:blip xmlns:r="http://schemas.openxmlformats.org/officeDocument/2006/relationships" r:embed="rId135" cstate="print">
          <a:extLst>
            <a:ext uri="{28A0092B-C50C-407E-A947-70E740481C1C}">
              <a14:useLocalDpi xmlns:a14="http://schemas.microsoft.com/office/drawing/2010/main" val="0"/>
            </a:ext>
          </a:extLst>
        </a:blip>
        <a:srcRect/>
        <a:stretch>
          <a:fillRect/>
        </a:stretch>
      </xdr:blipFill>
      <xdr:spPr>
        <a:xfrm>
          <a:off x="7231380" y="34352230"/>
          <a:ext cx="284480" cy="375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122464</xdr:colOff>
      <xdr:row>72</xdr:row>
      <xdr:rowOff>27215</xdr:rowOff>
    </xdr:from>
    <xdr:to>
      <xdr:col>16</xdr:col>
      <xdr:colOff>380199</xdr:colOff>
      <xdr:row>72</xdr:row>
      <xdr:rowOff>394583</xdr:rowOff>
    </xdr:to>
    <xdr:pic>
      <xdr:nvPicPr>
        <xdr:cNvPr id="333" name="Picture 23">
          <a:extLst>
            <a:ext uri="{FF2B5EF4-FFF2-40B4-BE49-F238E27FC236}">
              <a16:creationId xmlns:a16="http://schemas.microsoft.com/office/drawing/2014/main" id="{00000000-0008-0000-0300-00004D010000}"/>
            </a:ext>
          </a:extLst>
        </xdr:cNvPr>
        <xdr:cNvPicPr>
          <a:picLocks noChangeAspect="1" noChangeArrowheads="1"/>
        </xdr:cNvPicPr>
      </xdr:nvPicPr>
      <xdr:blipFill>
        <a:blip xmlns:r="http://schemas.openxmlformats.org/officeDocument/2006/relationships" r:embed="rId127"/>
        <a:srcRect/>
        <a:stretch>
          <a:fillRect/>
        </a:stretch>
      </xdr:blipFill>
      <xdr:spPr>
        <a:xfrm>
          <a:off x="7284085" y="36408360"/>
          <a:ext cx="257810" cy="367665"/>
        </a:xfrm>
        <a:prstGeom prst="rect">
          <a:avLst/>
        </a:prstGeom>
        <a:noFill/>
      </xdr:spPr>
    </xdr:pic>
    <xdr:clientData/>
  </xdr:twoCellAnchor>
  <xdr:twoCellAnchor editAs="oneCell">
    <xdr:from>
      <xdr:col>16</xdr:col>
      <xdr:colOff>68035</xdr:colOff>
      <xdr:row>121</xdr:row>
      <xdr:rowOff>136072</xdr:rowOff>
    </xdr:from>
    <xdr:to>
      <xdr:col>17</xdr:col>
      <xdr:colOff>0</xdr:colOff>
      <xdr:row>121</xdr:row>
      <xdr:rowOff>408215</xdr:rowOff>
    </xdr:to>
    <xdr:pic>
      <xdr:nvPicPr>
        <xdr:cNvPr id="206" name="图片 205">
          <a:extLst>
            <a:ext uri="{FF2B5EF4-FFF2-40B4-BE49-F238E27FC236}">
              <a16:creationId xmlns:a16="http://schemas.microsoft.com/office/drawing/2014/main" id="{00000000-0008-0000-0300-0000CE000000}"/>
            </a:ext>
          </a:extLst>
        </xdr:cNvPr>
        <xdr:cNvPicPr>
          <a:picLocks noChangeAspect="1" noChangeArrowheads="1"/>
        </xdr:cNvPicPr>
      </xdr:nvPicPr>
      <xdr:blipFill>
        <a:blip xmlns:r="http://schemas.openxmlformats.org/officeDocument/2006/relationships" r:embed="rId136" cstate="print">
          <a:extLst>
            <a:ext uri="{28A0092B-C50C-407E-A947-70E740481C1C}">
              <a14:useLocalDpi xmlns:a14="http://schemas.microsoft.com/office/drawing/2010/main" val="0"/>
            </a:ext>
          </a:extLst>
        </a:blip>
        <a:srcRect/>
        <a:stretch>
          <a:fillRect/>
        </a:stretch>
      </xdr:blipFill>
      <xdr:spPr>
        <a:xfrm>
          <a:off x="7230110" y="61378465"/>
          <a:ext cx="438150" cy="271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13607</xdr:colOff>
      <xdr:row>48</xdr:row>
      <xdr:rowOff>136071</xdr:rowOff>
    </xdr:from>
    <xdr:to>
      <xdr:col>16</xdr:col>
      <xdr:colOff>501190</xdr:colOff>
      <xdr:row>48</xdr:row>
      <xdr:rowOff>465116</xdr:rowOff>
    </xdr:to>
    <xdr:pic>
      <xdr:nvPicPr>
        <xdr:cNvPr id="221" name="图片 220">
          <a:extLst>
            <a:ext uri="{FF2B5EF4-FFF2-40B4-BE49-F238E27FC236}">
              <a16:creationId xmlns:a16="http://schemas.microsoft.com/office/drawing/2014/main" id="{00000000-0008-0000-0300-0000DD000000}"/>
            </a:ext>
          </a:extLst>
        </xdr:cNvPr>
        <xdr:cNvPicPr>
          <a:picLocks noChangeAspect="1" noChangeArrowheads="1"/>
        </xdr:cNvPicPr>
      </xdr:nvPicPr>
      <xdr:blipFill>
        <a:blip xmlns:r="http://schemas.openxmlformats.org/officeDocument/2006/relationships" r:embed="rId137" cstate="print">
          <a:extLst>
            <a:ext uri="{28A0092B-C50C-407E-A947-70E740481C1C}">
              <a14:useLocalDpi xmlns:a14="http://schemas.microsoft.com/office/drawing/2010/main" val="0"/>
            </a:ext>
          </a:extLst>
        </a:blip>
        <a:srcRect/>
        <a:stretch>
          <a:fillRect/>
        </a:stretch>
      </xdr:blipFill>
      <xdr:spPr>
        <a:xfrm>
          <a:off x="7175500" y="24340820"/>
          <a:ext cx="487680" cy="3289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54429</xdr:colOff>
      <xdr:row>152</xdr:row>
      <xdr:rowOff>95250</xdr:rowOff>
    </xdr:from>
    <xdr:to>
      <xdr:col>16</xdr:col>
      <xdr:colOff>418111</xdr:colOff>
      <xdr:row>152</xdr:row>
      <xdr:rowOff>435127</xdr:rowOff>
    </xdr:to>
    <xdr:pic>
      <xdr:nvPicPr>
        <xdr:cNvPr id="269" name="图片 268">
          <a:extLst>
            <a:ext uri="{FF2B5EF4-FFF2-40B4-BE49-F238E27FC236}">
              <a16:creationId xmlns:a16="http://schemas.microsoft.com/office/drawing/2014/main" id="{00000000-0008-0000-0300-00000D010000}"/>
            </a:ext>
          </a:extLst>
        </xdr:cNvPr>
        <xdr:cNvPicPr>
          <a:picLocks noChangeAspect="1" noChangeArrowheads="1"/>
        </xdr:cNvPicPr>
      </xdr:nvPicPr>
      <xdr:blipFill>
        <a:blip xmlns:r="http://schemas.openxmlformats.org/officeDocument/2006/relationships" r:embed="rId138" cstate="print">
          <a:extLst>
            <a:ext uri="{28A0092B-C50C-407E-A947-70E740481C1C}">
              <a14:useLocalDpi xmlns:a14="http://schemas.microsoft.com/office/drawing/2010/main" val="0"/>
            </a:ext>
          </a:extLst>
        </a:blip>
        <a:srcRect/>
        <a:stretch>
          <a:fillRect/>
        </a:stretch>
      </xdr:blipFill>
      <xdr:spPr>
        <a:xfrm>
          <a:off x="7216140" y="77066140"/>
          <a:ext cx="363855" cy="339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19050</xdr:colOff>
      <xdr:row>178</xdr:row>
      <xdr:rowOff>180975</xdr:rowOff>
    </xdr:from>
    <xdr:to>
      <xdr:col>16</xdr:col>
      <xdr:colOff>529710</xdr:colOff>
      <xdr:row>178</xdr:row>
      <xdr:rowOff>485775</xdr:rowOff>
    </xdr:to>
    <xdr:pic>
      <xdr:nvPicPr>
        <xdr:cNvPr id="212" name="Picture 91">
          <a:extLst>
            <a:ext uri="{FF2B5EF4-FFF2-40B4-BE49-F238E27FC236}">
              <a16:creationId xmlns:a16="http://schemas.microsoft.com/office/drawing/2014/main" id="{00000000-0008-0000-0300-0000D4000000}"/>
            </a:ext>
          </a:extLst>
        </xdr:cNvPr>
        <xdr:cNvPicPr>
          <a:picLocks noChangeAspect="1" noChangeArrowheads="1"/>
        </xdr:cNvPicPr>
      </xdr:nvPicPr>
      <xdr:blipFill>
        <a:blip xmlns:r="http://schemas.openxmlformats.org/officeDocument/2006/relationships" r:embed="rId45"/>
        <a:srcRect/>
        <a:stretch>
          <a:fillRect/>
        </a:stretch>
      </xdr:blipFill>
      <xdr:spPr>
        <a:xfrm>
          <a:off x="7181215" y="90343355"/>
          <a:ext cx="487045" cy="304800"/>
        </a:xfrm>
        <a:prstGeom prst="rect">
          <a:avLst/>
        </a:prstGeom>
        <a:noFill/>
      </xdr:spPr>
    </xdr:pic>
    <xdr:clientData/>
  </xdr:twoCellAnchor>
  <xdr:twoCellAnchor>
    <xdr:from>
      <xdr:col>16</xdr:col>
      <xdr:colOff>19050</xdr:colOff>
      <xdr:row>179</xdr:row>
      <xdr:rowOff>180975</xdr:rowOff>
    </xdr:from>
    <xdr:to>
      <xdr:col>16</xdr:col>
      <xdr:colOff>529710</xdr:colOff>
      <xdr:row>179</xdr:row>
      <xdr:rowOff>485775</xdr:rowOff>
    </xdr:to>
    <xdr:pic>
      <xdr:nvPicPr>
        <xdr:cNvPr id="219" name="Picture 91">
          <a:extLst>
            <a:ext uri="{FF2B5EF4-FFF2-40B4-BE49-F238E27FC236}">
              <a16:creationId xmlns:a16="http://schemas.microsoft.com/office/drawing/2014/main" id="{00000000-0008-0000-0300-0000DB000000}"/>
            </a:ext>
          </a:extLst>
        </xdr:cNvPr>
        <xdr:cNvPicPr>
          <a:picLocks noChangeAspect="1" noChangeArrowheads="1"/>
        </xdr:cNvPicPr>
      </xdr:nvPicPr>
      <xdr:blipFill>
        <a:blip xmlns:r="http://schemas.openxmlformats.org/officeDocument/2006/relationships" r:embed="rId45"/>
        <a:srcRect/>
        <a:stretch>
          <a:fillRect/>
        </a:stretch>
      </xdr:blipFill>
      <xdr:spPr>
        <a:xfrm>
          <a:off x="7181215" y="90850720"/>
          <a:ext cx="487045" cy="304800"/>
        </a:xfrm>
        <a:prstGeom prst="rect">
          <a:avLst/>
        </a:prstGeom>
        <a:noFill/>
      </xdr:spPr>
    </xdr:pic>
    <xdr:clientData/>
  </xdr:twoCellAnchor>
  <xdr:twoCellAnchor editAs="oneCell">
    <xdr:from>
      <xdr:col>16</xdr:col>
      <xdr:colOff>44824</xdr:colOff>
      <xdr:row>184</xdr:row>
      <xdr:rowOff>134471</xdr:rowOff>
    </xdr:from>
    <xdr:to>
      <xdr:col>16</xdr:col>
      <xdr:colOff>500302</xdr:colOff>
      <xdr:row>184</xdr:row>
      <xdr:rowOff>313766</xdr:rowOff>
    </xdr:to>
    <xdr:pic>
      <xdr:nvPicPr>
        <xdr:cNvPr id="272" name="图片 271">
          <a:extLst>
            <a:ext uri="{FF2B5EF4-FFF2-40B4-BE49-F238E27FC236}">
              <a16:creationId xmlns:a16="http://schemas.microsoft.com/office/drawing/2014/main" id="{00000000-0008-0000-0300-000010010000}"/>
            </a:ext>
          </a:extLst>
        </xdr:cNvPr>
        <xdr:cNvPicPr>
          <a:picLocks noChangeAspect="1" noChangeArrowheads="1"/>
        </xdr:cNvPicPr>
      </xdr:nvPicPr>
      <xdr:blipFill>
        <a:blip xmlns:r="http://schemas.openxmlformats.org/officeDocument/2006/relationships" r:embed="rId139" cstate="print">
          <a:extLst>
            <a:ext uri="{28A0092B-C50C-407E-A947-70E740481C1C}">
              <a14:useLocalDpi xmlns:a14="http://schemas.microsoft.com/office/drawing/2010/main" val="0"/>
            </a:ext>
          </a:extLst>
        </a:blip>
        <a:srcRect/>
        <a:stretch>
          <a:fillRect/>
        </a:stretch>
      </xdr:blipFill>
      <xdr:spPr>
        <a:xfrm>
          <a:off x="7206615" y="93340555"/>
          <a:ext cx="455295" cy="1797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134472</xdr:colOff>
      <xdr:row>12</xdr:row>
      <xdr:rowOff>78442</xdr:rowOff>
    </xdr:from>
    <xdr:to>
      <xdr:col>16</xdr:col>
      <xdr:colOff>483162</xdr:colOff>
      <xdr:row>12</xdr:row>
      <xdr:rowOff>414618</xdr:rowOff>
    </xdr:to>
    <xdr:pic>
      <xdr:nvPicPr>
        <xdr:cNvPr id="276" name="Picture 8">
          <a:extLst>
            <a:ext uri="{FF2B5EF4-FFF2-40B4-BE49-F238E27FC236}">
              <a16:creationId xmlns:a16="http://schemas.microsoft.com/office/drawing/2014/main" id="{00000000-0008-0000-0300-000014010000}"/>
            </a:ext>
          </a:extLst>
        </xdr:cNvPr>
        <xdr:cNvPicPr>
          <a:picLocks noChangeAspect="1" noChangeArrowheads="1"/>
        </xdr:cNvPicPr>
      </xdr:nvPicPr>
      <xdr:blipFill>
        <a:blip xmlns:r="http://schemas.openxmlformats.org/officeDocument/2006/relationships" r:embed="rId18"/>
        <a:srcRect/>
        <a:stretch>
          <a:fillRect/>
        </a:stretch>
      </xdr:blipFill>
      <xdr:spPr>
        <a:xfrm>
          <a:off x="7296150" y="6017895"/>
          <a:ext cx="348615" cy="335915"/>
        </a:xfrm>
        <a:prstGeom prst="rect">
          <a:avLst/>
        </a:prstGeom>
        <a:noFill/>
      </xdr:spPr>
    </xdr:pic>
    <xdr:clientData/>
  </xdr:twoCellAnchor>
  <xdr:twoCellAnchor>
    <xdr:from>
      <xdr:col>16</xdr:col>
      <xdr:colOff>179294</xdr:colOff>
      <xdr:row>13</xdr:row>
      <xdr:rowOff>112059</xdr:rowOff>
    </xdr:from>
    <xdr:to>
      <xdr:col>16</xdr:col>
      <xdr:colOff>527984</xdr:colOff>
      <xdr:row>13</xdr:row>
      <xdr:rowOff>448235</xdr:rowOff>
    </xdr:to>
    <xdr:pic>
      <xdr:nvPicPr>
        <xdr:cNvPr id="301" name="Picture 8">
          <a:extLst>
            <a:ext uri="{FF2B5EF4-FFF2-40B4-BE49-F238E27FC236}">
              <a16:creationId xmlns:a16="http://schemas.microsoft.com/office/drawing/2014/main" id="{00000000-0008-0000-0300-00002D010000}"/>
            </a:ext>
          </a:extLst>
        </xdr:cNvPr>
        <xdr:cNvPicPr>
          <a:picLocks noChangeAspect="1" noChangeArrowheads="1"/>
        </xdr:cNvPicPr>
      </xdr:nvPicPr>
      <xdr:blipFill>
        <a:blip xmlns:r="http://schemas.openxmlformats.org/officeDocument/2006/relationships" r:embed="rId18"/>
        <a:srcRect/>
        <a:stretch>
          <a:fillRect/>
        </a:stretch>
      </xdr:blipFill>
      <xdr:spPr>
        <a:xfrm>
          <a:off x="7341235" y="6558915"/>
          <a:ext cx="327025" cy="335915"/>
        </a:xfrm>
        <a:prstGeom prst="rect">
          <a:avLst/>
        </a:prstGeom>
        <a:noFill/>
      </xdr:spPr>
    </xdr:pic>
    <xdr:clientData/>
  </xdr:twoCellAnchor>
  <xdr:twoCellAnchor>
    <xdr:from>
      <xdr:col>12</xdr:col>
      <xdr:colOff>0</xdr:colOff>
      <xdr:row>216</xdr:row>
      <xdr:rowOff>0</xdr:rowOff>
    </xdr:from>
    <xdr:to>
      <xdr:col>40</xdr:col>
      <xdr:colOff>571500</xdr:colOff>
      <xdr:row>216</xdr:row>
      <xdr:rowOff>0</xdr:rowOff>
    </xdr:to>
    <xdr:cxnSp macro="">
      <xdr:nvCxnSpPr>
        <xdr:cNvPr id="222" name="直接连接符 221">
          <a:extLst>
            <a:ext uri="{FF2B5EF4-FFF2-40B4-BE49-F238E27FC236}">
              <a16:creationId xmlns:a16="http://schemas.microsoft.com/office/drawing/2014/main" id="{00000000-0008-0000-0300-0000DE000000}"/>
            </a:ext>
          </a:extLst>
        </xdr:cNvPr>
        <xdr:cNvCxnSpPr/>
      </xdr:nvCxnSpPr>
      <xdr:spPr>
        <a:xfrm>
          <a:off x="3312160" y="109442250"/>
          <a:ext cx="2232533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217</xdr:row>
      <xdr:rowOff>0</xdr:rowOff>
    </xdr:from>
    <xdr:to>
      <xdr:col>40</xdr:col>
      <xdr:colOff>571500</xdr:colOff>
      <xdr:row>217</xdr:row>
      <xdr:rowOff>0</xdr:rowOff>
    </xdr:to>
    <xdr:cxnSp macro="">
      <xdr:nvCxnSpPr>
        <xdr:cNvPr id="304" name="直接连接符 303">
          <a:extLst>
            <a:ext uri="{FF2B5EF4-FFF2-40B4-BE49-F238E27FC236}">
              <a16:creationId xmlns:a16="http://schemas.microsoft.com/office/drawing/2014/main" id="{00000000-0008-0000-0300-000030010000}"/>
            </a:ext>
          </a:extLst>
        </xdr:cNvPr>
        <xdr:cNvCxnSpPr/>
      </xdr:nvCxnSpPr>
      <xdr:spPr>
        <a:xfrm>
          <a:off x="3312160" y="109949615"/>
          <a:ext cx="2232533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194503</xdr:colOff>
      <xdr:row>216</xdr:row>
      <xdr:rowOff>268942</xdr:rowOff>
    </xdr:from>
    <xdr:to>
      <xdr:col>41</xdr:col>
      <xdr:colOff>0</xdr:colOff>
      <xdr:row>216</xdr:row>
      <xdr:rowOff>280147</xdr:rowOff>
    </xdr:to>
    <xdr:cxnSp macro="">
      <xdr:nvCxnSpPr>
        <xdr:cNvPr id="317" name="直接连接符 316">
          <a:extLst>
            <a:ext uri="{FF2B5EF4-FFF2-40B4-BE49-F238E27FC236}">
              <a16:creationId xmlns:a16="http://schemas.microsoft.com/office/drawing/2014/main" id="{00000000-0008-0000-0300-00003D010000}"/>
            </a:ext>
          </a:extLst>
        </xdr:cNvPr>
        <xdr:cNvCxnSpPr/>
      </xdr:nvCxnSpPr>
      <xdr:spPr>
        <a:xfrm flipV="1">
          <a:off x="194310" y="109710855"/>
          <a:ext cx="26329005" cy="1143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22412</xdr:colOff>
      <xdr:row>217</xdr:row>
      <xdr:rowOff>257735</xdr:rowOff>
    </xdr:from>
    <xdr:to>
      <xdr:col>41</xdr:col>
      <xdr:colOff>11206</xdr:colOff>
      <xdr:row>217</xdr:row>
      <xdr:rowOff>260937</xdr:rowOff>
    </xdr:to>
    <xdr:cxnSp macro="">
      <xdr:nvCxnSpPr>
        <xdr:cNvPr id="334" name="直接连接符 333">
          <a:extLst>
            <a:ext uri="{FF2B5EF4-FFF2-40B4-BE49-F238E27FC236}">
              <a16:creationId xmlns:a16="http://schemas.microsoft.com/office/drawing/2014/main" id="{00000000-0008-0000-0300-00004E010000}"/>
            </a:ext>
          </a:extLst>
        </xdr:cNvPr>
        <xdr:cNvCxnSpPr/>
      </xdr:nvCxnSpPr>
      <xdr:spPr>
        <a:xfrm flipV="1">
          <a:off x="22225" y="110206790"/>
          <a:ext cx="26511885" cy="317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89087</xdr:colOff>
      <xdr:row>46</xdr:row>
      <xdr:rowOff>91470</xdr:rowOff>
    </xdr:from>
    <xdr:to>
      <xdr:col>16</xdr:col>
      <xdr:colOff>500043</xdr:colOff>
      <xdr:row>46</xdr:row>
      <xdr:rowOff>459442</xdr:rowOff>
    </xdr:to>
    <xdr:pic>
      <xdr:nvPicPr>
        <xdr:cNvPr id="335" name="图片 334">
          <a:extLst>
            <a:ext uri="{FF2B5EF4-FFF2-40B4-BE49-F238E27FC236}">
              <a16:creationId xmlns:a16="http://schemas.microsoft.com/office/drawing/2014/main" id="{00000000-0008-0000-0300-00004F01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a:xfrm>
          <a:off x="7251065" y="23281640"/>
          <a:ext cx="410845" cy="3676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51955</xdr:colOff>
      <xdr:row>120</xdr:row>
      <xdr:rowOff>138546</xdr:rowOff>
    </xdr:from>
    <xdr:to>
      <xdr:col>17</xdr:col>
      <xdr:colOff>0</xdr:colOff>
      <xdr:row>120</xdr:row>
      <xdr:rowOff>410689</xdr:rowOff>
    </xdr:to>
    <xdr:pic>
      <xdr:nvPicPr>
        <xdr:cNvPr id="336" name="图片 335">
          <a:extLst>
            <a:ext uri="{FF2B5EF4-FFF2-40B4-BE49-F238E27FC236}">
              <a16:creationId xmlns:a16="http://schemas.microsoft.com/office/drawing/2014/main" id="{00000000-0008-0000-0300-000050010000}"/>
            </a:ext>
          </a:extLst>
        </xdr:cNvPr>
        <xdr:cNvPicPr>
          <a:picLocks noChangeAspect="1" noChangeArrowheads="1"/>
        </xdr:cNvPicPr>
      </xdr:nvPicPr>
      <xdr:blipFill>
        <a:blip xmlns:r="http://schemas.openxmlformats.org/officeDocument/2006/relationships" r:embed="rId136" cstate="print">
          <a:extLst>
            <a:ext uri="{28A0092B-C50C-407E-A947-70E740481C1C}">
              <a14:useLocalDpi xmlns:a14="http://schemas.microsoft.com/office/drawing/2010/main" val="0"/>
            </a:ext>
          </a:extLst>
        </a:blip>
        <a:srcRect/>
        <a:stretch>
          <a:fillRect/>
        </a:stretch>
      </xdr:blipFill>
      <xdr:spPr>
        <a:xfrm>
          <a:off x="7213600" y="60873640"/>
          <a:ext cx="454660" cy="271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114300</xdr:colOff>
      <xdr:row>123</xdr:row>
      <xdr:rowOff>133351</xdr:rowOff>
    </xdr:from>
    <xdr:to>
      <xdr:col>16</xdr:col>
      <xdr:colOff>428625</xdr:colOff>
      <xdr:row>123</xdr:row>
      <xdr:rowOff>459065</xdr:rowOff>
    </xdr:to>
    <xdr:pic>
      <xdr:nvPicPr>
        <xdr:cNvPr id="337" name="Picture 66">
          <a:extLst>
            <a:ext uri="{FF2B5EF4-FFF2-40B4-BE49-F238E27FC236}">
              <a16:creationId xmlns:a16="http://schemas.microsoft.com/office/drawing/2014/main" id="{00000000-0008-0000-0300-000051010000}"/>
            </a:ext>
          </a:extLst>
        </xdr:cNvPr>
        <xdr:cNvPicPr>
          <a:picLocks noChangeAspect="1" noChangeArrowheads="1"/>
        </xdr:cNvPicPr>
      </xdr:nvPicPr>
      <xdr:blipFill>
        <a:blip xmlns:r="http://schemas.openxmlformats.org/officeDocument/2006/relationships" r:embed="rId109"/>
        <a:srcRect/>
        <a:stretch>
          <a:fillRect/>
        </a:stretch>
      </xdr:blipFill>
      <xdr:spPr>
        <a:xfrm>
          <a:off x="7276465" y="62390655"/>
          <a:ext cx="314325" cy="325120"/>
        </a:xfrm>
        <a:prstGeom prst="rect">
          <a:avLst/>
        </a:prstGeom>
        <a:noFill/>
      </xdr:spPr>
    </xdr:pic>
    <xdr:clientData/>
  </xdr:twoCellAnchor>
  <xdr:twoCellAnchor editAs="oneCell">
    <xdr:from>
      <xdr:col>16</xdr:col>
      <xdr:colOff>42545</xdr:colOff>
      <xdr:row>55</xdr:row>
      <xdr:rowOff>128905</xdr:rowOff>
    </xdr:from>
    <xdr:to>
      <xdr:col>16</xdr:col>
      <xdr:colOff>458470</xdr:colOff>
      <xdr:row>55</xdr:row>
      <xdr:rowOff>301625</xdr:rowOff>
    </xdr:to>
    <xdr:pic>
      <xdr:nvPicPr>
        <xdr:cNvPr id="2" name="图片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40"/>
        <a:stretch>
          <a:fillRect/>
        </a:stretch>
      </xdr:blipFill>
      <xdr:spPr>
        <a:xfrm>
          <a:off x="7204710" y="27885390"/>
          <a:ext cx="415925" cy="172720"/>
        </a:xfrm>
        <a:prstGeom prst="rect">
          <a:avLst/>
        </a:prstGeom>
        <a:noFill/>
        <a:ln w="9525">
          <a:noFill/>
        </a:ln>
      </xdr:spPr>
    </xdr:pic>
    <xdr:clientData/>
  </xdr:twoCellAnchor>
  <xdr:twoCellAnchor editAs="oneCell">
    <xdr:from>
      <xdr:col>16</xdr:col>
      <xdr:colOff>16510</xdr:colOff>
      <xdr:row>57</xdr:row>
      <xdr:rowOff>114300</xdr:rowOff>
    </xdr:from>
    <xdr:to>
      <xdr:col>16</xdr:col>
      <xdr:colOff>480695</xdr:colOff>
      <xdr:row>57</xdr:row>
      <xdr:rowOff>353695</xdr:rowOff>
    </xdr:to>
    <xdr:pic>
      <xdr:nvPicPr>
        <xdr:cNvPr id="3" name="图片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41"/>
        <a:stretch>
          <a:fillRect/>
        </a:stretch>
      </xdr:blipFill>
      <xdr:spPr>
        <a:xfrm>
          <a:off x="7178675" y="28885515"/>
          <a:ext cx="464185" cy="239395"/>
        </a:xfrm>
        <a:prstGeom prst="rect">
          <a:avLst/>
        </a:prstGeom>
        <a:noFill/>
        <a:ln w="9525">
          <a:noFill/>
        </a:ln>
      </xdr:spPr>
    </xdr:pic>
    <xdr:clientData/>
  </xdr:twoCellAnchor>
  <xdr:twoCellAnchor>
    <xdr:from>
      <xdr:col>16</xdr:col>
      <xdr:colOff>12065</xdr:colOff>
      <xdr:row>128</xdr:row>
      <xdr:rowOff>75565</xdr:rowOff>
    </xdr:from>
    <xdr:to>
      <xdr:col>16</xdr:col>
      <xdr:colOff>473710</xdr:colOff>
      <xdr:row>128</xdr:row>
      <xdr:rowOff>328295</xdr:rowOff>
    </xdr:to>
    <xdr:pic>
      <xdr:nvPicPr>
        <xdr:cNvPr id="4" name="图片 3" descr="00">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42"/>
        <a:stretch>
          <a:fillRect/>
        </a:stretch>
      </xdr:blipFill>
      <xdr:spPr>
        <a:xfrm>
          <a:off x="7174230" y="64869695"/>
          <a:ext cx="461645" cy="252730"/>
        </a:xfrm>
        <a:prstGeom prst="rect">
          <a:avLst/>
        </a:prstGeom>
      </xdr:spPr>
    </xdr:pic>
    <xdr:clientData/>
  </xdr:twoCellAnchor>
  <xdr:twoCellAnchor editAs="oneCell">
    <xdr:from>
      <xdr:col>16</xdr:col>
      <xdr:colOff>41275</xdr:colOff>
      <xdr:row>137</xdr:row>
      <xdr:rowOff>140335</xdr:rowOff>
    </xdr:from>
    <xdr:to>
      <xdr:col>16</xdr:col>
      <xdr:colOff>488315</xdr:colOff>
      <xdr:row>137</xdr:row>
      <xdr:rowOff>327660</xdr:rowOff>
    </xdr:to>
    <xdr:pic>
      <xdr:nvPicPr>
        <xdr:cNvPr id="5" name="图片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43"/>
        <a:stretch>
          <a:fillRect/>
        </a:stretch>
      </xdr:blipFill>
      <xdr:spPr>
        <a:xfrm>
          <a:off x="7203440" y="69500750"/>
          <a:ext cx="447040" cy="187325"/>
        </a:xfrm>
        <a:prstGeom prst="rect">
          <a:avLst/>
        </a:prstGeom>
        <a:noFill/>
        <a:ln w="9525">
          <a:noFill/>
        </a:ln>
      </xdr:spPr>
    </xdr:pic>
    <xdr:clientData/>
  </xdr:twoCellAnchor>
  <xdr:twoCellAnchor editAs="oneCell">
    <xdr:from>
      <xdr:col>15</xdr:col>
      <xdr:colOff>360680</xdr:colOff>
      <xdr:row>136</xdr:row>
      <xdr:rowOff>188595</xdr:rowOff>
    </xdr:from>
    <xdr:to>
      <xdr:col>16</xdr:col>
      <xdr:colOff>499110</xdr:colOff>
      <xdr:row>136</xdr:row>
      <xdr:rowOff>301625</xdr:rowOff>
    </xdr:to>
    <xdr:pic>
      <xdr:nvPicPr>
        <xdr:cNvPr id="6" name="图片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44"/>
        <a:stretch>
          <a:fillRect/>
        </a:stretch>
      </xdr:blipFill>
      <xdr:spPr>
        <a:xfrm>
          <a:off x="7136765" y="69041645"/>
          <a:ext cx="524510" cy="113030"/>
        </a:xfrm>
        <a:prstGeom prst="rect">
          <a:avLst/>
        </a:prstGeom>
        <a:noFill/>
        <a:ln w="9525">
          <a:noFill/>
        </a:ln>
      </xdr:spPr>
    </xdr:pic>
    <xdr:clientData/>
  </xdr:twoCellAnchor>
  <xdr:twoCellAnchor editAs="oneCell">
    <xdr:from>
      <xdr:col>16</xdr:col>
      <xdr:colOff>55245</xdr:colOff>
      <xdr:row>129</xdr:row>
      <xdr:rowOff>158115</xdr:rowOff>
    </xdr:from>
    <xdr:to>
      <xdr:col>17</xdr:col>
      <xdr:colOff>9525</xdr:colOff>
      <xdr:row>129</xdr:row>
      <xdr:rowOff>396240</xdr:rowOff>
    </xdr:to>
    <xdr:pic>
      <xdr:nvPicPr>
        <xdr:cNvPr id="7" name="图片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141"/>
        <a:stretch>
          <a:fillRect/>
        </a:stretch>
      </xdr:blipFill>
      <xdr:spPr>
        <a:xfrm>
          <a:off x="7217410" y="65459610"/>
          <a:ext cx="460375" cy="238125"/>
        </a:xfrm>
        <a:prstGeom prst="rect">
          <a:avLst/>
        </a:prstGeom>
        <a:noFill/>
        <a:ln w="9525">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xdr:colOff>
      <xdr:row>5</xdr:row>
      <xdr:rowOff>0</xdr:rowOff>
    </xdr:from>
    <xdr:to>
      <xdr:col>3</xdr:col>
      <xdr:colOff>559205</xdr:colOff>
      <xdr:row>8</xdr:row>
      <xdr:rowOff>69273</xdr:rowOff>
    </xdr:to>
    <xdr:pic>
      <xdr:nvPicPr>
        <xdr:cNvPr id="2" name="Picture 6">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srcRect/>
        <a:stretch>
          <a:fillRect/>
        </a:stretch>
      </xdr:blipFill>
      <xdr:spPr>
        <a:xfrm>
          <a:off x="0" y="2114550"/>
          <a:ext cx="1939290" cy="1978025"/>
        </a:xfrm>
        <a:prstGeom prst="rect">
          <a:avLst/>
        </a:prstGeom>
        <a:noFill/>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zoomScale="10" zoomScaleNormal="10" workbookViewId="0">
      <selection activeCell="EN298" sqref="EM298:EN298"/>
    </sheetView>
  </sheetViews>
  <sheetFormatPr defaultColWidth="9" defaultRowHeight="13.5"/>
  <sheetData/>
  <phoneticPr fontId="35"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AC175"/>
  <sheetViews>
    <sheetView view="pageBreakPreview" topLeftCell="A37" zoomScale="60" zoomScaleNormal="100" workbookViewId="0">
      <selection activeCell="AE36" sqref="AE36"/>
    </sheetView>
  </sheetViews>
  <sheetFormatPr defaultColWidth="9" defaultRowHeight="17.25"/>
  <cols>
    <col min="1" max="1" width="3.75" style="5" customWidth="1"/>
    <col min="2" max="2" width="7.625" style="5" customWidth="1"/>
    <col min="3" max="3" width="8.75" style="5" customWidth="1"/>
    <col min="4" max="4" width="9.75" style="5" customWidth="1"/>
    <col min="5" max="5" width="8.75" style="5" customWidth="1"/>
    <col min="6" max="6" width="11.375" style="5" customWidth="1"/>
    <col min="7" max="7" width="31.625" style="5" customWidth="1"/>
    <col min="8" max="8" width="4.875" style="5" customWidth="1"/>
    <col min="9" max="9" width="4.625" style="5" customWidth="1"/>
    <col min="10" max="10" width="8.5" style="5" customWidth="1"/>
    <col min="11" max="11" width="0.125" style="5" customWidth="1"/>
    <col min="12" max="12" width="25.625" style="5" customWidth="1"/>
    <col min="13" max="13" width="10.875" style="5" customWidth="1"/>
    <col min="14" max="14" width="3.5" style="5" customWidth="1"/>
    <col min="15" max="15" width="6.375" style="5" customWidth="1"/>
    <col min="16" max="16" width="5" style="5" customWidth="1"/>
    <col min="17" max="17" width="5.875" style="5" customWidth="1"/>
    <col min="18" max="19" width="7.875" style="5" customWidth="1"/>
    <col min="20" max="20" width="6.125" style="5" customWidth="1"/>
    <col min="21" max="21" width="13.125" style="5" customWidth="1"/>
    <col min="22" max="22" width="31.875" style="5" customWidth="1"/>
    <col min="23" max="23" width="4.625" style="5" customWidth="1"/>
    <col min="24" max="24" width="8" style="5" customWidth="1"/>
    <col min="25" max="25" width="11.5" style="5" customWidth="1"/>
    <col min="26" max="26" width="11.625" style="5" customWidth="1"/>
    <col min="27" max="27" width="13.125" style="5" customWidth="1"/>
    <col min="28" max="28" width="10" style="5" customWidth="1"/>
    <col min="29" max="29" width="11.25" style="5" customWidth="1"/>
    <col min="30" max="247" width="9" style="5"/>
    <col min="248" max="248" width="3.125" style="5" customWidth="1"/>
    <col min="249" max="249" width="7.625" style="5" customWidth="1"/>
    <col min="250" max="250" width="4.125" style="5" customWidth="1"/>
    <col min="251" max="251" width="17" style="5" customWidth="1"/>
    <col min="252" max="252" width="3.625" style="5" customWidth="1"/>
    <col min="253" max="253" width="9.125" style="5" customWidth="1"/>
    <col min="254" max="254" width="3.625" style="5" customWidth="1"/>
    <col min="255" max="255" width="4.625" style="5" customWidth="1"/>
    <col min="256" max="256" width="9.625" style="5" customWidth="1"/>
    <col min="257" max="257" width="10.125" style="5" customWidth="1"/>
    <col min="258" max="258" width="10.25" style="5" customWidth="1"/>
    <col min="259" max="259" width="4.625" style="5" customWidth="1"/>
    <col min="260" max="260" width="5" style="5" customWidth="1"/>
    <col min="261" max="261" width="11.125" style="5" customWidth="1"/>
    <col min="262" max="262" width="16.125" style="5" customWidth="1"/>
    <col min="263" max="263" width="4.75" style="5" customWidth="1"/>
    <col min="264" max="264" width="3.625" style="5" customWidth="1"/>
    <col min="265" max="265" width="5.125" style="5" customWidth="1"/>
    <col min="266" max="266" width="3.125" style="5" customWidth="1"/>
    <col min="267" max="267" width="4.625" style="5" customWidth="1"/>
    <col min="268" max="268" width="5" style="5" customWidth="1"/>
    <col min="269" max="270" width="9.75" style="5" customWidth="1"/>
    <col min="271" max="272" width="7.875" style="5" customWidth="1"/>
    <col min="273" max="503" width="9" style="5"/>
    <col min="504" max="504" width="3.125" style="5" customWidth="1"/>
    <col min="505" max="505" width="7.625" style="5" customWidth="1"/>
    <col min="506" max="506" width="4.125" style="5" customWidth="1"/>
    <col min="507" max="507" width="17" style="5" customWidth="1"/>
    <col min="508" max="508" width="3.625" style="5" customWidth="1"/>
    <col min="509" max="509" width="9.125" style="5" customWidth="1"/>
    <col min="510" max="510" width="3.625" style="5" customWidth="1"/>
    <col min="511" max="511" width="4.625" style="5" customWidth="1"/>
    <col min="512" max="512" width="9.625" style="5" customWidth="1"/>
    <col min="513" max="513" width="10.125" style="5" customWidth="1"/>
    <col min="514" max="514" width="10.25" style="5" customWidth="1"/>
    <col min="515" max="515" width="4.625" style="5" customWidth="1"/>
    <col min="516" max="516" width="5" style="5" customWidth="1"/>
    <col min="517" max="517" width="11.125" style="5" customWidth="1"/>
    <col min="518" max="518" width="16.125" style="5" customWidth="1"/>
    <col min="519" max="519" width="4.75" style="5" customWidth="1"/>
    <col min="520" max="520" width="3.625" style="5" customWidth="1"/>
    <col min="521" max="521" width="5.125" style="5" customWidth="1"/>
    <col min="522" max="522" width="3.125" style="5" customWidth="1"/>
    <col min="523" max="523" width="4.625" style="5" customWidth="1"/>
    <col min="524" max="524" width="5" style="5" customWidth="1"/>
    <col min="525" max="526" width="9.75" style="5" customWidth="1"/>
    <col min="527" max="528" width="7.875" style="5" customWidth="1"/>
    <col min="529" max="759" width="9" style="5"/>
    <col min="760" max="760" width="3.125" style="5" customWidth="1"/>
    <col min="761" max="761" width="7.625" style="5" customWidth="1"/>
    <col min="762" max="762" width="4.125" style="5" customWidth="1"/>
    <col min="763" max="763" width="17" style="5" customWidth="1"/>
    <col min="764" max="764" width="3.625" style="5" customWidth="1"/>
    <col min="765" max="765" width="9.125" style="5" customWidth="1"/>
    <col min="766" max="766" width="3.625" style="5" customWidth="1"/>
    <col min="767" max="767" width="4.625" style="5" customWidth="1"/>
    <col min="768" max="768" width="9.625" style="5" customWidth="1"/>
    <col min="769" max="769" width="10.125" style="5" customWidth="1"/>
    <col min="770" max="770" width="10.25" style="5" customWidth="1"/>
    <col min="771" max="771" width="4.625" style="5" customWidth="1"/>
    <col min="772" max="772" width="5" style="5" customWidth="1"/>
    <col min="773" max="773" width="11.125" style="5" customWidth="1"/>
    <col min="774" max="774" width="16.125" style="5" customWidth="1"/>
    <col min="775" max="775" width="4.75" style="5" customWidth="1"/>
    <col min="776" max="776" width="3.625" style="5" customWidth="1"/>
    <col min="777" max="777" width="5.125" style="5" customWidth="1"/>
    <col min="778" max="778" width="3.125" style="5" customWidth="1"/>
    <col min="779" max="779" width="4.625" style="5" customWidth="1"/>
    <col min="780" max="780" width="5" style="5" customWidth="1"/>
    <col min="781" max="782" width="9.75" style="5" customWidth="1"/>
    <col min="783" max="784" width="7.875" style="5" customWidth="1"/>
    <col min="785" max="1015" width="9" style="5"/>
    <col min="1016" max="1016" width="3.125" style="5" customWidth="1"/>
    <col min="1017" max="1017" width="7.625" style="5" customWidth="1"/>
    <col min="1018" max="1018" width="4.125" style="5" customWidth="1"/>
    <col min="1019" max="1019" width="17" style="5" customWidth="1"/>
    <col min="1020" max="1020" width="3.625" style="5" customWidth="1"/>
    <col min="1021" max="1021" width="9.125" style="5" customWidth="1"/>
    <col min="1022" max="1022" width="3.625" style="5" customWidth="1"/>
    <col min="1023" max="1023" width="4.625" style="5" customWidth="1"/>
    <col min="1024" max="1024" width="9.625" style="5" customWidth="1"/>
    <col min="1025" max="1025" width="10.125" style="5" customWidth="1"/>
    <col min="1026" max="1026" width="10.25" style="5" customWidth="1"/>
    <col min="1027" max="1027" width="4.625" style="5" customWidth="1"/>
    <col min="1028" max="1028" width="5" style="5" customWidth="1"/>
    <col min="1029" max="1029" width="11.125" style="5" customWidth="1"/>
    <col min="1030" max="1030" width="16.125" style="5" customWidth="1"/>
    <col min="1031" max="1031" width="4.75" style="5" customWidth="1"/>
    <col min="1032" max="1032" width="3.625" style="5" customWidth="1"/>
    <col min="1033" max="1033" width="5.125" style="5" customWidth="1"/>
    <col min="1034" max="1034" width="3.125" style="5" customWidth="1"/>
    <col min="1035" max="1035" width="4.625" style="5" customWidth="1"/>
    <col min="1036" max="1036" width="5" style="5" customWidth="1"/>
    <col min="1037" max="1038" width="9.75" style="5" customWidth="1"/>
    <col min="1039" max="1040" width="7.875" style="5" customWidth="1"/>
    <col min="1041" max="1271" width="9" style="5"/>
    <col min="1272" max="1272" width="3.125" style="5" customWidth="1"/>
    <col min="1273" max="1273" width="7.625" style="5" customWidth="1"/>
    <col min="1274" max="1274" width="4.125" style="5" customWidth="1"/>
    <col min="1275" max="1275" width="17" style="5" customWidth="1"/>
    <col min="1276" max="1276" width="3.625" style="5" customWidth="1"/>
    <col min="1277" max="1277" width="9.125" style="5" customWidth="1"/>
    <col min="1278" max="1278" width="3.625" style="5" customWidth="1"/>
    <col min="1279" max="1279" width="4.625" style="5" customWidth="1"/>
    <col min="1280" max="1280" width="9.625" style="5" customWidth="1"/>
    <col min="1281" max="1281" width="10.125" style="5" customWidth="1"/>
    <col min="1282" max="1282" width="10.25" style="5" customWidth="1"/>
    <col min="1283" max="1283" width="4.625" style="5" customWidth="1"/>
    <col min="1284" max="1284" width="5" style="5" customWidth="1"/>
    <col min="1285" max="1285" width="11.125" style="5" customWidth="1"/>
    <col min="1286" max="1286" width="16.125" style="5" customWidth="1"/>
    <col min="1287" max="1287" width="4.75" style="5" customWidth="1"/>
    <col min="1288" max="1288" width="3.625" style="5" customWidth="1"/>
    <col min="1289" max="1289" width="5.125" style="5" customWidth="1"/>
    <col min="1290" max="1290" width="3.125" style="5" customWidth="1"/>
    <col min="1291" max="1291" width="4.625" style="5" customWidth="1"/>
    <col min="1292" max="1292" width="5" style="5" customWidth="1"/>
    <col min="1293" max="1294" width="9.75" style="5" customWidth="1"/>
    <col min="1295" max="1296" width="7.875" style="5" customWidth="1"/>
    <col min="1297" max="1527" width="9" style="5"/>
    <col min="1528" max="1528" width="3.125" style="5" customWidth="1"/>
    <col min="1529" max="1529" width="7.625" style="5" customWidth="1"/>
    <col min="1530" max="1530" width="4.125" style="5" customWidth="1"/>
    <col min="1531" max="1531" width="17" style="5" customWidth="1"/>
    <col min="1532" max="1532" width="3.625" style="5" customWidth="1"/>
    <col min="1533" max="1533" width="9.125" style="5" customWidth="1"/>
    <col min="1534" max="1534" width="3.625" style="5" customWidth="1"/>
    <col min="1535" max="1535" width="4.625" style="5" customWidth="1"/>
    <col min="1536" max="1536" width="9.625" style="5" customWidth="1"/>
    <col min="1537" max="1537" width="10.125" style="5" customWidth="1"/>
    <col min="1538" max="1538" width="10.25" style="5" customWidth="1"/>
    <col min="1539" max="1539" width="4.625" style="5" customWidth="1"/>
    <col min="1540" max="1540" width="5" style="5" customWidth="1"/>
    <col min="1541" max="1541" width="11.125" style="5" customWidth="1"/>
    <col min="1542" max="1542" width="16.125" style="5" customWidth="1"/>
    <col min="1543" max="1543" width="4.75" style="5" customWidth="1"/>
    <col min="1544" max="1544" width="3.625" style="5" customWidth="1"/>
    <col min="1545" max="1545" width="5.125" style="5" customWidth="1"/>
    <col min="1546" max="1546" width="3.125" style="5" customWidth="1"/>
    <col min="1547" max="1547" width="4.625" style="5" customWidth="1"/>
    <col min="1548" max="1548" width="5" style="5" customWidth="1"/>
    <col min="1549" max="1550" width="9.75" style="5" customWidth="1"/>
    <col min="1551" max="1552" width="7.875" style="5" customWidth="1"/>
    <col min="1553" max="1783" width="9" style="5"/>
    <col min="1784" max="1784" width="3.125" style="5" customWidth="1"/>
    <col min="1785" max="1785" width="7.625" style="5" customWidth="1"/>
    <col min="1786" max="1786" width="4.125" style="5" customWidth="1"/>
    <col min="1787" max="1787" width="17" style="5" customWidth="1"/>
    <col min="1788" max="1788" width="3.625" style="5" customWidth="1"/>
    <col min="1789" max="1789" width="9.125" style="5" customWidth="1"/>
    <col min="1790" max="1790" width="3.625" style="5" customWidth="1"/>
    <col min="1791" max="1791" width="4.625" style="5" customWidth="1"/>
    <col min="1792" max="1792" width="9.625" style="5" customWidth="1"/>
    <col min="1793" max="1793" width="10.125" style="5" customWidth="1"/>
    <col min="1794" max="1794" width="10.25" style="5" customWidth="1"/>
    <col min="1795" max="1795" width="4.625" style="5" customWidth="1"/>
    <col min="1796" max="1796" width="5" style="5" customWidth="1"/>
    <col min="1797" max="1797" width="11.125" style="5" customWidth="1"/>
    <col min="1798" max="1798" width="16.125" style="5" customWidth="1"/>
    <col min="1799" max="1799" width="4.75" style="5" customWidth="1"/>
    <col min="1800" max="1800" width="3.625" style="5" customWidth="1"/>
    <col min="1801" max="1801" width="5.125" style="5" customWidth="1"/>
    <col min="1802" max="1802" width="3.125" style="5" customWidth="1"/>
    <col min="1803" max="1803" width="4.625" style="5" customWidth="1"/>
    <col min="1804" max="1804" width="5" style="5" customWidth="1"/>
    <col min="1805" max="1806" width="9.75" style="5" customWidth="1"/>
    <col min="1807" max="1808" width="7.875" style="5" customWidth="1"/>
    <col min="1809" max="2039" width="9" style="5"/>
    <col min="2040" max="2040" width="3.125" style="5" customWidth="1"/>
    <col min="2041" max="2041" width="7.625" style="5" customWidth="1"/>
    <col min="2042" max="2042" width="4.125" style="5" customWidth="1"/>
    <col min="2043" max="2043" width="17" style="5" customWidth="1"/>
    <col min="2044" max="2044" width="3.625" style="5" customWidth="1"/>
    <col min="2045" max="2045" width="9.125" style="5" customWidth="1"/>
    <col min="2046" max="2046" width="3.625" style="5" customWidth="1"/>
    <col min="2047" max="2047" width="4.625" style="5" customWidth="1"/>
    <col min="2048" max="2048" width="9.625" style="5" customWidth="1"/>
    <col min="2049" max="2049" width="10.125" style="5" customWidth="1"/>
    <col min="2050" max="2050" width="10.25" style="5" customWidth="1"/>
    <col min="2051" max="2051" width="4.625" style="5" customWidth="1"/>
    <col min="2052" max="2052" width="5" style="5" customWidth="1"/>
    <col min="2053" max="2053" width="11.125" style="5" customWidth="1"/>
    <col min="2054" max="2054" width="16.125" style="5" customWidth="1"/>
    <col min="2055" max="2055" width="4.75" style="5" customWidth="1"/>
    <col min="2056" max="2056" width="3.625" style="5" customWidth="1"/>
    <col min="2057" max="2057" width="5.125" style="5" customWidth="1"/>
    <col min="2058" max="2058" width="3.125" style="5" customWidth="1"/>
    <col min="2059" max="2059" width="4.625" style="5" customWidth="1"/>
    <col min="2060" max="2060" width="5" style="5" customWidth="1"/>
    <col min="2061" max="2062" width="9.75" style="5" customWidth="1"/>
    <col min="2063" max="2064" width="7.875" style="5" customWidth="1"/>
    <col min="2065" max="2295" width="9" style="5"/>
    <col min="2296" max="2296" width="3.125" style="5" customWidth="1"/>
    <col min="2297" max="2297" width="7.625" style="5" customWidth="1"/>
    <col min="2298" max="2298" width="4.125" style="5" customWidth="1"/>
    <col min="2299" max="2299" width="17" style="5" customWidth="1"/>
    <col min="2300" max="2300" width="3.625" style="5" customWidth="1"/>
    <col min="2301" max="2301" width="9.125" style="5" customWidth="1"/>
    <col min="2302" max="2302" width="3.625" style="5" customWidth="1"/>
    <col min="2303" max="2303" width="4.625" style="5" customWidth="1"/>
    <col min="2304" max="2304" width="9.625" style="5" customWidth="1"/>
    <col min="2305" max="2305" width="10.125" style="5" customWidth="1"/>
    <col min="2306" max="2306" width="10.25" style="5" customWidth="1"/>
    <col min="2307" max="2307" width="4.625" style="5" customWidth="1"/>
    <col min="2308" max="2308" width="5" style="5" customWidth="1"/>
    <col min="2309" max="2309" width="11.125" style="5" customWidth="1"/>
    <col min="2310" max="2310" width="16.125" style="5" customWidth="1"/>
    <col min="2311" max="2311" width="4.75" style="5" customWidth="1"/>
    <col min="2312" max="2312" width="3.625" style="5" customWidth="1"/>
    <col min="2313" max="2313" width="5.125" style="5" customWidth="1"/>
    <col min="2314" max="2314" width="3.125" style="5" customWidth="1"/>
    <col min="2315" max="2315" width="4.625" style="5" customWidth="1"/>
    <col min="2316" max="2316" width="5" style="5" customWidth="1"/>
    <col min="2317" max="2318" width="9.75" style="5" customWidth="1"/>
    <col min="2319" max="2320" width="7.875" style="5" customWidth="1"/>
    <col min="2321" max="2551" width="9" style="5"/>
    <col min="2552" max="2552" width="3.125" style="5" customWidth="1"/>
    <col min="2553" max="2553" width="7.625" style="5" customWidth="1"/>
    <col min="2554" max="2554" width="4.125" style="5" customWidth="1"/>
    <col min="2555" max="2555" width="17" style="5" customWidth="1"/>
    <col min="2556" max="2556" width="3.625" style="5" customWidth="1"/>
    <col min="2557" max="2557" width="9.125" style="5" customWidth="1"/>
    <col min="2558" max="2558" width="3.625" style="5" customWidth="1"/>
    <col min="2559" max="2559" width="4.625" style="5" customWidth="1"/>
    <col min="2560" max="2560" width="9.625" style="5" customWidth="1"/>
    <col min="2561" max="2561" width="10.125" style="5" customWidth="1"/>
    <col min="2562" max="2562" width="10.25" style="5" customWidth="1"/>
    <col min="2563" max="2563" width="4.625" style="5" customWidth="1"/>
    <col min="2564" max="2564" width="5" style="5" customWidth="1"/>
    <col min="2565" max="2565" width="11.125" style="5" customWidth="1"/>
    <col min="2566" max="2566" width="16.125" style="5" customWidth="1"/>
    <col min="2567" max="2567" width="4.75" style="5" customWidth="1"/>
    <col min="2568" max="2568" width="3.625" style="5" customWidth="1"/>
    <col min="2569" max="2569" width="5.125" style="5" customWidth="1"/>
    <col min="2570" max="2570" width="3.125" style="5" customWidth="1"/>
    <col min="2571" max="2571" width="4.625" style="5" customWidth="1"/>
    <col min="2572" max="2572" width="5" style="5" customWidth="1"/>
    <col min="2573" max="2574" width="9.75" style="5" customWidth="1"/>
    <col min="2575" max="2576" width="7.875" style="5" customWidth="1"/>
    <col min="2577" max="2807" width="9" style="5"/>
    <col min="2808" max="2808" width="3.125" style="5" customWidth="1"/>
    <col min="2809" max="2809" width="7.625" style="5" customWidth="1"/>
    <col min="2810" max="2810" width="4.125" style="5" customWidth="1"/>
    <col min="2811" max="2811" width="17" style="5" customWidth="1"/>
    <col min="2812" max="2812" width="3.625" style="5" customWidth="1"/>
    <col min="2813" max="2813" width="9.125" style="5" customWidth="1"/>
    <col min="2814" max="2814" width="3.625" style="5" customWidth="1"/>
    <col min="2815" max="2815" width="4.625" style="5" customWidth="1"/>
    <col min="2816" max="2816" width="9.625" style="5" customWidth="1"/>
    <col min="2817" max="2817" width="10.125" style="5" customWidth="1"/>
    <col min="2818" max="2818" width="10.25" style="5" customWidth="1"/>
    <col min="2819" max="2819" width="4.625" style="5" customWidth="1"/>
    <col min="2820" max="2820" width="5" style="5" customWidth="1"/>
    <col min="2821" max="2821" width="11.125" style="5" customWidth="1"/>
    <col min="2822" max="2822" width="16.125" style="5" customWidth="1"/>
    <col min="2823" max="2823" width="4.75" style="5" customWidth="1"/>
    <col min="2824" max="2824" width="3.625" style="5" customWidth="1"/>
    <col min="2825" max="2825" width="5.125" style="5" customWidth="1"/>
    <col min="2826" max="2826" width="3.125" style="5" customWidth="1"/>
    <col min="2827" max="2827" width="4.625" style="5" customWidth="1"/>
    <col min="2828" max="2828" width="5" style="5" customWidth="1"/>
    <col min="2829" max="2830" width="9.75" style="5" customWidth="1"/>
    <col min="2831" max="2832" width="7.875" style="5" customWidth="1"/>
    <col min="2833" max="3063" width="9" style="5"/>
    <col min="3064" max="3064" width="3.125" style="5" customWidth="1"/>
    <col min="3065" max="3065" width="7.625" style="5" customWidth="1"/>
    <col min="3066" max="3066" width="4.125" style="5" customWidth="1"/>
    <col min="3067" max="3067" width="17" style="5" customWidth="1"/>
    <col min="3068" max="3068" width="3.625" style="5" customWidth="1"/>
    <col min="3069" max="3069" width="9.125" style="5" customWidth="1"/>
    <col min="3070" max="3070" width="3.625" style="5" customWidth="1"/>
    <col min="3071" max="3071" width="4.625" style="5" customWidth="1"/>
    <col min="3072" max="3072" width="9.625" style="5" customWidth="1"/>
    <col min="3073" max="3073" width="10.125" style="5" customWidth="1"/>
    <col min="3074" max="3074" width="10.25" style="5" customWidth="1"/>
    <col min="3075" max="3075" width="4.625" style="5" customWidth="1"/>
    <col min="3076" max="3076" width="5" style="5" customWidth="1"/>
    <col min="3077" max="3077" width="11.125" style="5" customWidth="1"/>
    <col min="3078" max="3078" width="16.125" style="5" customWidth="1"/>
    <col min="3079" max="3079" width="4.75" style="5" customWidth="1"/>
    <col min="3080" max="3080" width="3.625" style="5" customWidth="1"/>
    <col min="3081" max="3081" width="5.125" style="5" customWidth="1"/>
    <col min="3082" max="3082" width="3.125" style="5" customWidth="1"/>
    <col min="3083" max="3083" width="4.625" style="5" customWidth="1"/>
    <col min="3084" max="3084" width="5" style="5" customWidth="1"/>
    <col min="3085" max="3086" width="9.75" style="5" customWidth="1"/>
    <col min="3087" max="3088" width="7.875" style="5" customWidth="1"/>
    <col min="3089" max="3319" width="9" style="5"/>
    <col min="3320" max="3320" width="3.125" style="5" customWidth="1"/>
    <col min="3321" max="3321" width="7.625" style="5" customWidth="1"/>
    <col min="3322" max="3322" width="4.125" style="5" customWidth="1"/>
    <col min="3323" max="3323" width="17" style="5" customWidth="1"/>
    <col min="3324" max="3324" width="3.625" style="5" customWidth="1"/>
    <col min="3325" max="3325" width="9.125" style="5" customWidth="1"/>
    <col min="3326" max="3326" width="3.625" style="5" customWidth="1"/>
    <col min="3327" max="3327" width="4.625" style="5" customWidth="1"/>
    <col min="3328" max="3328" width="9.625" style="5" customWidth="1"/>
    <col min="3329" max="3329" width="10.125" style="5" customWidth="1"/>
    <col min="3330" max="3330" width="10.25" style="5" customWidth="1"/>
    <col min="3331" max="3331" width="4.625" style="5" customWidth="1"/>
    <col min="3332" max="3332" width="5" style="5" customWidth="1"/>
    <col min="3333" max="3333" width="11.125" style="5" customWidth="1"/>
    <col min="3334" max="3334" width="16.125" style="5" customWidth="1"/>
    <col min="3335" max="3335" width="4.75" style="5" customWidth="1"/>
    <col min="3336" max="3336" width="3.625" style="5" customWidth="1"/>
    <col min="3337" max="3337" width="5.125" style="5" customWidth="1"/>
    <col min="3338" max="3338" width="3.125" style="5" customWidth="1"/>
    <col min="3339" max="3339" width="4.625" style="5" customWidth="1"/>
    <col min="3340" max="3340" width="5" style="5" customWidth="1"/>
    <col min="3341" max="3342" width="9.75" style="5" customWidth="1"/>
    <col min="3343" max="3344" width="7.875" style="5" customWidth="1"/>
    <col min="3345" max="3575" width="9" style="5"/>
    <col min="3576" max="3576" width="3.125" style="5" customWidth="1"/>
    <col min="3577" max="3577" width="7.625" style="5" customWidth="1"/>
    <col min="3578" max="3578" width="4.125" style="5" customWidth="1"/>
    <col min="3579" max="3579" width="17" style="5" customWidth="1"/>
    <col min="3580" max="3580" width="3.625" style="5" customWidth="1"/>
    <col min="3581" max="3581" width="9.125" style="5" customWidth="1"/>
    <col min="3582" max="3582" width="3.625" style="5" customWidth="1"/>
    <col min="3583" max="3583" width="4.625" style="5" customWidth="1"/>
    <col min="3584" max="3584" width="9.625" style="5" customWidth="1"/>
    <col min="3585" max="3585" width="10.125" style="5" customWidth="1"/>
    <col min="3586" max="3586" width="10.25" style="5" customWidth="1"/>
    <col min="3587" max="3587" width="4.625" style="5" customWidth="1"/>
    <col min="3588" max="3588" width="5" style="5" customWidth="1"/>
    <col min="3589" max="3589" width="11.125" style="5" customWidth="1"/>
    <col min="3590" max="3590" width="16.125" style="5" customWidth="1"/>
    <col min="3591" max="3591" width="4.75" style="5" customWidth="1"/>
    <col min="3592" max="3592" width="3.625" style="5" customWidth="1"/>
    <col min="3593" max="3593" width="5.125" style="5" customWidth="1"/>
    <col min="3594" max="3594" width="3.125" style="5" customWidth="1"/>
    <col min="3595" max="3595" width="4.625" style="5" customWidth="1"/>
    <col min="3596" max="3596" width="5" style="5" customWidth="1"/>
    <col min="3597" max="3598" width="9.75" style="5" customWidth="1"/>
    <col min="3599" max="3600" width="7.875" style="5" customWidth="1"/>
    <col min="3601" max="3831" width="9" style="5"/>
    <col min="3832" max="3832" width="3.125" style="5" customWidth="1"/>
    <col min="3833" max="3833" width="7.625" style="5" customWidth="1"/>
    <col min="3834" max="3834" width="4.125" style="5" customWidth="1"/>
    <col min="3835" max="3835" width="17" style="5" customWidth="1"/>
    <col min="3836" max="3836" width="3.625" style="5" customWidth="1"/>
    <col min="3837" max="3837" width="9.125" style="5" customWidth="1"/>
    <col min="3838" max="3838" width="3.625" style="5" customWidth="1"/>
    <col min="3839" max="3839" width="4.625" style="5" customWidth="1"/>
    <col min="3840" max="3840" width="9.625" style="5" customWidth="1"/>
    <col min="3841" max="3841" width="10.125" style="5" customWidth="1"/>
    <col min="3842" max="3842" width="10.25" style="5" customWidth="1"/>
    <col min="3843" max="3843" width="4.625" style="5" customWidth="1"/>
    <col min="3844" max="3844" width="5" style="5" customWidth="1"/>
    <col min="3845" max="3845" width="11.125" style="5" customWidth="1"/>
    <col min="3846" max="3846" width="16.125" style="5" customWidth="1"/>
    <col min="3847" max="3847" width="4.75" style="5" customWidth="1"/>
    <col min="3848" max="3848" width="3.625" style="5" customWidth="1"/>
    <col min="3849" max="3849" width="5.125" style="5" customWidth="1"/>
    <col min="3850" max="3850" width="3.125" style="5" customWidth="1"/>
    <col min="3851" max="3851" width="4.625" style="5" customWidth="1"/>
    <col min="3852" max="3852" width="5" style="5" customWidth="1"/>
    <col min="3853" max="3854" width="9.75" style="5" customWidth="1"/>
    <col min="3855" max="3856" width="7.875" style="5" customWidth="1"/>
    <col min="3857" max="4087" width="9" style="5"/>
    <col min="4088" max="4088" width="3.125" style="5" customWidth="1"/>
    <col min="4089" max="4089" width="7.625" style="5" customWidth="1"/>
    <col min="4090" max="4090" width="4.125" style="5" customWidth="1"/>
    <col min="4091" max="4091" width="17" style="5" customWidth="1"/>
    <col min="4092" max="4092" width="3.625" style="5" customWidth="1"/>
    <col min="4093" max="4093" width="9.125" style="5" customWidth="1"/>
    <col min="4094" max="4094" width="3.625" style="5" customWidth="1"/>
    <col min="4095" max="4095" width="4.625" style="5" customWidth="1"/>
    <col min="4096" max="4096" width="9.625" style="5" customWidth="1"/>
    <col min="4097" max="4097" width="10.125" style="5" customWidth="1"/>
    <col min="4098" max="4098" width="10.25" style="5" customWidth="1"/>
    <col min="4099" max="4099" width="4.625" style="5" customWidth="1"/>
    <col min="4100" max="4100" width="5" style="5" customWidth="1"/>
    <col min="4101" max="4101" width="11.125" style="5" customWidth="1"/>
    <col min="4102" max="4102" width="16.125" style="5" customWidth="1"/>
    <col min="4103" max="4103" width="4.75" style="5" customWidth="1"/>
    <col min="4104" max="4104" width="3.625" style="5" customWidth="1"/>
    <col min="4105" max="4105" width="5.125" style="5" customWidth="1"/>
    <col min="4106" max="4106" width="3.125" style="5" customWidth="1"/>
    <col min="4107" max="4107" width="4.625" style="5" customWidth="1"/>
    <col min="4108" max="4108" width="5" style="5" customWidth="1"/>
    <col min="4109" max="4110" width="9.75" style="5" customWidth="1"/>
    <col min="4111" max="4112" width="7.875" style="5" customWidth="1"/>
    <col min="4113" max="4343" width="9" style="5"/>
    <col min="4344" max="4344" width="3.125" style="5" customWidth="1"/>
    <col min="4345" max="4345" width="7.625" style="5" customWidth="1"/>
    <col min="4346" max="4346" width="4.125" style="5" customWidth="1"/>
    <col min="4347" max="4347" width="17" style="5" customWidth="1"/>
    <col min="4348" max="4348" width="3.625" style="5" customWidth="1"/>
    <col min="4349" max="4349" width="9.125" style="5" customWidth="1"/>
    <col min="4350" max="4350" width="3.625" style="5" customWidth="1"/>
    <col min="4351" max="4351" width="4.625" style="5" customWidth="1"/>
    <col min="4352" max="4352" width="9.625" style="5" customWidth="1"/>
    <col min="4353" max="4353" width="10.125" style="5" customWidth="1"/>
    <col min="4354" max="4354" width="10.25" style="5" customWidth="1"/>
    <col min="4355" max="4355" width="4.625" style="5" customWidth="1"/>
    <col min="4356" max="4356" width="5" style="5" customWidth="1"/>
    <col min="4357" max="4357" width="11.125" style="5" customWidth="1"/>
    <col min="4358" max="4358" width="16.125" style="5" customWidth="1"/>
    <col min="4359" max="4359" width="4.75" style="5" customWidth="1"/>
    <col min="4360" max="4360" width="3.625" style="5" customWidth="1"/>
    <col min="4361" max="4361" width="5.125" style="5" customWidth="1"/>
    <col min="4362" max="4362" width="3.125" style="5" customWidth="1"/>
    <col min="4363" max="4363" width="4.625" style="5" customWidth="1"/>
    <col min="4364" max="4364" width="5" style="5" customWidth="1"/>
    <col min="4365" max="4366" width="9.75" style="5" customWidth="1"/>
    <col min="4367" max="4368" width="7.875" style="5" customWidth="1"/>
    <col min="4369" max="4599" width="9" style="5"/>
    <col min="4600" max="4600" width="3.125" style="5" customWidth="1"/>
    <col min="4601" max="4601" width="7.625" style="5" customWidth="1"/>
    <col min="4602" max="4602" width="4.125" style="5" customWidth="1"/>
    <col min="4603" max="4603" width="17" style="5" customWidth="1"/>
    <col min="4604" max="4604" width="3.625" style="5" customWidth="1"/>
    <col min="4605" max="4605" width="9.125" style="5" customWidth="1"/>
    <col min="4606" max="4606" width="3.625" style="5" customWidth="1"/>
    <col min="4607" max="4607" width="4.625" style="5" customWidth="1"/>
    <col min="4608" max="4608" width="9.625" style="5" customWidth="1"/>
    <col min="4609" max="4609" width="10.125" style="5" customWidth="1"/>
    <col min="4610" max="4610" width="10.25" style="5" customWidth="1"/>
    <col min="4611" max="4611" width="4.625" style="5" customWidth="1"/>
    <col min="4612" max="4612" width="5" style="5" customWidth="1"/>
    <col min="4613" max="4613" width="11.125" style="5" customWidth="1"/>
    <col min="4614" max="4614" width="16.125" style="5" customWidth="1"/>
    <col min="4615" max="4615" width="4.75" style="5" customWidth="1"/>
    <col min="4616" max="4616" width="3.625" style="5" customWidth="1"/>
    <col min="4617" max="4617" width="5.125" style="5" customWidth="1"/>
    <col min="4618" max="4618" width="3.125" style="5" customWidth="1"/>
    <col min="4619" max="4619" width="4.625" style="5" customWidth="1"/>
    <col min="4620" max="4620" width="5" style="5" customWidth="1"/>
    <col min="4621" max="4622" width="9.75" style="5" customWidth="1"/>
    <col min="4623" max="4624" width="7.875" style="5" customWidth="1"/>
    <col min="4625" max="4855" width="9" style="5"/>
    <col min="4856" max="4856" width="3.125" style="5" customWidth="1"/>
    <col min="4857" max="4857" width="7.625" style="5" customWidth="1"/>
    <col min="4858" max="4858" width="4.125" style="5" customWidth="1"/>
    <col min="4859" max="4859" width="17" style="5" customWidth="1"/>
    <col min="4860" max="4860" width="3.625" style="5" customWidth="1"/>
    <col min="4861" max="4861" width="9.125" style="5" customWidth="1"/>
    <col min="4862" max="4862" width="3.625" style="5" customWidth="1"/>
    <col min="4863" max="4863" width="4.625" style="5" customWidth="1"/>
    <col min="4864" max="4864" width="9.625" style="5" customWidth="1"/>
    <col min="4865" max="4865" width="10.125" style="5" customWidth="1"/>
    <col min="4866" max="4866" width="10.25" style="5" customWidth="1"/>
    <col min="4867" max="4867" width="4.625" style="5" customWidth="1"/>
    <col min="4868" max="4868" width="5" style="5" customWidth="1"/>
    <col min="4869" max="4869" width="11.125" style="5" customWidth="1"/>
    <col min="4870" max="4870" width="16.125" style="5" customWidth="1"/>
    <col min="4871" max="4871" width="4.75" style="5" customWidth="1"/>
    <col min="4872" max="4872" width="3.625" style="5" customWidth="1"/>
    <col min="4873" max="4873" width="5.125" style="5" customWidth="1"/>
    <col min="4874" max="4874" width="3.125" style="5" customWidth="1"/>
    <col min="4875" max="4875" width="4.625" style="5" customWidth="1"/>
    <col min="4876" max="4876" width="5" style="5" customWidth="1"/>
    <col min="4877" max="4878" width="9.75" style="5" customWidth="1"/>
    <col min="4879" max="4880" width="7.875" style="5" customWidth="1"/>
    <col min="4881" max="5111" width="9" style="5"/>
    <col min="5112" max="5112" width="3.125" style="5" customWidth="1"/>
    <col min="5113" max="5113" width="7.625" style="5" customWidth="1"/>
    <col min="5114" max="5114" width="4.125" style="5" customWidth="1"/>
    <col min="5115" max="5115" width="17" style="5" customWidth="1"/>
    <col min="5116" max="5116" width="3.625" style="5" customWidth="1"/>
    <col min="5117" max="5117" width="9.125" style="5" customWidth="1"/>
    <col min="5118" max="5118" width="3.625" style="5" customWidth="1"/>
    <col min="5119" max="5119" width="4.625" style="5" customWidth="1"/>
    <col min="5120" max="5120" width="9.625" style="5" customWidth="1"/>
    <col min="5121" max="5121" width="10.125" style="5" customWidth="1"/>
    <col min="5122" max="5122" width="10.25" style="5" customWidth="1"/>
    <col min="5123" max="5123" width="4.625" style="5" customWidth="1"/>
    <col min="5124" max="5124" width="5" style="5" customWidth="1"/>
    <col min="5125" max="5125" width="11.125" style="5" customWidth="1"/>
    <col min="5126" max="5126" width="16.125" style="5" customWidth="1"/>
    <col min="5127" max="5127" width="4.75" style="5" customWidth="1"/>
    <col min="5128" max="5128" width="3.625" style="5" customWidth="1"/>
    <col min="5129" max="5129" width="5.125" style="5" customWidth="1"/>
    <col min="5130" max="5130" width="3.125" style="5" customWidth="1"/>
    <col min="5131" max="5131" width="4.625" style="5" customWidth="1"/>
    <col min="5132" max="5132" width="5" style="5" customWidth="1"/>
    <col min="5133" max="5134" width="9.75" style="5" customWidth="1"/>
    <col min="5135" max="5136" width="7.875" style="5" customWidth="1"/>
    <col min="5137" max="5367" width="9" style="5"/>
    <col min="5368" max="5368" width="3.125" style="5" customWidth="1"/>
    <col min="5369" max="5369" width="7.625" style="5" customWidth="1"/>
    <col min="5370" max="5370" width="4.125" style="5" customWidth="1"/>
    <col min="5371" max="5371" width="17" style="5" customWidth="1"/>
    <col min="5372" max="5372" width="3.625" style="5" customWidth="1"/>
    <col min="5373" max="5373" width="9.125" style="5" customWidth="1"/>
    <col min="5374" max="5374" width="3.625" style="5" customWidth="1"/>
    <col min="5375" max="5375" width="4.625" style="5" customWidth="1"/>
    <col min="5376" max="5376" width="9.625" style="5" customWidth="1"/>
    <col min="5377" max="5377" width="10.125" style="5" customWidth="1"/>
    <col min="5378" max="5378" width="10.25" style="5" customWidth="1"/>
    <col min="5379" max="5379" width="4.625" style="5" customWidth="1"/>
    <col min="5380" max="5380" width="5" style="5" customWidth="1"/>
    <col min="5381" max="5381" width="11.125" style="5" customWidth="1"/>
    <col min="5382" max="5382" width="16.125" style="5" customWidth="1"/>
    <col min="5383" max="5383" width="4.75" style="5" customWidth="1"/>
    <col min="5384" max="5384" width="3.625" style="5" customWidth="1"/>
    <col min="5385" max="5385" width="5.125" style="5" customWidth="1"/>
    <col min="5386" max="5386" width="3.125" style="5" customWidth="1"/>
    <col min="5387" max="5387" width="4.625" style="5" customWidth="1"/>
    <col min="5388" max="5388" width="5" style="5" customWidth="1"/>
    <col min="5389" max="5390" width="9.75" style="5" customWidth="1"/>
    <col min="5391" max="5392" width="7.875" style="5" customWidth="1"/>
    <col min="5393" max="5623" width="9" style="5"/>
    <col min="5624" max="5624" width="3.125" style="5" customWidth="1"/>
    <col min="5625" max="5625" width="7.625" style="5" customWidth="1"/>
    <col min="5626" max="5626" width="4.125" style="5" customWidth="1"/>
    <col min="5627" max="5627" width="17" style="5" customWidth="1"/>
    <col min="5628" max="5628" width="3.625" style="5" customWidth="1"/>
    <col min="5629" max="5629" width="9.125" style="5" customWidth="1"/>
    <col min="5630" max="5630" width="3.625" style="5" customWidth="1"/>
    <col min="5631" max="5631" width="4.625" style="5" customWidth="1"/>
    <col min="5632" max="5632" width="9.625" style="5" customWidth="1"/>
    <col min="5633" max="5633" width="10.125" style="5" customWidth="1"/>
    <col min="5634" max="5634" width="10.25" style="5" customWidth="1"/>
    <col min="5635" max="5635" width="4.625" style="5" customWidth="1"/>
    <col min="5636" max="5636" width="5" style="5" customWidth="1"/>
    <col min="5637" max="5637" width="11.125" style="5" customWidth="1"/>
    <col min="5638" max="5638" width="16.125" style="5" customWidth="1"/>
    <col min="5639" max="5639" width="4.75" style="5" customWidth="1"/>
    <col min="5640" max="5640" width="3.625" style="5" customWidth="1"/>
    <col min="5641" max="5641" width="5.125" style="5" customWidth="1"/>
    <col min="5642" max="5642" width="3.125" style="5" customWidth="1"/>
    <col min="5643" max="5643" width="4.625" style="5" customWidth="1"/>
    <col min="5644" max="5644" width="5" style="5" customWidth="1"/>
    <col min="5645" max="5646" width="9.75" style="5" customWidth="1"/>
    <col min="5647" max="5648" width="7.875" style="5" customWidth="1"/>
    <col min="5649" max="5879" width="9" style="5"/>
    <col min="5880" max="5880" width="3.125" style="5" customWidth="1"/>
    <col min="5881" max="5881" width="7.625" style="5" customWidth="1"/>
    <col min="5882" max="5882" width="4.125" style="5" customWidth="1"/>
    <col min="5883" max="5883" width="17" style="5" customWidth="1"/>
    <col min="5884" max="5884" width="3.625" style="5" customWidth="1"/>
    <col min="5885" max="5885" width="9.125" style="5" customWidth="1"/>
    <col min="5886" max="5886" width="3.625" style="5" customWidth="1"/>
    <col min="5887" max="5887" width="4.625" style="5" customWidth="1"/>
    <col min="5888" max="5888" width="9.625" style="5" customWidth="1"/>
    <col min="5889" max="5889" width="10.125" style="5" customWidth="1"/>
    <col min="5890" max="5890" width="10.25" style="5" customWidth="1"/>
    <col min="5891" max="5891" width="4.625" style="5" customWidth="1"/>
    <col min="5892" max="5892" width="5" style="5" customWidth="1"/>
    <col min="5893" max="5893" width="11.125" style="5" customWidth="1"/>
    <col min="5894" max="5894" width="16.125" style="5" customWidth="1"/>
    <col min="5895" max="5895" width="4.75" style="5" customWidth="1"/>
    <col min="5896" max="5896" width="3.625" style="5" customWidth="1"/>
    <col min="5897" max="5897" width="5.125" style="5" customWidth="1"/>
    <col min="5898" max="5898" width="3.125" style="5" customWidth="1"/>
    <col min="5899" max="5899" width="4.625" style="5" customWidth="1"/>
    <col min="5900" max="5900" width="5" style="5" customWidth="1"/>
    <col min="5901" max="5902" width="9.75" style="5" customWidth="1"/>
    <col min="5903" max="5904" width="7.875" style="5" customWidth="1"/>
    <col min="5905" max="6135" width="9" style="5"/>
    <col min="6136" max="6136" width="3.125" style="5" customWidth="1"/>
    <col min="6137" max="6137" width="7.625" style="5" customWidth="1"/>
    <col min="6138" max="6138" width="4.125" style="5" customWidth="1"/>
    <col min="6139" max="6139" width="17" style="5" customWidth="1"/>
    <col min="6140" max="6140" width="3.625" style="5" customWidth="1"/>
    <col min="6141" max="6141" width="9.125" style="5" customWidth="1"/>
    <col min="6142" max="6142" width="3.625" style="5" customWidth="1"/>
    <col min="6143" max="6143" width="4.625" style="5" customWidth="1"/>
    <col min="6144" max="6144" width="9.625" style="5" customWidth="1"/>
    <col min="6145" max="6145" width="10.125" style="5" customWidth="1"/>
    <col min="6146" max="6146" width="10.25" style="5" customWidth="1"/>
    <col min="6147" max="6147" width="4.625" style="5" customWidth="1"/>
    <col min="6148" max="6148" width="5" style="5" customWidth="1"/>
    <col min="6149" max="6149" width="11.125" style="5" customWidth="1"/>
    <col min="6150" max="6150" width="16.125" style="5" customWidth="1"/>
    <col min="6151" max="6151" width="4.75" style="5" customWidth="1"/>
    <col min="6152" max="6152" width="3.625" style="5" customWidth="1"/>
    <col min="6153" max="6153" width="5.125" style="5" customWidth="1"/>
    <col min="6154" max="6154" width="3.125" style="5" customWidth="1"/>
    <col min="6155" max="6155" width="4.625" style="5" customWidth="1"/>
    <col min="6156" max="6156" width="5" style="5" customWidth="1"/>
    <col min="6157" max="6158" width="9.75" style="5" customWidth="1"/>
    <col min="6159" max="6160" width="7.875" style="5" customWidth="1"/>
    <col min="6161" max="6391" width="9" style="5"/>
    <col min="6392" max="6392" width="3.125" style="5" customWidth="1"/>
    <col min="6393" max="6393" width="7.625" style="5" customWidth="1"/>
    <col min="6394" max="6394" width="4.125" style="5" customWidth="1"/>
    <col min="6395" max="6395" width="17" style="5" customWidth="1"/>
    <col min="6396" max="6396" width="3.625" style="5" customWidth="1"/>
    <col min="6397" max="6397" width="9.125" style="5" customWidth="1"/>
    <col min="6398" max="6398" width="3.625" style="5" customWidth="1"/>
    <col min="6399" max="6399" width="4.625" style="5" customWidth="1"/>
    <col min="6400" max="6400" width="9.625" style="5" customWidth="1"/>
    <col min="6401" max="6401" width="10.125" style="5" customWidth="1"/>
    <col min="6402" max="6402" width="10.25" style="5" customWidth="1"/>
    <col min="6403" max="6403" width="4.625" style="5" customWidth="1"/>
    <col min="6404" max="6404" width="5" style="5" customWidth="1"/>
    <col min="6405" max="6405" width="11.125" style="5" customWidth="1"/>
    <col min="6406" max="6406" width="16.125" style="5" customWidth="1"/>
    <col min="6407" max="6407" width="4.75" style="5" customWidth="1"/>
    <col min="6408" max="6408" width="3.625" style="5" customWidth="1"/>
    <col min="6409" max="6409" width="5.125" style="5" customWidth="1"/>
    <col min="6410" max="6410" width="3.125" style="5" customWidth="1"/>
    <col min="6411" max="6411" width="4.625" style="5" customWidth="1"/>
    <col min="6412" max="6412" width="5" style="5" customWidth="1"/>
    <col min="6413" max="6414" width="9.75" style="5" customWidth="1"/>
    <col min="6415" max="6416" width="7.875" style="5" customWidth="1"/>
    <col min="6417" max="6647" width="9" style="5"/>
    <col min="6648" max="6648" width="3.125" style="5" customWidth="1"/>
    <col min="6649" max="6649" width="7.625" style="5" customWidth="1"/>
    <col min="6650" max="6650" width="4.125" style="5" customWidth="1"/>
    <col min="6651" max="6651" width="17" style="5" customWidth="1"/>
    <col min="6652" max="6652" width="3.625" style="5" customWidth="1"/>
    <col min="6653" max="6653" width="9.125" style="5" customWidth="1"/>
    <col min="6654" max="6654" width="3.625" style="5" customWidth="1"/>
    <col min="6655" max="6655" width="4.625" style="5" customWidth="1"/>
    <col min="6656" max="6656" width="9.625" style="5" customWidth="1"/>
    <col min="6657" max="6657" width="10.125" style="5" customWidth="1"/>
    <col min="6658" max="6658" width="10.25" style="5" customWidth="1"/>
    <col min="6659" max="6659" width="4.625" style="5" customWidth="1"/>
    <col min="6660" max="6660" width="5" style="5" customWidth="1"/>
    <col min="6661" max="6661" width="11.125" style="5" customWidth="1"/>
    <col min="6662" max="6662" width="16.125" style="5" customWidth="1"/>
    <col min="6663" max="6663" width="4.75" style="5" customWidth="1"/>
    <col min="6664" max="6664" width="3.625" style="5" customWidth="1"/>
    <col min="6665" max="6665" width="5.125" style="5" customWidth="1"/>
    <col min="6666" max="6666" width="3.125" style="5" customWidth="1"/>
    <col min="6667" max="6667" width="4.625" style="5" customWidth="1"/>
    <col min="6668" max="6668" width="5" style="5" customWidth="1"/>
    <col min="6669" max="6670" width="9.75" style="5" customWidth="1"/>
    <col min="6671" max="6672" width="7.875" style="5" customWidth="1"/>
    <col min="6673" max="6903" width="9" style="5"/>
    <col min="6904" max="6904" width="3.125" style="5" customWidth="1"/>
    <col min="6905" max="6905" width="7.625" style="5" customWidth="1"/>
    <col min="6906" max="6906" width="4.125" style="5" customWidth="1"/>
    <col min="6907" max="6907" width="17" style="5" customWidth="1"/>
    <col min="6908" max="6908" width="3.625" style="5" customWidth="1"/>
    <col min="6909" max="6909" width="9.125" style="5" customWidth="1"/>
    <col min="6910" max="6910" width="3.625" style="5" customWidth="1"/>
    <col min="6911" max="6911" width="4.625" style="5" customWidth="1"/>
    <col min="6912" max="6912" width="9.625" style="5" customWidth="1"/>
    <col min="6913" max="6913" width="10.125" style="5" customWidth="1"/>
    <col min="6914" max="6914" width="10.25" style="5" customWidth="1"/>
    <col min="6915" max="6915" width="4.625" style="5" customWidth="1"/>
    <col min="6916" max="6916" width="5" style="5" customWidth="1"/>
    <col min="6917" max="6917" width="11.125" style="5" customWidth="1"/>
    <col min="6918" max="6918" width="16.125" style="5" customWidth="1"/>
    <col min="6919" max="6919" width="4.75" style="5" customWidth="1"/>
    <col min="6920" max="6920" width="3.625" style="5" customWidth="1"/>
    <col min="6921" max="6921" width="5.125" style="5" customWidth="1"/>
    <col min="6922" max="6922" width="3.125" style="5" customWidth="1"/>
    <col min="6923" max="6923" width="4.625" style="5" customWidth="1"/>
    <col min="6924" max="6924" width="5" style="5" customWidth="1"/>
    <col min="6925" max="6926" width="9.75" style="5" customWidth="1"/>
    <col min="6927" max="6928" width="7.875" style="5" customWidth="1"/>
    <col min="6929" max="7159" width="9" style="5"/>
    <col min="7160" max="7160" width="3.125" style="5" customWidth="1"/>
    <col min="7161" max="7161" width="7.625" style="5" customWidth="1"/>
    <col min="7162" max="7162" width="4.125" style="5" customWidth="1"/>
    <col min="7163" max="7163" width="17" style="5" customWidth="1"/>
    <col min="7164" max="7164" width="3.625" style="5" customWidth="1"/>
    <col min="7165" max="7165" width="9.125" style="5" customWidth="1"/>
    <col min="7166" max="7166" width="3.625" style="5" customWidth="1"/>
    <col min="7167" max="7167" width="4.625" style="5" customWidth="1"/>
    <col min="7168" max="7168" width="9.625" style="5" customWidth="1"/>
    <col min="7169" max="7169" width="10.125" style="5" customWidth="1"/>
    <col min="7170" max="7170" width="10.25" style="5" customWidth="1"/>
    <col min="7171" max="7171" width="4.625" style="5" customWidth="1"/>
    <col min="7172" max="7172" width="5" style="5" customWidth="1"/>
    <col min="7173" max="7173" width="11.125" style="5" customWidth="1"/>
    <col min="7174" max="7174" width="16.125" style="5" customWidth="1"/>
    <col min="7175" max="7175" width="4.75" style="5" customWidth="1"/>
    <col min="7176" max="7176" width="3.625" style="5" customWidth="1"/>
    <col min="7177" max="7177" width="5.125" style="5" customWidth="1"/>
    <col min="7178" max="7178" width="3.125" style="5" customWidth="1"/>
    <col min="7179" max="7179" width="4.625" style="5" customWidth="1"/>
    <col min="7180" max="7180" width="5" style="5" customWidth="1"/>
    <col min="7181" max="7182" width="9.75" style="5" customWidth="1"/>
    <col min="7183" max="7184" width="7.875" style="5" customWidth="1"/>
    <col min="7185" max="7415" width="9" style="5"/>
    <col min="7416" max="7416" width="3.125" style="5" customWidth="1"/>
    <col min="7417" max="7417" width="7.625" style="5" customWidth="1"/>
    <col min="7418" max="7418" width="4.125" style="5" customWidth="1"/>
    <col min="7419" max="7419" width="17" style="5" customWidth="1"/>
    <col min="7420" max="7420" width="3.625" style="5" customWidth="1"/>
    <col min="7421" max="7421" width="9.125" style="5" customWidth="1"/>
    <col min="7422" max="7422" width="3.625" style="5" customWidth="1"/>
    <col min="7423" max="7423" width="4.625" style="5" customWidth="1"/>
    <col min="7424" max="7424" width="9.625" style="5" customWidth="1"/>
    <col min="7425" max="7425" width="10.125" style="5" customWidth="1"/>
    <col min="7426" max="7426" width="10.25" style="5" customWidth="1"/>
    <col min="7427" max="7427" width="4.625" style="5" customWidth="1"/>
    <col min="7428" max="7428" width="5" style="5" customWidth="1"/>
    <col min="7429" max="7429" width="11.125" style="5" customWidth="1"/>
    <col min="7430" max="7430" width="16.125" style="5" customWidth="1"/>
    <col min="7431" max="7431" width="4.75" style="5" customWidth="1"/>
    <col min="7432" max="7432" width="3.625" style="5" customWidth="1"/>
    <col min="7433" max="7433" width="5.125" style="5" customWidth="1"/>
    <col min="7434" max="7434" width="3.125" style="5" customWidth="1"/>
    <col min="7435" max="7435" width="4.625" style="5" customWidth="1"/>
    <col min="7436" max="7436" width="5" style="5" customWidth="1"/>
    <col min="7437" max="7438" width="9.75" style="5" customWidth="1"/>
    <col min="7439" max="7440" width="7.875" style="5" customWidth="1"/>
    <col min="7441" max="7671" width="9" style="5"/>
    <col min="7672" max="7672" width="3.125" style="5" customWidth="1"/>
    <col min="7673" max="7673" width="7.625" style="5" customWidth="1"/>
    <col min="7674" max="7674" width="4.125" style="5" customWidth="1"/>
    <col min="7675" max="7675" width="17" style="5" customWidth="1"/>
    <col min="7676" max="7676" width="3.625" style="5" customWidth="1"/>
    <col min="7677" max="7677" width="9.125" style="5" customWidth="1"/>
    <col min="7678" max="7678" width="3.625" style="5" customWidth="1"/>
    <col min="7679" max="7679" width="4.625" style="5" customWidth="1"/>
    <col min="7680" max="7680" width="9.625" style="5" customWidth="1"/>
    <col min="7681" max="7681" width="10.125" style="5" customWidth="1"/>
    <col min="7682" max="7682" width="10.25" style="5" customWidth="1"/>
    <col min="7683" max="7683" width="4.625" style="5" customWidth="1"/>
    <col min="7684" max="7684" width="5" style="5" customWidth="1"/>
    <col min="7685" max="7685" width="11.125" style="5" customWidth="1"/>
    <col min="7686" max="7686" width="16.125" style="5" customWidth="1"/>
    <col min="7687" max="7687" width="4.75" style="5" customWidth="1"/>
    <col min="7688" max="7688" width="3.625" style="5" customWidth="1"/>
    <col min="7689" max="7689" width="5.125" style="5" customWidth="1"/>
    <col min="7690" max="7690" width="3.125" style="5" customWidth="1"/>
    <col min="7691" max="7691" width="4.625" style="5" customWidth="1"/>
    <col min="7692" max="7692" width="5" style="5" customWidth="1"/>
    <col min="7693" max="7694" width="9.75" style="5" customWidth="1"/>
    <col min="7695" max="7696" width="7.875" style="5" customWidth="1"/>
    <col min="7697" max="7927" width="9" style="5"/>
    <col min="7928" max="7928" width="3.125" style="5" customWidth="1"/>
    <col min="7929" max="7929" width="7.625" style="5" customWidth="1"/>
    <col min="7930" max="7930" width="4.125" style="5" customWidth="1"/>
    <col min="7931" max="7931" width="17" style="5" customWidth="1"/>
    <col min="7932" max="7932" width="3.625" style="5" customWidth="1"/>
    <col min="7933" max="7933" width="9.125" style="5" customWidth="1"/>
    <col min="7934" max="7934" width="3.625" style="5" customWidth="1"/>
    <col min="7935" max="7935" width="4.625" style="5" customWidth="1"/>
    <col min="7936" max="7936" width="9.625" style="5" customWidth="1"/>
    <col min="7937" max="7937" width="10.125" style="5" customWidth="1"/>
    <col min="7938" max="7938" width="10.25" style="5" customWidth="1"/>
    <col min="7939" max="7939" width="4.625" style="5" customWidth="1"/>
    <col min="7940" max="7940" width="5" style="5" customWidth="1"/>
    <col min="7941" max="7941" width="11.125" style="5" customWidth="1"/>
    <col min="7942" max="7942" width="16.125" style="5" customWidth="1"/>
    <col min="7943" max="7943" width="4.75" style="5" customWidth="1"/>
    <col min="7944" max="7944" width="3.625" style="5" customWidth="1"/>
    <col min="7945" max="7945" width="5.125" style="5" customWidth="1"/>
    <col min="7946" max="7946" width="3.125" style="5" customWidth="1"/>
    <col min="7947" max="7947" width="4.625" style="5" customWidth="1"/>
    <col min="7948" max="7948" width="5" style="5" customWidth="1"/>
    <col min="7949" max="7950" width="9.75" style="5" customWidth="1"/>
    <col min="7951" max="7952" width="7.875" style="5" customWidth="1"/>
    <col min="7953" max="8183" width="9" style="5"/>
    <col min="8184" max="8184" width="3.125" style="5" customWidth="1"/>
    <col min="8185" max="8185" width="7.625" style="5" customWidth="1"/>
    <col min="8186" max="8186" width="4.125" style="5" customWidth="1"/>
    <col min="8187" max="8187" width="17" style="5" customWidth="1"/>
    <col min="8188" max="8188" width="3.625" style="5" customWidth="1"/>
    <col min="8189" max="8189" width="9.125" style="5" customWidth="1"/>
    <col min="8190" max="8190" width="3.625" style="5" customWidth="1"/>
    <col min="8191" max="8191" width="4.625" style="5" customWidth="1"/>
    <col min="8192" max="8192" width="9.625" style="5" customWidth="1"/>
    <col min="8193" max="8193" width="10.125" style="5" customWidth="1"/>
    <col min="8194" max="8194" width="10.25" style="5" customWidth="1"/>
    <col min="8195" max="8195" width="4.625" style="5" customWidth="1"/>
    <col min="8196" max="8196" width="5" style="5" customWidth="1"/>
    <col min="8197" max="8197" width="11.125" style="5" customWidth="1"/>
    <col min="8198" max="8198" width="16.125" style="5" customWidth="1"/>
    <col min="8199" max="8199" width="4.75" style="5" customWidth="1"/>
    <col min="8200" max="8200" width="3.625" style="5" customWidth="1"/>
    <col min="8201" max="8201" width="5.125" style="5" customWidth="1"/>
    <col min="8202" max="8202" width="3.125" style="5" customWidth="1"/>
    <col min="8203" max="8203" width="4.625" style="5" customWidth="1"/>
    <col min="8204" max="8204" width="5" style="5" customWidth="1"/>
    <col min="8205" max="8206" width="9.75" style="5" customWidth="1"/>
    <col min="8207" max="8208" width="7.875" style="5" customWidth="1"/>
    <col min="8209" max="8439" width="9" style="5"/>
    <col min="8440" max="8440" width="3.125" style="5" customWidth="1"/>
    <col min="8441" max="8441" width="7.625" style="5" customWidth="1"/>
    <col min="8442" max="8442" width="4.125" style="5" customWidth="1"/>
    <col min="8443" max="8443" width="17" style="5" customWidth="1"/>
    <col min="8444" max="8444" width="3.625" style="5" customWidth="1"/>
    <col min="8445" max="8445" width="9.125" style="5" customWidth="1"/>
    <col min="8446" max="8446" width="3.625" style="5" customWidth="1"/>
    <col min="8447" max="8447" width="4.625" style="5" customWidth="1"/>
    <col min="8448" max="8448" width="9.625" style="5" customWidth="1"/>
    <col min="8449" max="8449" width="10.125" style="5" customWidth="1"/>
    <col min="8450" max="8450" width="10.25" style="5" customWidth="1"/>
    <col min="8451" max="8451" width="4.625" style="5" customWidth="1"/>
    <col min="8452" max="8452" width="5" style="5" customWidth="1"/>
    <col min="8453" max="8453" width="11.125" style="5" customWidth="1"/>
    <col min="8454" max="8454" width="16.125" style="5" customWidth="1"/>
    <col min="8455" max="8455" width="4.75" style="5" customWidth="1"/>
    <col min="8456" max="8456" width="3.625" style="5" customWidth="1"/>
    <col min="8457" max="8457" width="5.125" style="5" customWidth="1"/>
    <col min="8458" max="8458" width="3.125" style="5" customWidth="1"/>
    <col min="8459" max="8459" width="4.625" style="5" customWidth="1"/>
    <col min="8460" max="8460" width="5" style="5" customWidth="1"/>
    <col min="8461" max="8462" width="9.75" style="5" customWidth="1"/>
    <col min="8463" max="8464" width="7.875" style="5" customWidth="1"/>
    <col min="8465" max="8695" width="9" style="5"/>
    <col min="8696" max="8696" width="3.125" style="5" customWidth="1"/>
    <col min="8697" max="8697" width="7.625" style="5" customWidth="1"/>
    <col min="8698" max="8698" width="4.125" style="5" customWidth="1"/>
    <col min="8699" max="8699" width="17" style="5" customWidth="1"/>
    <col min="8700" max="8700" width="3.625" style="5" customWidth="1"/>
    <col min="8701" max="8701" width="9.125" style="5" customWidth="1"/>
    <col min="8702" max="8702" width="3.625" style="5" customWidth="1"/>
    <col min="8703" max="8703" width="4.625" style="5" customWidth="1"/>
    <col min="8704" max="8704" width="9.625" style="5" customWidth="1"/>
    <col min="8705" max="8705" width="10.125" style="5" customWidth="1"/>
    <col min="8706" max="8706" width="10.25" style="5" customWidth="1"/>
    <col min="8707" max="8707" width="4.625" style="5" customWidth="1"/>
    <col min="8708" max="8708" width="5" style="5" customWidth="1"/>
    <col min="8709" max="8709" width="11.125" style="5" customWidth="1"/>
    <col min="8710" max="8710" width="16.125" style="5" customWidth="1"/>
    <col min="8711" max="8711" width="4.75" style="5" customWidth="1"/>
    <col min="8712" max="8712" width="3.625" style="5" customWidth="1"/>
    <col min="8713" max="8713" width="5.125" style="5" customWidth="1"/>
    <col min="8714" max="8714" width="3.125" style="5" customWidth="1"/>
    <col min="8715" max="8715" width="4.625" style="5" customWidth="1"/>
    <col min="8716" max="8716" width="5" style="5" customWidth="1"/>
    <col min="8717" max="8718" width="9.75" style="5" customWidth="1"/>
    <col min="8719" max="8720" width="7.875" style="5" customWidth="1"/>
    <col min="8721" max="8951" width="9" style="5"/>
    <col min="8952" max="8952" width="3.125" style="5" customWidth="1"/>
    <col min="8953" max="8953" width="7.625" style="5" customWidth="1"/>
    <col min="8954" max="8954" width="4.125" style="5" customWidth="1"/>
    <col min="8955" max="8955" width="17" style="5" customWidth="1"/>
    <col min="8956" max="8956" width="3.625" style="5" customWidth="1"/>
    <col min="8957" max="8957" width="9.125" style="5" customWidth="1"/>
    <col min="8958" max="8958" width="3.625" style="5" customWidth="1"/>
    <col min="8959" max="8959" width="4.625" style="5" customWidth="1"/>
    <col min="8960" max="8960" width="9.625" style="5" customWidth="1"/>
    <col min="8961" max="8961" width="10.125" style="5" customWidth="1"/>
    <col min="8962" max="8962" width="10.25" style="5" customWidth="1"/>
    <col min="8963" max="8963" width="4.625" style="5" customWidth="1"/>
    <col min="8964" max="8964" width="5" style="5" customWidth="1"/>
    <col min="8965" max="8965" width="11.125" style="5" customWidth="1"/>
    <col min="8966" max="8966" width="16.125" style="5" customWidth="1"/>
    <col min="8967" max="8967" width="4.75" style="5" customWidth="1"/>
    <col min="8968" max="8968" width="3.625" style="5" customWidth="1"/>
    <col min="8969" max="8969" width="5.125" style="5" customWidth="1"/>
    <col min="8970" max="8970" width="3.125" style="5" customWidth="1"/>
    <col min="8971" max="8971" width="4.625" style="5" customWidth="1"/>
    <col min="8972" max="8972" width="5" style="5" customWidth="1"/>
    <col min="8973" max="8974" width="9.75" style="5" customWidth="1"/>
    <col min="8975" max="8976" width="7.875" style="5" customWidth="1"/>
    <col min="8977" max="9207" width="9" style="5"/>
    <col min="9208" max="9208" width="3.125" style="5" customWidth="1"/>
    <col min="9209" max="9209" width="7.625" style="5" customWidth="1"/>
    <col min="9210" max="9210" width="4.125" style="5" customWidth="1"/>
    <col min="9211" max="9211" width="17" style="5" customWidth="1"/>
    <col min="9212" max="9212" width="3.625" style="5" customWidth="1"/>
    <col min="9213" max="9213" width="9.125" style="5" customWidth="1"/>
    <col min="9214" max="9214" width="3.625" style="5" customWidth="1"/>
    <col min="9215" max="9215" width="4.625" style="5" customWidth="1"/>
    <col min="9216" max="9216" width="9.625" style="5" customWidth="1"/>
    <col min="9217" max="9217" width="10.125" style="5" customWidth="1"/>
    <col min="9218" max="9218" width="10.25" style="5" customWidth="1"/>
    <col min="9219" max="9219" width="4.625" style="5" customWidth="1"/>
    <col min="9220" max="9220" width="5" style="5" customWidth="1"/>
    <col min="9221" max="9221" width="11.125" style="5" customWidth="1"/>
    <col min="9222" max="9222" width="16.125" style="5" customWidth="1"/>
    <col min="9223" max="9223" width="4.75" style="5" customWidth="1"/>
    <col min="9224" max="9224" width="3.625" style="5" customWidth="1"/>
    <col min="9225" max="9225" width="5.125" style="5" customWidth="1"/>
    <col min="9226" max="9226" width="3.125" style="5" customWidth="1"/>
    <col min="9227" max="9227" width="4.625" style="5" customWidth="1"/>
    <col min="9228" max="9228" width="5" style="5" customWidth="1"/>
    <col min="9229" max="9230" width="9.75" style="5" customWidth="1"/>
    <col min="9231" max="9232" width="7.875" style="5" customWidth="1"/>
    <col min="9233" max="9463" width="9" style="5"/>
    <col min="9464" max="9464" width="3.125" style="5" customWidth="1"/>
    <col min="9465" max="9465" width="7.625" style="5" customWidth="1"/>
    <col min="9466" max="9466" width="4.125" style="5" customWidth="1"/>
    <col min="9467" max="9467" width="17" style="5" customWidth="1"/>
    <col min="9468" max="9468" width="3.625" style="5" customWidth="1"/>
    <col min="9469" max="9469" width="9.125" style="5" customWidth="1"/>
    <col min="9470" max="9470" width="3.625" style="5" customWidth="1"/>
    <col min="9471" max="9471" width="4.625" style="5" customWidth="1"/>
    <col min="9472" max="9472" width="9.625" style="5" customWidth="1"/>
    <col min="9473" max="9473" width="10.125" style="5" customWidth="1"/>
    <col min="9474" max="9474" width="10.25" style="5" customWidth="1"/>
    <col min="9475" max="9475" width="4.625" style="5" customWidth="1"/>
    <col min="9476" max="9476" width="5" style="5" customWidth="1"/>
    <col min="9477" max="9477" width="11.125" style="5" customWidth="1"/>
    <col min="9478" max="9478" width="16.125" style="5" customWidth="1"/>
    <col min="9479" max="9479" width="4.75" style="5" customWidth="1"/>
    <col min="9480" max="9480" width="3.625" style="5" customWidth="1"/>
    <col min="9481" max="9481" width="5.125" style="5" customWidth="1"/>
    <col min="9482" max="9482" width="3.125" style="5" customWidth="1"/>
    <col min="9483" max="9483" width="4.625" style="5" customWidth="1"/>
    <col min="9484" max="9484" width="5" style="5" customWidth="1"/>
    <col min="9485" max="9486" width="9.75" style="5" customWidth="1"/>
    <col min="9487" max="9488" width="7.875" style="5" customWidth="1"/>
    <col min="9489" max="9719" width="9" style="5"/>
    <col min="9720" max="9720" width="3.125" style="5" customWidth="1"/>
    <col min="9721" max="9721" width="7.625" style="5" customWidth="1"/>
    <col min="9722" max="9722" width="4.125" style="5" customWidth="1"/>
    <col min="9723" max="9723" width="17" style="5" customWidth="1"/>
    <col min="9724" max="9724" width="3.625" style="5" customWidth="1"/>
    <col min="9725" max="9725" width="9.125" style="5" customWidth="1"/>
    <col min="9726" max="9726" width="3.625" style="5" customWidth="1"/>
    <col min="9727" max="9727" width="4.625" style="5" customWidth="1"/>
    <col min="9728" max="9728" width="9.625" style="5" customWidth="1"/>
    <col min="9729" max="9729" width="10.125" style="5" customWidth="1"/>
    <col min="9730" max="9730" width="10.25" style="5" customWidth="1"/>
    <col min="9731" max="9731" width="4.625" style="5" customWidth="1"/>
    <col min="9732" max="9732" width="5" style="5" customWidth="1"/>
    <col min="9733" max="9733" width="11.125" style="5" customWidth="1"/>
    <col min="9734" max="9734" width="16.125" style="5" customWidth="1"/>
    <col min="9735" max="9735" width="4.75" style="5" customWidth="1"/>
    <col min="9736" max="9736" width="3.625" style="5" customWidth="1"/>
    <col min="9737" max="9737" width="5.125" style="5" customWidth="1"/>
    <col min="9738" max="9738" width="3.125" style="5" customWidth="1"/>
    <col min="9739" max="9739" width="4.625" style="5" customWidth="1"/>
    <col min="9740" max="9740" width="5" style="5" customWidth="1"/>
    <col min="9741" max="9742" width="9.75" style="5" customWidth="1"/>
    <col min="9743" max="9744" width="7.875" style="5" customWidth="1"/>
    <col min="9745" max="9975" width="9" style="5"/>
    <col min="9976" max="9976" width="3.125" style="5" customWidth="1"/>
    <col min="9977" max="9977" width="7.625" style="5" customWidth="1"/>
    <col min="9978" max="9978" width="4.125" style="5" customWidth="1"/>
    <col min="9979" max="9979" width="17" style="5" customWidth="1"/>
    <col min="9980" max="9980" width="3.625" style="5" customWidth="1"/>
    <col min="9981" max="9981" width="9.125" style="5" customWidth="1"/>
    <col min="9982" max="9982" width="3.625" style="5" customWidth="1"/>
    <col min="9983" max="9983" width="4.625" style="5" customWidth="1"/>
    <col min="9984" max="9984" width="9.625" style="5" customWidth="1"/>
    <col min="9985" max="9985" width="10.125" style="5" customWidth="1"/>
    <col min="9986" max="9986" width="10.25" style="5" customWidth="1"/>
    <col min="9987" max="9987" width="4.625" style="5" customWidth="1"/>
    <col min="9988" max="9988" width="5" style="5" customWidth="1"/>
    <col min="9989" max="9989" width="11.125" style="5" customWidth="1"/>
    <col min="9990" max="9990" width="16.125" style="5" customWidth="1"/>
    <col min="9991" max="9991" width="4.75" style="5" customWidth="1"/>
    <col min="9992" max="9992" width="3.625" style="5" customWidth="1"/>
    <col min="9993" max="9993" width="5.125" style="5" customWidth="1"/>
    <col min="9994" max="9994" width="3.125" style="5" customWidth="1"/>
    <col min="9995" max="9995" width="4.625" style="5" customWidth="1"/>
    <col min="9996" max="9996" width="5" style="5" customWidth="1"/>
    <col min="9997" max="9998" width="9.75" style="5" customWidth="1"/>
    <col min="9999" max="10000" width="7.875" style="5" customWidth="1"/>
    <col min="10001" max="10231" width="9" style="5"/>
    <col min="10232" max="10232" width="3.125" style="5" customWidth="1"/>
    <col min="10233" max="10233" width="7.625" style="5" customWidth="1"/>
    <col min="10234" max="10234" width="4.125" style="5" customWidth="1"/>
    <col min="10235" max="10235" width="17" style="5" customWidth="1"/>
    <col min="10236" max="10236" width="3.625" style="5" customWidth="1"/>
    <col min="10237" max="10237" width="9.125" style="5" customWidth="1"/>
    <col min="10238" max="10238" width="3.625" style="5" customWidth="1"/>
    <col min="10239" max="10239" width="4.625" style="5" customWidth="1"/>
    <col min="10240" max="10240" width="9.625" style="5" customWidth="1"/>
    <col min="10241" max="10241" width="10.125" style="5" customWidth="1"/>
    <col min="10242" max="10242" width="10.25" style="5" customWidth="1"/>
    <col min="10243" max="10243" width="4.625" style="5" customWidth="1"/>
    <col min="10244" max="10244" width="5" style="5" customWidth="1"/>
    <col min="10245" max="10245" width="11.125" style="5" customWidth="1"/>
    <col min="10246" max="10246" width="16.125" style="5" customWidth="1"/>
    <col min="10247" max="10247" width="4.75" style="5" customWidth="1"/>
    <col min="10248" max="10248" width="3.625" style="5" customWidth="1"/>
    <col min="10249" max="10249" width="5.125" style="5" customWidth="1"/>
    <col min="10250" max="10250" width="3.125" style="5" customWidth="1"/>
    <col min="10251" max="10251" width="4.625" style="5" customWidth="1"/>
    <col min="10252" max="10252" width="5" style="5" customWidth="1"/>
    <col min="10253" max="10254" width="9.75" style="5" customWidth="1"/>
    <col min="10255" max="10256" width="7.875" style="5" customWidth="1"/>
    <col min="10257" max="10487" width="9" style="5"/>
    <col min="10488" max="10488" width="3.125" style="5" customWidth="1"/>
    <col min="10489" max="10489" width="7.625" style="5" customWidth="1"/>
    <col min="10490" max="10490" width="4.125" style="5" customWidth="1"/>
    <col min="10491" max="10491" width="17" style="5" customWidth="1"/>
    <col min="10492" max="10492" width="3.625" style="5" customWidth="1"/>
    <col min="10493" max="10493" width="9.125" style="5" customWidth="1"/>
    <col min="10494" max="10494" width="3.625" style="5" customWidth="1"/>
    <col min="10495" max="10495" width="4.625" style="5" customWidth="1"/>
    <col min="10496" max="10496" width="9.625" style="5" customWidth="1"/>
    <col min="10497" max="10497" width="10.125" style="5" customWidth="1"/>
    <col min="10498" max="10498" width="10.25" style="5" customWidth="1"/>
    <col min="10499" max="10499" width="4.625" style="5" customWidth="1"/>
    <col min="10500" max="10500" width="5" style="5" customWidth="1"/>
    <col min="10501" max="10501" width="11.125" style="5" customWidth="1"/>
    <col min="10502" max="10502" width="16.125" style="5" customWidth="1"/>
    <col min="10503" max="10503" width="4.75" style="5" customWidth="1"/>
    <col min="10504" max="10504" width="3.625" style="5" customWidth="1"/>
    <col min="10505" max="10505" width="5.125" style="5" customWidth="1"/>
    <col min="10506" max="10506" width="3.125" style="5" customWidth="1"/>
    <col min="10507" max="10507" width="4.625" style="5" customWidth="1"/>
    <col min="10508" max="10508" width="5" style="5" customWidth="1"/>
    <col min="10509" max="10510" width="9.75" style="5" customWidth="1"/>
    <col min="10511" max="10512" width="7.875" style="5" customWidth="1"/>
    <col min="10513" max="10743" width="9" style="5"/>
    <col min="10744" max="10744" width="3.125" style="5" customWidth="1"/>
    <col min="10745" max="10745" width="7.625" style="5" customWidth="1"/>
    <col min="10746" max="10746" width="4.125" style="5" customWidth="1"/>
    <col min="10747" max="10747" width="17" style="5" customWidth="1"/>
    <col min="10748" max="10748" width="3.625" style="5" customWidth="1"/>
    <col min="10749" max="10749" width="9.125" style="5" customWidth="1"/>
    <col min="10750" max="10750" width="3.625" style="5" customWidth="1"/>
    <col min="10751" max="10751" width="4.625" style="5" customWidth="1"/>
    <col min="10752" max="10752" width="9.625" style="5" customWidth="1"/>
    <col min="10753" max="10753" width="10.125" style="5" customWidth="1"/>
    <col min="10754" max="10754" width="10.25" style="5" customWidth="1"/>
    <col min="10755" max="10755" width="4.625" style="5" customWidth="1"/>
    <col min="10756" max="10756" width="5" style="5" customWidth="1"/>
    <col min="10757" max="10757" width="11.125" style="5" customWidth="1"/>
    <col min="10758" max="10758" width="16.125" style="5" customWidth="1"/>
    <col min="10759" max="10759" width="4.75" style="5" customWidth="1"/>
    <col min="10760" max="10760" width="3.625" style="5" customWidth="1"/>
    <col min="10761" max="10761" width="5.125" style="5" customWidth="1"/>
    <col min="10762" max="10762" width="3.125" style="5" customWidth="1"/>
    <col min="10763" max="10763" width="4.625" style="5" customWidth="1"/>
    <col min="10764" max="10764" width="5" style="5" customWidth="1"/>
    <col min="10765" max="10766" width="9.75" style="5" customWidth="1"/>
    <col min="10767" max="10768" width="7.875" style="5" customWidth="1"/>
    <col min="10769" max="10999" width="9" style="5"/>
    <col min="11000" max="11000" width="3.125" style="5" customWidth="1"/>
    <col min="11001" max="11001" width="7.625" style="5" customWidth="1"/>
    <col min="11002" max="11002" width="4.125" style="5" customWidth="1"/>
    <col min="11003" max="11003" width="17" style="5" customWidth="1"/>
    <col min="11004" max="11004" width="3.625" style="5" customWidth="1"/>
    <col min="11005" max="11005" width="9.125" style="5" customWidth="1"/>
    <col min="11006" max="11006" width="3.625" style="5" customWidth="1"/>
    <col min="11007" max="11007" width="4.625" style="5" customWidth="1"/>
    <col min="11008" max="11008" width="9.625" style="5" customWidth="1"/>
    <col min="11009" max="11009" width="10.125" style="5" customWidth="1"/>
    <col min="11010" max="11010" width="10.25" style="5" customWidth="1"/>
    <col min="11011" max="11011" width="4.625" style="5" customWidth="1"/>
    <col min="11012" max="11012" width="5" style="5" customWidth="1"/>
    <col min="11013" max="11013" width="11.125" style="5" customWidth="1"/>
    <col min="11014" max="11014" width="16.125" style="5" customWidth="1"/>
    <col min="11015" max="11015" width="4.75" style="5" customWidth="1"/>
    <col min="11016" max="11016" width="3.625" style="5" customWidth="1"/>
    <col min="11017" max="11017" width="5.125" style="5" customWidth="1"/>
    <col min="11018" max="11018" width="3.125" style="5" customWidth="1"/>
    <col min="11019" max="11019" width="4.625" style="5" customWidth="1"/>
    <col min="11020" max="11020" width="5" style="5" customWidth="1"/>
    <col min="11021" max="11022" width="9.75" style="5" customWidth="1"/>
    <col min="11023" max="11024" width="7.875" style="5" customWidth="1"/>
    <col min="11025" max="11255" width="9" style="5"/>
    <col min="11256" max="11256" width="3.125" style="5" customWidth="1"/>
    <col min="11257" max="11257" width="7.625" style="5" customWidth="1"/>
    <col min="11258" max="11258" width="4.125" style="5" customWidth="1"/>
    <col min="11259" max="11259" width="17" style="5" customWidth="1"/>
    <col min="11260" max="11260" width="3.625" style="5" customWidth="1"/>
    <col min="11261" max="11261" width="9.125" style="5" customWidth="1"/>
    <col min="11262" max="11262" width="3.625" style="5" customWidth="1"/>
    <col min="11263" max="11263" width="4.625" style="5" customWidth="1"/>
    <col min="11264" max="11264" width="9.625" style="5" customWidth="1"/>
    <col min="11265" max="11265" width="10.125" style="5" customWidth="1"/>
    <col min="11266" max="11266" width="10.25" style="5" customWidth="1"/>
    <col min="11267" max="11267" width="4.625" style="5" customWidth="1"/>
    <col min="11268" max="11268" width="5" style="5" customWidth="1"/>
    <col min="11269" max="11269" width="11.125" style="5" customWidth="1"/>
    <col min="11270" max="11270" width="16.125" style="5" customWidth="1"/>
    <col min="11271" max="11271" width="4.75" style="5" customWidth="1"/>
    <col min="11272" max="11272" width="3.625" style="5" customWidth="1"/>
    <col min="11273" max="11273" width="5.125" style="5" customWidth="1"/>
    <col min="11274" max="11274" width="3.125" style="5" customWidth="1"/>
    <col min="11275" max="11275" width="4.625" style="5" customWidth="1"/>
    <col min="11276" max="11276" width="5" style="5" customWidth="1"/>
    <col min="11277" max="11278" width="9.75" style="5" customWidth="1"/>
    <col min="11279" max="11280" width="7.875" style="5" customWidth="1"/>
    <col min="11281" max="11511" width="9" style="5"/>
    <col min="11512" max="11512" width="3.125" style="5" customWidth="1"/>
    <col min="11513" max="11513" width="7.625" style="5" customWidth="1"/>
    <col min="11514" max="11514" width="4.125" style="5" customWidth="1"/>
    <col min="11515" max="11515" width="17" style="5" customWidth="1"/>
    <col min="11516" max="11516" width="3.625" style="5" customWidth="1"/>
    <col min="11517" max="11517" width="9.125" style="5" customWidth="1"/>
    <col min="11518" max="11518" width="3.625" style="5" customWidth="1"/>
    <col min="11519" max="11519" width="4.625" style="5" customWidth="1"/>
    <col min="11520" max="11520" width="9.625" style="5" customWidth="1"/>
    <col min="11521" max="11521" width="10.125" style="5" customWidth="1"/>
    <col min="11522" max="11522" width="10.25" style="5" customWidth="1"/>
    <col min="11523" max="11523" width="4.625" style="5" customWidth="1"/>
    <col min="11524" max="11524" width="5" style="5" customWidth="1"/>
    <col min="11525" max="11525" width="11.125" style="5" customWidth="1"/>
    <col min="11526" max="11526" width="16.125" style="5" customWidth="1"/>
    <col min="11527" max="11527" width="4.75" style="5" customWidth="1"/>
    <col min="11528" max="11528" width="3.625" style="5" customWidth="1"/>
    <col min="11529" max="11529" width="5.125" style="5" customWidth="1"/>
    <col min="11530" max="11530" width="3.125" style="5" customWidth="1"/>
    <col min="11531" max="11531" width="4.625" style="5" customWidth="1"/>
    <col min="11532" max="11532" width="5" style="5" customWidth="1"/>
    <col min="11533" max="11534" width="9.75" style="5" customWidth="1"/>
    <col min="11535" max="11536" width="7.875" style="5" customWidth="1"/>
    <col min="11537" max="11767" width="9" style="5"/>
    <col min="11768" max="11768" width="3.125" style="5" customWidth="1"/>
    <col min="11769" max="11769" width="7.625" style="5" customWidth="1"/>
    <col min="11770" max="11770" width="4.125" style="5" customWidth="1"/>
    <col min="11771" max="11771" width="17" style="5" customWidth="1"/>
    <col min="11772" max="11772" width="3.625" style="5" customWidth="1"/>
    <col min="11773" max="11773" width="9.125" style="5" customWidth="1"/>
    <col min="11774" max="11774" width="3.625" style="5" customWidth="1"/>
    <col min="11775" max="11775" width="4.625" style="5" customWidth="1"/>
    <col min="11776" max="11776" width="9.625" style="5" customWidth="1"/>
    <col min="11777" max="11777" width="10.125" style="5" customWidth="1"/>
    <col min="11778" max="11778" width="10.25" style="5" customWidth="1"/>
    <col min="11779" max="11779" width="4.625" style="5" customWidth="1"/>
    <col min="11780" max="11780" width="5" style="5" customWidth="1"/>
    <col min="11781" max="11781" width="11.125" style="5" customWidth="1"/>
    <col min="11782" max="11782" width="16.125" style="5" customWidth="1"/>
    <col min="11783" max="11783" width="4.75" style="5" customWidth="1"/>
    <col min="11784" max="11784" width="3.625" style="5" customWidth="1"/>
    <col min="11785" max="11785" width="5.125" style="5" customWidth="1"/>
    <col min="11786" max="11786" width="3.125" style="5" customWidth="1"/>
    <col min="11787" max="11787" width="4.625" style="5" customWidth="1"/>
    <col min="11788" max="11788" width="5" style="5" customWidth="1"/>
    <col min="11789" max="11790" width="9.75" style="5" customWidth="1"/>
    <col min="11791" max="11792" width="7.875" style="5" customWidth="1"/>
    <col min="11793" max="12023" width="9" style="5"/>
    <col min="12024" max="12024" width="3.125" style="5" customWidth="1"/>
    <col min="12025" max="12025" width="7.625" style="5" customWidth="1"/>
    <col min="12026" max="12026" width="4.125" style="5" customWidth="1"/>
    <col min="12027" max="12027" width="17" style="5" customWidth="1"/>
    <col min="12028" max="12028" width="3.625" style="5" customWidth="1"/>
    <col min="12029" max="12029" width="9.125" style="5" customWidth="1"/>
    <col min="12030" max="12030" width="3.625" style="5" customWidth="1"/>
    <col min="12031" max="12031" width="4.625" style="5" customWidth="1"/>
    <col min="12032" max="12032" width="9.625" style="5" customWidth="1"/>
    <col min="12033" max="12033" width="10.125" style="5" customWidth="1"/>
    <col min="12034" max="12034" width="10.25" style="5" customWidth="1"/>
    <col min="12035" max="12035" width="4.625" style="5" customWidth="1"/>
    <col min="12036" max="12036" width="5" style="5" customWidth="1"/>
    <col min="12037" max="12037" width="11.125" style="5" customWidth="1"/>
    <col min="12038" max="12038" width="16.125" style="5" customWidth="1"/>
    <col min="12039" max="12039" width="4.75" style="5" customWidth="1"/>
    <col min="12040" max="12040" width="3.625" style="5" customWidth="1"/>
    <col min="12041" max="12041" width="5.125" style="5" customWidth="1"/>
    <col min="12042" max="12042" width="3.125" style="5" customWidth="1"/>
    <col min="12043" max="12043" width="4.625" style="5" customWidth="1"/>
    <col min="12044" max="12044" width="5" style="5" customWidth="1"/>
    <col min="12045" max="12046" width="9.75" style="5" customWidth="1"/>
    <col min="12047" max="12048" width="7.875" style="5" customWidth="1"/>
    <col min="12049" max="12279" width="9" style="5"/>
    <col min="12280" max="12280" width="3.125" style="5" customWidth="1"/>
    <col min="12281" max="12281" width="7.625" style="5" customWidth="1"/>
    <col min="12282" max="12282" width="4.125" style="5" customWidth="1"/>
    <col min="12283" max="12283" width="17" style="5" customWidth="1"/>
    <col min="12284" max="12284" width="3.625" style="5" customWidth="1"/>
    <col min="12285" max="12285" width="9.125" style="5" customWidth="1"/>
    <col min="12286" max="12286" width="3.625" style="5" customWidth="1"/>
    <col min="12287" max="12287" width="4.625" style="5" customWidth="1"/>
    <col min="12288" max="12288" width="9.625" style="5" customWidth="1"/>
    <col min="12289" max="12289" width="10.125" style="5" customWidth="1"/>
    <col min="12290" max="12290" width="10.25" style="5" customWidth="1"/>
    <col min="12291" max="12291" width="4.625" style="5" customWidth="1"/>
    <col min="12292" max="12292" width="5" style="5" customWidth="1"/>
    <col min="12293" max="12293" width="11.125" style="5" customWidth="1"/>
    <col min="12294" max="12294" width="16.125" style="5" customWidth="1"/>
    <col min="12295" max="12295" width="4.75" style="5" customWidth="1"/>
    <col min="12296" max="12296" width="3.625" style="5" customWidth="1"/>
    <col min="12297" max="12297" width="5.125" style="5" customWidth="1"/>
    <col min="12298" max="12298" width="3.125" style="5" customWidth="1"/>
    <col min="12299" max="12299" width="4.625" style="5" customWidth="1"/>
    <col min="12300" max="12300" width="5" style="5" customWidth="1"/>
    <col min="12301" max="12302" width="9.75" style="5" customWidth="1"/>
    <col min="12303" max="12304" width="7.875" style="5" customWidth="1"/>
    <col min="12305" max="12535" width="9" style="5"/>
    <col min="12536" max="12536" width="3.125" style="5" customWidth="1"/>
    <col min="12537" max="12537" width="7.625" style="5" customWidth="1"/>
    <col min="12538" max="12538" width="4.125" style="5" customWidth="1"/>
    <col min="12539" max="12539" width="17" style="5" customWidth="1"/>
    <col min="12540" max="12540" width="3.625" style="5" customWidth="1"/>
    <col min="12541" max="12541" width="9.125" style="5" customWidth="1"/>
    <col min="12542" max="12542" width="3.625" style="5" customWidth="1"/>
    <col min="12543" max="12543" width="4.625" style="5" customWidth="1"/>
    <col min="12544" max="12544" width="9.625" style="5" customWidth="1"/>
    <col min="12545" max="12545" width="10.125" style="5" customWidth="1"/>
    <col min="12546" max="12546" width="10.25" style="5" customWidth="1"/>
    <col min="12547" max="12547" width="4.625" style="5" customWidth="1"/>
    <col min="12548" max="12548" width="5" style="5" customWidth="1"/>
    <col min="12549" max="12549" width="11.125" style="5" customWidth="1"/>
    <col min="12550" max="12550" width="16.125" style="5" customWidth="1"/>
    <col min="12551" max="12551" width="4.75" style="5" customWidth="1"/>
    <col min="12552" max="12552" width="3.625" style="5" customWidth="1"/>
    <col min="12553" max="12553" width="5.125" style="5" customWidth="1"/>
    <col min="12554" max="12554" width="3.125" style="5" customWidth="1"/>
    <col min="12555" max="12555" width="4.625" style="5" customWidth="1"/>
    <col min="12556" max="12556" width="5" style="5" customWidth="1"/>
    <col min="12557" max="12558" width="9.75" style="5" customWidth="1"/>
    <col min="12559" max="12560" width="7.875" style="5" customWidth="1"/>
    <col min="12561" max="12791" width="9" style="5"/>
    <col min="12792" max="12792" width="3.125" style="5" customWidth="1"/>
    <col min="12793" max="12793" width="7.625" style="5" customWidth="1"/>
    <col min="12794" max="12794" width="4.125" style="5" customWidth="1"/>
    <col min="12795" max="12795" width="17" style="5" customWidth="1"/>
    <col min="12796" max="12796" width="3.625" style="5" customWidth="1"/>
    <col min="12797" max="12797" width="9.125" style="5" customWidth="1"/>
    <col min="12798" max="12798" width="3.625" style="5" customWidth="1"/>
    <col min="12799" max="12799" width="4.625" style="5" customWidth="1"/>
    <col min="12800" max="12800" width="9.625" style="5" customWidth="1"/>
    <col min="12801" max="12801" width="10.125" style="5" customWidth="1"/>
    <col min="12802" max="12802" width="10.25" style="5" customWidth="1"/>
    <col min="12803" max="12803" width="4.625" style="5" customWidth="1"/>
    <col min="12804" max="12804" width="5" style="5" customWidth="1"/>
    <col min="12805" max="12805" width="11.125" style="5" customWidth="1"/>
    <col min="12806" max="12806" width="16.125" style="5" customWidth="1"/>
    <col min="12807" max="12807" width="4.75" style="5" customWidth="1"/>
    <col min="12808" max="12808" width="3.625" style="5" customWidth="1"/>
    <col min="12809" max="12809" width="5.125" style="5" customWidth="1"/>
    <col min="12810" max="12810" width="3.125" style="5" customWidth="1"/>
    <col min="12811" max="12811" width="4.625" style="5" customWidth="1"/>
    <col min="12812" max="12812" width="5" style="5" customWidth="1"/>
    <col min="12813" max="12814" width="9.75" style="5" customWidth="1"/>
    <col min="12815" max="12816" width="7.875" style="5" customWidth="1"/>
    <col min="12817" max="13047" width="9" style="5"/>
    <col min="13048" max="13048" width="3.125" style="5" customWidth="1"/>
    <col min="13049" max="13049" width="7.625" style="5" customWidth="1"/>
    <col min="13050" max="13050" width="4.125" style="5" customWidth="1"/>
    <col min="13051" max="13051" width="17" style="5" customWidth="1"/>
    <col min="13052" max="13052" width="3.625" style="5" customWidth="1"/>
    <col min="13053" max="13053" width="9.125" style="5" customWidth="1"/>
    <col min="13054" max="13054" width="3.625" style="5" customWidth="1"/>
    <col min="13055" max="13055" width="4.625" style="5" customWidth="1"/>
    <col min="13056" max="13056" width="9.625" style="5" customWidth="1"/>
    <col min="13057" max="13057" width="10.125" style="5" customWidth="1"/>
    <col min="13058" max="13058" width="10.25" style="5" customWidth="1"/>
    <col min="13059" max="13059" width="4.625" style="5" customWidth="1"/>
    <col min="13060" max="13060" width="5" style="5" customWidth="1"/>
    <col min="13061" max="13061" width="11.125" style="5" customWidth="1"/>
    <col min="13062" max="13062" width="16.125" style="5" customWidth="1"/>
    <col min="13063" max="13063" width="4.75" style="5" customWidth="1"/>
    <col min="13064" max="13064" width="3.625" style="5" customWidth="1"/>
    <col min="13065" max="13065" width="5.125" style="5" customWidth="1"/>
    <col min="13066" max="13066" width="3.125" style="5" customWidth="1"/>
    <col min="13067" max="13067" width="4.625" style="5" customWidth="1"/>
    <col min="13068" max="13068" width="5" style="5" customWidth="1"/>
    <col min="13069" max="13070" width="9.75" style="5" customWidth="1"/>
    <col min="13071" max="13072" width="7.875" style="5" customWidth="1"/>
    <col min="13073" max="13303" width="9" style="5"/>
    <col min="13304" max="13304" width="3.125" style="5" customWidth="1"/>
    <col min="13305" max="13305" width="7.625" style="5" customWidth="1"/>
    <col min="13306" max="13306" width="4.125" style="5" customWidth="1"/>
    <col min="13307" max="13307" width="17" style="5" customWidth="1"/>
    <col min="13308" max="13308" width="3.625" style="5" customWidth="1"/>
    <col min="13309" max="13309" width="9.125" style="5" customWidth="1"/>
    <col min="13310" max="13310" width="3.625" style="5" customWidth="1"/>
    <col min="13311" max="13311" width="4.625" style="5" customWidth="1"/>
    <col min="13312" max="13312" width="9.625" style="5" customWidth="1"/>
    <col min="13313" max="13313" width="10.125" style="5" customWidth="1"/>
    <col min="13314" max="13314" width="10.25" style="5" customWidth="1"/>
    <col min="13315" max="13315" width="4.625" style="5" customWidth="1"/>
    <col min="13316" max="13316" width="5" style="5" customWidth="1"/>
    <col min="13317" max="13317" width="11.125" style="5" customWidth="1"/>
    <col min="13318" max="13318" width="16.125" style="5" customWidth="1"/>
    <col min="13319" max="13319" width="4.75" style="5" customWidth="1"/>
    <col min="13320" max="13320" width="3.625" style="5" customWidth="1"/>
    <col min="13321" max="13321" width="5.125" style="5" customWidth="1"/>
    <col min="13322" max="13322" width="3.125" style="5" customWidth="1"/>
    <col min="13323" max="13323" width="4.625" style="5" customWidth="1"/>
    <col min="13324" max="13324" width="5" style="5" customWidth="1"/>
    <col min="13325" max="13326" width="9.75" style="5" customWidth="1"/>
    <col min="13327" max="13328" width="7.875" style="5" customWidth="1"/>
    <col min="13329" max="13559" width="9" style="5"/>
    <col min="13560" max="13560" width="3.125" style="5" customWidth="1"/>
    <col min="13561" max="13561" width="7.625" style="5" customWidth="1"/>
    <col min="13562" max="13562" width="4.125" style="5" customWidth="1"/>
    <col min="13563" max="13563" width="17" style="5" customWidth="1"/>
    <col min="13564" max="13564" width="3.625" style="5" customWidth="1"/>
    <col min="13565" max="13565" width="9.125" style="5" customWidth="1"/>
    <col min="13566" max="13566" width="3.625" style="5" customWidth="1"/>
    <col min="13567" max="13567" width="4.625" style="5" customWidth="1"/>
    <col min="13568" max="13568" width="9.625" style="5" customWidth="1"/>
    <col min="13569" max="13569" width="10.125" style="5" customWidth="1"/>
    <col min="13570" max="13570" width="10.25" style="5" customWidth="1"/>
    <col min="13571" max="13571" width="4.625" style="5" customWidth="1"/>
    <col min="13572" max="13572" width="5" style="5" customWidth="1"/>
    <col min="13573" max="13573" width="11.125" style="5" customWidth="1"/>
    <col min="13574" max="13574" width="16.125" style="5" customWidth="1"/>
    <col min="13575" max="13575" width="4.75" style="5" customWidth="1"/>
    <col min="13576" max="13576" width="3.625" style="5" customWidth="1"/>
    <col min="13577" max="13577" width="5.125" style="5" customWidth="1"/>
    <col min="13578" max="13578" width="3.125" style="5" customWidth="1"/>
    <col min="13579" max="13579" width="4.625" style="5" customWidth="1"/>
    <col min="13580" max="13580" width="5" style="5" customWidth="1"/>
    <col min="13581" max="13582" width="9.75" style="5" customWidth="1"/>
    <col min="13583" max="13584" width="7.875" style="5" customWidth="1"/>
    <col min="13585" max="13815" width="9" style="5"/>
    <col min="13816" max="13816" width="3.125" style="5" customWidth="1"/>
    <col min="13817" max="13817" width="7.625" style="5" customWidth="1"/>
    <col min="13818" max="13818" width="4.125" style="5" customWidth="1"/>
    <col min="13819" max="13819" width="17" style="5" customWidth="1"/>
    <col min="13820" max="13820" width="3.625" style="5" customWidth="1"/>
    <col min="13821" max="13821" width="9.125" style="5" customWidth="1"/>
    <col min="13822" max="13822" width="3.625" style="5" customWidth="1"/>
    <col min="13823" max="13823" width="4.625" style="5" customWidth="1"/>
    <col min="13824" max="13824" width="9.625" style="5" customWidth="1"/>
    <col min="13825" max="13825" width="10.125" style="5" customWidth="1"/>
    <col min="13826" max="13826" width="10.25" style="5" customWidth="1"/>
    <col min="13827" max="13827" width="4.625" style="5" customWidth="1"/>
    <col min="13828" max="13828" width="5" style="5" customWidth="1"/>
    <col min="13829" max="13829" width="11.125" style="5" customWidth="1"/>
    <col min="13830" max="13830" width="16.125" style="5" customWidth="1"/>
    <col min="13831" max="13831" width="4.75" style="5" customWidth="1"/>
    <col min="13832" max="13832" width="3.625" style="5" customWidth="1"/>
    <col min="13833" max="13833" width="5.125" style="5" customWidth="1"/>
    <col min="13834" max="13834" width="3.125" style="5" customWidth="1"/>
    <col min="13835" max="13835" width="4.625" style="5" customWidth="1"/>
    <col min="13836" max="13836" width="5" style="5" customWidth="1"/>
    <col min="13837" max="13838" width="9.75" style="5" customWidth="1"/>
    <col min="13839" max="13840" width="7.875" style="5" customWidth="1"/>
    <col min="13841" max="14071" width="9" style="5"/>
    <col min="14072" max="14072" width="3.125" style="5" customWidth="1"/>
    <col min="14073" max="14073" width="7.625" style="5" customWidth="1"/>
    <col min="14074" max="14074" width="4.125" style="5" customWidth="1"/>
    <col min="14075" max="14075" width="17" style="5" customWidth="1"/>
    <col min="14076" max="14076" width="3.625" style="5" customWidth="1"/>
    <col min="14077" max="14077" width="9.125" style="5" customWidth="1"/>
    <col min="14078" max="14078" width="3.625" style="5" customWidth="1"/>
    <col min="14079" max="14079" width="4.625" style="5" customWidth="1"/>
    <col min="14080" max="14080" width="9.625" style="5" customWidth="1"/>
    <col min="14081" max="14081" width="10.125" style="5" customWidth="1"/>
    <col min="14082" max="14082" width="10.25" style="5" customWidth="1"/>
    <col min="14083" max="14083" width="4.625" style="5" customWidth="1"/>
    <col min="14084" max="14084" width="5" style="5" customWidth="1"/>
    <col min="14085" max="14085" width="11.125" style="5" customWidth="1"/>
    <col min="14086" max="14086" width="16.125" style="5" customWidth="1"/>
    <col min="14087" max="14087" width="4.75" style="5" customWidth="1"/>
    <col min="14088" max="14088" width="3.625" style="5" customWidth="1"/>
    <col min="14089" max="14089" width="5.125" style="5" customWidth="1"/>
    <col min="14090" max="14090" width="3.125" style="5" customWidth="1"/>
    <col min="14091" max="14091" width="4.625" style="5" customWidth="1"/>
    <col min="14092" max="14092" width="5" style="5" customWidth="1"/>
    <col min="14093" max="14094" width="9.75" style="5" customWidth="1"/>
    <col min="14095" max="14096" width="7.875" style="5" customWidth="1"/>
    <col min="14097" max="14327" width="9" style="5"/>
    <col min="14328" max="14328" width="3.125" style="5" customWidth="1"/>
    <col min="14329" max="14329" width="7.625" style="5" customWidth="1"/>
    <col min="14330" max="14330" width="4.125" style="5" customWidth="1"/>
    <col min="14331" max="14331" width="17" style="5" customWidth="1"/>
    <col min="14332" max="14332" width="3.625" style="5" customWidth="1"/>
    <col min="14333" max="14333" width="9.125" style="5" customWidth="1"/>
    <col min="14334" max="14334" width="3.625" style="5" customWidth="1"/>
    <col min="14335" max="14335" width="4.625" style="5" customWidth="1"/>
    <col min="14336" max="14336" width="9.625" style="5" customWidth="1"/>
    <col min="14337" max="14337" width="10.125" style="5" customWidth="1"/>
    <col min="14338" max="14338" width="10.25" style="5" customWidth="1"/>
    <col min="14339" max="14339" width="4.625" style="5" customWidth="1"/>
    <col min="14340" max="14340" width="5" style="5" customWidth="1"/>
    <col min="14341" max="14341" width="11.125" style="5" customWidth="1"/>
    <col min="14342" max="14342" width="16.125" style="5" customWidth="1"/>
    <col min="14343" max="14343" width="4.75" style="5" customWidth="1"/>
    <col min="14344" max="14344" width="3.625" style="5" customWidth="1"/>
    <col min="14345" max="14345" width="5.125" style="5" customWidth="1"/>
    <col min="14346" max="14346" width="3.125" style="5" customWidth="1"/>
    <col min="14347" max="14347" width="4.625" style="5" customWidth="1"/>
    <col min="14348" max="14348" width="5" style="5" customWidth="1"/>
    <col min="14349" max="14350" width="9.75" style="5" customWidth="1"/>
    <col min="14351" max="14352" width="7.875" style="5" customWidth="1"/>
    <col min="14353" max="14583" width="9" style="5"/>
    <col min="14584" max="14584" width="3.125" style="5" customWidth="1"/>
    <col min="14585" max="14585" width="7.625" style="5" customWidth="1"/>
    <col min="14586" max="14586" width="4.125" style="5" customWidth="1"/>
    <col min="14587" max="14587" width="17" style="5" customWidth="1"/>
    <col min="14588" max="14588" width="3.625" style="5" customWidth="1"/>
    <col min="14589" max="14589" width="9.125" style="5" customWidth="1"/>
    <col min="14590" max="14590" width="3.625" style="5" customWidth="1"/>
    <col min="14591" max="14591" width="4.625" style="5" customWidth="1"/>
    <col min="14592" max="14592" width="9.625" style="5" customWidth="1"/>
    <col min="14593" max="14593" width="10.125" style="5" customWidth="1"/>
    <col min="14594" max="14594" width="10.25" style="5" customWidth="1"/>
    <col min="14595" max="14595" width="4.625" style="5" customWidth="1"/>
    <col min="14596" max="14596" width="5" style="5" customWidth="1"/>
    <col min="14597" max="14597" width="11.125" style="5" customWidth="1"/>
    <col min="14598" max="14598" width="16.125" style="5" customWidth="1"/>
    <col min="14599" max="14599" width="4.75" style="5" customWidth="1"/>
    <col min="14600" max="14600" width="3.625" style="5" customWidth="1"/>
    <col min="14601" max="14601" width="5.125" style="5" customWidth="1"/>
    <col min="14602" max="14602" width="3.125" style="5" customWidth="1"/>
    <col min="14603" max="14603" width="4.625" style="5" customWidth="1"/>
    <col min="14604" max="14604" width="5" style="5" customWidth="1"/>
    <col min="14605" max="14606" width="9.75" style="5" customWidth="1"/>
    <col min="14607" max="14608" width="7.875" style="5" customWidth="1"/>
    <col min="14609" max="14839" width="9" style="5"/>
    <col min="14840" max="14840" width="3.125" style="5" customWidth="1"/>
    <col min="14841" max="14841" width="7.625" style="5" customWidth="1"/>
    <col min="14842" max="14842" width="4.125" style="5" customWidth="1"/>
    <col min="14843" max="14843" width="17" style="5" customWidth="1"/>
    <col min="14844" max="14844" width="3.625" style="5" customWidth="1"/>
    <col min="14845" max="14845" width="9.125" style="5" customWidth="1"/>
    <col min="14846" max="14846" width="3.625" style="5" customWidth="1"/>
    <col min="14847" max="14847" width="4.625" style="5" customWidth="1"/>
    <col min="14848" max="14848" width="9.625" style="5" customWidth="1"/>
    <col min="14849" max="14849" width="10.125" style="5" customWidth="1"/>
    <col min="14850" max="14850" width="10.25" style="5" customWidth="1"/>
    <col min="14851" max="14851" width="4.625" style="5" customWidth="1"/>
    <col min="14852" max="14852" width="5" style="5" customWidth="1"/>
    <col min="14853" max="14853" width="11.125" style="5" customWidth="1"/>
    <col min="14854" max="14854" width="16.125" style="5" customWidth="1"/>
    <col min="14855" max="14855" width="4.75" style="5" customWidth="1"/>
    <col min="14856" max="14856" width="3.625" style="5" customWidth="1"/>
    <col min="14857" max="14857" width="5.125" style="5" customWidth="1"/>
    <col min="14858" max="14858" width="3.125" style="5" customWidth="1"/>
    <col min="14859" max="14859" width="4.625" style="5" customWidth="1"/>
    <col min="14860" max="14860" width="5" style="5" customWidth="1"/>
    <col min="14861" max="14862" width="9.75" style="5" customWidth="1"/>
    <col min="14863" max="14864" width="7.875" style="5" customWidth="1"/>
    <col min="14865" max="15095" width="9" style="5"/>
    <col min="15096" max="15096" width="3.125" style="5" customWidth="1"/>
    <col min="15097" max="15097" width="7.625" style="5" customWidth="1"/>
    <col min="15098" max="15098" width="4.125" style="5" customWidth="1"/>
    <col min="15099" max="15099" width="17" style="5" customWidth="1"/>
    <col min="15100" max="15100" width="3.625" style="5" customWidth="1"/>
    <col min="15101" max="15101" width="9.125" style="5" customWidth="1"/>
    <col min="15102" max="15102" width="3.625" style="5" customWidth="1"/>
    <col min="15103" max="15103" width="4.625" style="5" customWidth="1"/>
    <col min="15104" max="15104" width="9.625" style="5" customWidth="1"/>
    <col min="15105" max="15105" width="10.125" style="5" customWidth="1"/>
    <col min="15106" max="15106" width="10.25" style="5" customWidth="1"/>
    <col min="15107" max="15107" width="4.625" style="5" customWidth="1"/>
    <col min="15108" max="15108" width="5" style="5" customWidth="1"/>
    <col min="15109" max="15109" width="11.125" style="5" customWidth="1"/>
    <col min="15110" max="15110" width="16.125" style="5" customWidth="1"/>
    <col min="15111" max="15111" width="4.75" style="5" customWidth="1"/>
    <col min="15112" max="15112" width="3.625" style="5" customWidth="1"/>
    <col min="15113" max="15113" width="5.125" style="5" customWidth="1"/>
    <col min="15114" max="15114" width="3.125" style="5" customWidth="1"/>
    <col min="15115" max="15115" width="4.625" style="5" customWidth="1"/>
    <col min="15116" max="15116" width="5" style="5" customWidth="1"/>
    <col min="15117" max="15118" width="9.75" style="5" customWidth="1"/>
    <col min="15119" max="15120" width="7.875" style="5" customWidth="1"/>
    <col min="15121" max="15351" width="9" style="5"/>
    <col min="15352" max="15352" width="3.125" style="5" customWidth="1"/>
    <col min="15353" max="15353" width="7.625" style="5" customWidth="1"/>
    <col min="15354" max="15354" width="4.125" style="5" customWidth="1"/>
    <col min="15355" max="15355" width="17" style="5" customWidth="1"/>
    <col min="15356" max="15356" width="3.625" style="5" customWidth="1"/>
    <col min="15357" max="15357" width="9.125" style="5" customWidth="1"/>
    <col min="15358" max="15358" width="3.625" style="5" customWidth="1"/>
    <col min="15359" max="15359" width="4.625" style="5" customWidth="1"/>
    <col min="15360" max="15360" width="9.625" style="5" customWidth="1"/>
    <col min="15361" max="15361" width="10.125" style="5" customWidth="1"/>
    <col min="15362" max="15362" width="10.25" style="5" customWidth="1"/>
    <col min="15363" max="15363" width="4.625" style="5" customWidth="1"/>
    <col min="15364" max="15364" width="5" style="5" customWidth="1"/>
    <col min="15365" max="15365" width="11.125" style="5" customWidth="1"/>
    <col min="15366" max="15366" width="16.125" style="5" customWidth="1"/>
    <col min="15367" max="15367" width="4.75" style="5" customWidth="1"/>
    <col min="15368" max="15368" width="3.625" style="5" customWidth="1"/>
    <col min="15369" max="15369" width="5.125" style="5" customWidth="1"/>
    <col min="15370" max="15370" width="3.125" style="5" customWidth="1"/>
    <col min="15371" max="15371" width="4.625" style="5" customWidth="1"/>
    <col min="15372" max="15372" width="5" style="5" customWidth="1"/>
    <col min="15373" max="15374" width="9.75" style="5" customWidth="1"/>
    <col min="15375" max="15376" width="7.875" style="5" customWidth="1"/>
    <col min="15377" max="15607" width="9" style="5"/>
    <col min="15608" max="15608" width="3.125" style="5" customWidth="1"/>
    <col min="15609" max="15609" width="7.625" style="5" customWidth="1"/>
    <col min="15610" max="15610" width="4.125" style="5" customWidth="1"/>
    <col min="15611" max="15611" width="17" style="5" customWidth="1"/>
    <col min="15612" max="15612" width="3.625" style="5" customWidth="1"/>
    <col min="15613" max="15613" width="9.125" style="5" customWidth="1"/>
    <col min="15614" max="15614" width="3.625" style="5" customWidth="1"/>
    <col min="15615" max="15615" width="4.625" style="5" customWidth="1"/>
    <col min="15616" max="15616" width="9.625" style="5" customWidth="1"/>
    <col min="15617" max="15617" width="10.125" style="5" customWidth="1"/>
    <col min="15618" max="15618" width="10.25" style="5" customWidth="1"/>
    <col min="15619" max="15619" width="4.625" style="5" customWidth="1"/>
    <col min="15620" max="15620" width="5" style="5" customWidth="1"/>
    <col min="15621" max="15621" width="11.125" style="5" customWidth="1"/>
    <col min="15622" max="15622" width="16.125" style="5" customWidth="1"/>
    <col min="15623" max="15623" width="4.75" style="5" customWidth="1"/>
    <col min="15624" max="15624" width="3.625" style="5" customWidth="1"/>
    <col min="15625" max="15625" width="5.125" style="5" customWidth="1"/>
    <col min="15626" max="15626" width="3.125" style="5" customWidth="1"/>
    <col min="15627" max="15627" width="4.625" style="5" customWidth="1"/>
    <col min="15628" max="15628" width="5" style="5" customWidth="1"/>
    <col min="15629" max="15630" width="9.75" style="5" customWidth="1"/>
    <col min="15631" max="15632" width="7.875" style="5" customWidth="1"/>
    <col min="15633" max="15863" width="9" style="5"/>
    <col min="15864" max="15864" width="3.125" style="5" customWidth="1"/>
    <col min="15865" max="15865" width="7.625" style="5" customWidth="1"/>
    <col min="15866" max="15866" width="4.125" style="5" customWidth="1"/>
    <col min="15867" max="15867" width="17" style="5" customWidth="1"/>
    <col min="15868" max="15868" width="3.625" style="5" customWidth="1"/>
    <col min="15869" max="15869" width="9.125" style="5" customWidth="1"/>
    <col min="15870" max="15870" width="3.625" style="5" customWidth="1"/>
    <col min="15871" max="15871" width="4.625" style="5" customWidth="1"/>
    <col min="15872" max="15872" width="9.625" style="5" customWidth="1"/>
    <col min="15873" max="15873" width="10.125" style="5" customWidth="1"/>
    <col min="15874" max="15874" width="10.25" style="5" customWidth="1"/>
    <col min="15875" max="15875" width="4.625" style="5" customWidth="1"/>
    <col min="15876" max="15876" width="5" style="5" customWidth="1"/>
    <col min="15877" max="15877" width="11.125" style="5" customWidth="1"/>
    <col min="15878" max="15878" width="16.125" style="5" customWidth="1"/>
    <col min="15879" max="15879" width="4.75" style="5" customWidth="1"/>
    <col min="15880" max="15880" width="3.625" style="5" customWidth="1"/>
    <col min="15881" max="15881" width="5.125" style="5" customWidth="1"/>
    <col min="15882" max="15882" width="3.125" style="5" customWidth="1"/>
    <col min="15883" max="15883" width="4.625" style="5" customWidth="1"/>
    <col min="15884" max="15884" width="5" style="5" customWidth="1"/>
    <col min="15885" max="15886" width="9.75" style="5" customWidth="1"/>
    <col min="15887" max="15888" width="7.875" style="5" customWidth="1"/>
    <col min="15889" max="16119" width="9" style="5"/>
    <col min="16120" max="16120" width="3.125" style="5" customWidth="1"/>
    <col min="16121" max="16121" width="7.625" style="5" customWidth="1"/>
    <col min="16122" max="16122" width="4.125" style="5" customWidth="1"/>
    <col min="16123" max="16123" width="17" style="5" customWidth="1"/>
    <col min="16124" max="16124" width="3.625" style="5" customWidth="1"/>
    <col min="16125" max="16125" width="9.125" style="5" customWidth="1"/>
    <col min="16126" max="16126" width="3.625" style="5" customWidth="1"/>
    <col min="16127" max="16127" width="4.625" style="5" customWidth="1"/>
    <col min="16128" max="16128" width="9.625" style="5" customWidth="1"/>
    <col min="16129" max="16129" width="10.125" style="5" customWidth="1"/>
    <col min="16130" max="16130" width="10.25" style="5" customWidth="1"/>
    <col min="16131" max="16131" width="4.625" style="5" customWidth="1"/>
    <col min="16132" max="16132" width="5" style="5" customWidth="1"/>
    <col min="16133" max="16133" width="11.125" style="5" customWidth="1"/>
    <col min="16134" max="16134" width="16.125" style="5" customWidth="1"/>
    <col min="16135" max="16135" width="4.75" style="5" customWidth="1"/>
    <col min="16136" max="16136" width="3.625" style="5" customWidth="1"/>
    <col min="16137" max="16137" width="5.125" style="5" customWidth="1"/>
    <col min="16138" max="16138" width="3.125" style="5" customWidth="1"/>
    <col min="16139" max="16139" width="4.625" style="5" customWidth="1"/>
    <col min="16140" max="16140" width="5" style="5" customWidth="1"/>
    <col min="16141" max="16142" width="9.75" style="5" customWidth="1"/>
    <col min="16143" max="16144" width="7.875" style="5" customWidth="1"/>
    <col min="16145" max="16384" width="9" style="5"/>
  </cols>
  <sheetData>
    <row r="1" spans="1:29" s="1" customFormat="1" ht="30.75" customHeight="1">
      <c r="A1" s="345" t="s">
        <v>0</v>
      </c>
      <c r="B1" s="345"/>
      <c r="C1" s="345"/>
      <c r="D1" s="345"/>
      <c r="E1" s="345"/>
      <c r="F1" s="345"/>
      <c r="G1" s="345"/>
      <c r="H1" s="345"/>
      <c r="I1" s="345"/>
      <c r="J1" s="345"/>
      <c r="K1" s="345"/>
      <c r="L1" s="345"/>
      <c r="M1" s="345"/>
      <c r="N1" s="345"/>
      <c r="O1" s="345"/>
      <c r="P1" s="345"/>
      <c r="Q1" s="345"/>
      <c r="R1" s="345"/>
      <c r="S1" s="345"/>
      <c r="T1" s="345"/>
      <c r="U1" s="345"/>
      <c r="V1" s="345"/>
      <c r="W1" s="345"/>
      <c r="X1" s="345"/>
      <c r="Y1" s="310" t="s">
        <v>1</v>
      </c>
      <c r="Z1" s="310"/>
      <c r="AA1" s="310"/>
      <c r="AB1" s="310"/>
      <c r="AC1" s="311"/>
    </row>
    <row r="2" spans="1:29" s="1" customFormat="1" ht="34.5" customHeight="1">
      <c r="A2" s="345"/>
      <c r="B2" s="345"/>
      <c r="C2" s="345"/>
      <c r="D2" s="345"/>
      <c r="E2" s="345"/>
      <c r="F2" s="345"/>
      <c r="G2" s="345"/>
      <c r="H2" s="345"/>
      <c r="I2" s="345"/>
      <c r="J2" s="345"/>
      <c r="K2" s="345"/>
      <c r="L2" s="345"/>
      <c r="M2" s="345"/>
      <c r="N2" s="345"/>
      <c r="O2" s="345"/>
      <c r="P2" s="345"/>
      <c r="Q2" s="345"/>
      <c r="R2" s="345"/>
      <c r="S2" s="345"/>
      <c r="T2" s="345"/>
      <c r="U2" s="345"/>
      <c r="V2" s="345"/>
      <c r="W2" s="345"/>
      <c r="X2" s="345"/>
      <c r="Y2" s="310"/>
      <c r="Z2" s="310"/>
      <c r="AA2" s="310"/>
      <c r="AB2" s="310"/>
      <c r="AC2" s="311"/>
    </row>
    <row r="3" spans="1:29" s="2" customFormat="1" ht="28.5" customHeight="1">
      <c r="A3" s="312" t="s">
        <v>2</v>
      </c>
      <c r="B3" s="313"/>
      <c r="C3" s="314" t="s">
        <v>3</v>
      </c>
      <c r="D3" s="315"/>
      <c r="E3" s="316"/>
      <c r="F3" s="228"/>
      <c r="G3" s="234" t="s">
        <v>4</v>
      </c>
      <c r="H3" s="234"/>
      <c r="I3" s="234"/>
      <c r="J3" s="234"/>
      <c r="K3" s="234"/>
      <c r="L3" s="234"/>
      <c r="M3" s="234"/>
      <c r="N3" s="234"/>
      <c r="O3" s="234"/>
      <c r="P3" s="234"/>
      <c r="Q3" s="234"/>
      <c r="R3" s="234"/>
      <c r="S3" s="234"/>
      <c r="T3" s="234"/>
      <c r="U3" s="234"/>
      <c r="V3" s="232"/>
      <c r="W3" s="235" t="s">
        <v>5</v>
      </c>
      <c r="X3" s="236"/>
      <c r="Y3" s="38" t="s">
        <v>6</v>
      </c>
      <c r="Z3" s="38" t="s">
        <v>7</v>
      </c>
      <c r="AA3" s="38" t="s">
        <v>8</v>
      </c>
      <c r="AB3" s="39" t="s">
        <v>9</v>
      </c>
      <c r="AC3" s="40" t="s">
        <v>10</v>
      </c>
    </row>
    <row r="4" spans="1:29" s="2" customFormat="1" ht="36" customHeight="1">
      <c r="A4" s="312"/>
      <c r="B4" s="313"/>
      <c r="C4" s="317"/>
      <c r="D4" s="318"/>
      <c r="E4" s="319"/>
      <c r="F4" s="11"/>
      <c r="G4" s="237" t="s">
        <v>11</v>
      </c>
      <c r="H4" s="238"/>
      <c r="I4" s="238"/>
      <c r="J4" s="238"/>
      <c r="K4" s="238"/>
      <c r="L4" s="238"/>
      <c r="M4" s="238"/>
      <c r="N4" s="238"/>
      <c r="O4" s="238"/>
      <c r="P4" s="238"/>
      <c r="Q4" s="238"/>
      <c r="R4" s="238"/>
      <c r="S4" s="238"/>
      <c r="T4" s="238"/>
      <c r="U4" s="31"/>
      <c r="V4" s="32"/>
      <c r="W4" s="239"/>
      <c r="X4" s="240"/>
      <c r="Y4" s="43"/>
      <c r="Z4" s="43"/>
      <c r="AA4" s="44"/>
      <c r="AB4" s="45" t="s">
        <v>12</v>
      </c>
      <c r="AC4" s="46"/>
    </row>
    <row r="5" spans="1:29" ht="36.75" customHeight="1">
      <c r="A5" s="241" t="s">
        <v>13</v>
      </c>
      <c r="B5" s="242"/>
      <c r="C5" s="242"/>
      <c r="D5" s="242"/>
      <c r="E5" s="12" t="s">
        <v>14</v>
      </c>
      <c r="F5" s="243" t="s">
        <v>15</v>
      </c>
      <c r="G5" s="244"/>
      <c r="H5" s="244"/>
      <c r="I5" s="245"/>
      <c r="J5" s="246" t="s">
        <v>16</v>
      </c>
      <c r="K5" s="246"/>
      <c r="L5" s="246"/>
      <c r="M5" s="246"/>
      <c r="N5" s="246"/>
      <c r="O5" s="247" t="s">
        <v>17</v>
      </c>
      <c r="P5" s="248"/>
      <c r="Q5" s="248"/>
      <c r="R5" s="248"/>
      <c r="S5" s="248"/>
      <c r="T5" s="248"/>
      <c r="U5" s="248"/>
      <c r="V5" s="249"/>
      <c r="W5" s="246" t="s">
        <v>18</v>
      </c>
      <c r="X5" s="246"/>
      <c r="Y5" s="250" t="s">
        <v>19</v>
      </c>
      <c r="Z5" s="251"/>
      <c r="AA5" s="252"/>
      <c r="AB5" s="250" t="s">
        <v>20</v>
      </c>
      <c r="AC5" s="253"/>
    </row>
    <row r="6" spans="1:29" ht="35.1" customHeight="1">
      <c r="A6" s="320"/>
      <c r="B6" s="248"/>
      <c r="C6" s="248"/>
      <c r="D6" s="321"/>
      <c r="E6" s="13">
        <v>1</v>
      </c>
      <c r="F6" s="254" t="s">
        <v>21</v>
      </c>
      <c r="G6" s="255"/>
      <c r="H6" s="255"/>
      <c r="I6" s="256"/>
      <c r="J6" s="257" t="s">
        <v>22</v>
      </c>
      <c r="K6" s="257"/>
      <c r="L6" s="257"/>
      <c r="M6" s="257"/>
      <c r="N6" s="257"/>
      <c r="O6" s="258" t="s">
        <v>23</v>
      </c>
      <c r="P6" s="259"/>
      <c r="Q6" s="259"/>
      <c r="R6" s="259"/>
      <c r="S6" s="259"/>
      <c r="T6" s="259"/>
      <c r="U6" s="259"/>
      <c r="V6" s="260"/>
      <c r="W6" s="261">
        <v>1</v>
      </c>
      <c r="X6" s="262"/>
      <c r="Y6" s="263" t="s">
        <v>24</v>
      </c>
      <c r="Z6" s="264"/>
      <c r="AA6" s="265"/>
      <c r="AB6" s="266" t="s">
        <v>25</v>
      </c>
      <c r="AC6" s="267"/>
    </row>
    <row r="7" spans="1:29" ht="35.1" customHeight="1">
      <c r="A7" s="322"/>
      <c r="B7" s="323"/>
      <c r="C7" s="323"/>
      <c r="D7" s="324"/>
      <c r="E7" s="13">
        <v>2</v>
      </c>
      <c r="F7" s="254" t="s">
        <v>26</v>
      </c>
      <c r="G7" s="255" t="s">
        <v>26</v>
      </c>
      <c r="H7" s="255" t="s">
        <v>26</v>
      </c>
      <c r="I7" s="256" t="s">
        <v>26</v>
      </c>
      <c r="J7" s="257" t="s">
        <v>22</v>
      </c>
      <c r="K7" s="257"/>
      <c r="L7" s="257"/>
      <c r="M7" s="257"/>
      <c r="N7" s="257"/>
      <c r="O7" s="258" t="s">
        <v>27</v>
      </c>
      <c r="P7" s="259" t="s">
        <v>27</v>
      </c>
      <c r="Q7" s="259" t="s">
        <v>27</v>
      </c>
      <c r="R7" s="259" t="s">
        <v>27</v>
      </c>
      <c r="S7" s="259" t="s">
        <v>27</v>
      </c>
      <c r="T7" s="259" t="s">
        <v>27</v>
      </c>
      <c r="U7" s="259" t="s">
        <v>27</v>
      </c>
      <c r="V7" s="260" t="s">
        <v>27</v>
      </c>
      <c r="W7" s="261">
        <v>1</v>
      </c>
      <c r="X7" s="262"/>
      <c r="Y7" s="263" t="s">
        <v>28</v>
      </c>
      <c r="Z7" s="264"/>
      <c r="AA7" s="265"/>
      <c r="AB7" s="266" t="s">
        <v>25</v>
      </c>
      <c r="AC7" s="267"/>
    </row>
    <row r="8" spans="1:29" ht="35.1" customHeight="1">
      <c r="A8" s="322"/>
      <c r="B8" s="323"/>
      <c r="C8" s="323"/>
      <c r="D8" s="324"/>
      <c r="E8" s="13">
        <v>3</v>
      </c>
      <c r="F8" s="254" t="s">
        <v>29</v>
      </c>
      <c r="G8" s="255" t="s">
        <v>29</v>
      </c>
      <c r="H8" s="255" t="s">
        <v>29</v>
      </c>
      <c r="I8" s="256" t="s">
        <v>29</v>
      </c>
      <c r="J8" s="257" t="s">
        <v>22</v>
      </c>
      <c r="K8" s="257"/>
      <c r="L8" s="257"/>
      <c r="M8" s="257"/>
      <c r="N8" s="257"/>
      <c r="O8" s="258" t="s">
        <v>30</v>
      </c>
      <c r="P8" s="259" t="s">
        <v>30</v>
      </c>
      <c r="Q8" s="259" t="s">
        <v>30</v>
      </c>
      <c r="R8" s="259" t="s">
        <v>30</v>
      </c>
      <c r="S8" s="259" t="s">
        <v>30</v>
      </c>
      <c r="T8" s="259" t="s">
        <v>30</v>
      </c>
      <c r="U8" s="259" t="s">
        <v>30</v>
      </c>
      <c r="V8" s="260" t="s">
        <v>30</v>
      </c>
      <c r="W8" s="261">
        <v>1</v>
      </c>
      <c r="X8" s="262"/>
      <c r="Y8" s="263" t="s">
        <v>24</v>
      </c>
      <c r="Z8" s="264"/>
      <c r="AA8" s="265"/>
      <c r="AB8" s="266" t="s">
        <v>25</v>
      </c>
      <c r="AC8" s="267"/>
    </row>
    <row r="9" spans="1:29" ht="35.1" customHeight="1">
      <c r="A9" s="322"/>
      <c r="B9" s="323"/>
      <c r="C9" s="323"/>
      <c r="D9" s="324"/>
      <c r="E9" s="13">
        <v>4</v>
      </c>
      <c r="F9" s="254" t="s">
        <v>31</v>
      </c>
      <c r="G9" s="255" t="s">
        <v>31</v>
      </c>
      <c r="H9" s="255" t="s">
        <v>31</v>
      </c>
      <c r="I9" s="256" t="s">
        <v>31</v>
      </c>
      <c r="J9" s="257" t="s">
        <v>22</v>
      </c>
      <c r="K9" s="257"/>
      <c r="L9" s="257"/>
      <c r="M9" s="257"/>
      <c r="N9" s="257"/>
      <c r="O9" s="258" t="s">
        <v>32</v>
      </c>
      <c r="P9" s="259" t="s">
        <v>32</v>
      </c>
      <c r="Q9" s="259" t="s">
        <v>32</v>
      </c>
      <c r="R9" s="259" t="s">
        <v>32</v>
      </c>
      <c r="S9" s="259" t="s">
        <v>32</v>
      </c>
      <c r="T9" s="259" t="s">
        <v>32</v>
      </c>
      <c r="U9" s="259" t="s">
        <v>32</v>
      </c>
      <c r="V9" s="260" t="s">
        <v>32</v>
      </c>
      <c r="W9" s="261">
        <v>1</v>
      </c>
      <c r="X9" s="262"/>
      <c r="Y9" s="263" t="s">
        <v>28</v>
      </c>
      <c r="Z9" s="264"/>
      <c r="AA9" s="265"/>
      <c r="AB9" s="266" t="s">
        <v>25</v>
      </c>
      <c r="AC9" s="267"/>
    </row>
    <row r="10" spans="1:29" ht="35.1" customHeight="1">
      <c r="A10" s="322"/>
      <c r="B10" s="323"/>
      <c r="C10" s="323"/>
      <c r="D10" s="324"/>
      <c r="E10" s="13">
        <v>5</v>
      </c>
      <c r="F10" s="254" t="s">
        <v>33</v>
      </c>
      <c r="G10" s="255"/>
      <c r="H10" s="255"/>
      <c r="I10" s="256"/>
      <c r="J10" s="257" t="s">
        <v>22</v>
      </c>
      <c r="K10" s="257"/>
      <c r="L10" s="257"/>
      <c r="M10" s="257"/>
      <c r="N10" s="257"/>
      <c r="O10" s="258" t="s">
        <v>34</v>
      </c>
      <c r="P10" s="259"/>
      <c r="Q10" s="259"/>
      <c r="R10" s="259"/>
      <c r="S10" s="259"/>
      <c r="T10" s="259"/>
      <c r="U10" s="259"/>
      <c r="V10" s="260"/>
      <c r="W10" s="261">
        <v>1</v>
      </c>
      <c r="X10" s="262"/>
      <c r="Y10" s="263" t="s">
        <v>35</v>
      </c>
      <c r="Z10" s="264"/>
      <c r="AA10" s="265"/>
      <c r="AB10" s="266" t="s">
        <v>25</v>
      </c>
      <c r="AC10" s="267"/>
    </row>
    <row r="11" spans="1:29" ht="35.1" customHeight="1">
      <c r="A11" s="322"/>
      <c r="B11" s="323"/>
      <c r="C11" s="323"/>
      <c r="D11" s="324"/>
      <c r="E11" s="13">
        <v>6</v>
      </c>
      <c r="F11" s="254" t="s">
        <v>36</v>
      </c>
      <c r="G11" s="255" t="s">
        <v>36</v>
      </c>
      <c r="H11" s="255" t="s">
        <v>36</v>
      </c>
      <c r="I11" s="256" t="s">
        <v>36</v>
      </c>
      <c r="J11" s="257" t="s">
        <v>22</v>
      </c>
      <c r="K11" s="257"/>
      <c r="L11" s="257"/>
      <c r="M11" s="257"/>
      <c r="N11" s="257"/>
      <c r="O11" s="258" t="s">
        <v>37</v>
      </c>
      <c r="P11" s="259" t="s">
        <v>37</v>
      </c>
      <c r="Q11" s="259" t="s">
        <v>37</v>
      </c>
      <c r="R11" s="259" t="s">
        <v>37</v>
      </c>
      <c r="S11" s="259" t="s">
        <v>37</v>
      </c>
      <c r="T11" s="259" t="s">
        <v>37</v>
      </c>
      <c r="U11" s="259" t="s">
        <v>37</v>
      </c>
      <c r="V11" s="260" t="s">
        <v>37</v>
      </c>
      <c r="W11" s="261">
        <v>1</v>
      </c>
      <c r="X11" s="262"/>
      <c r="Y11" s="263" t="s">
        <v>38</v>
      </c>
      <c r="Z11" s="264"/>
      <c r="AA11" s="265"/>
      <c r="AB11" s="266" t="s">
        <v>25</v>
      </c>
      <c r="AC11" s="267"/>
    </row>
    <row r="12" spans="1:29" ht="35.1" customHeight="1">
      <c r="A12" s="322"/>
      <c r="B12" s="323"/>
      <c r="C12" s="323"/>
      <c r="D12" s="324"/>
      <c r="E12" s="13">
        <v>7</v>
      </c>
      <c r="F12" s="254" t="s">
        <v>39</v>
      </c>
      <c r="G12" s="255" t="s">
        <v>39</v>
      </c>
      <c r="H12" s="255" t="s">
        <v>39</v>
      </c>
      <c r="I12" s="256" t="s">
        <v>39</v>
      </c>
      <c r="J12" s="257" t="s">
        <v>22</v>
      </c>
      <c r="K12" s="257"/>
      <c r="L12" s="257"/>
      <c r="M12" s="257"/>
      <c r="N12" s="257"/>
      <c r="O12" s="258" t="s">
        <v>40</v>
      </c>
      <c r="P12" s="259" t="s">
        <v>40</v>
      </c>
      <c r="Q12" s="259" t="s">
        <v>40</v>
      </c>
      <c r="R12" s="259" t="s">
        <v>40</v>
      </c>
      <c r="S12" s="259" t="s">
        <v>40</v>
      </c>
      <c r="T12" s="259" t="s">
        <v>40</v>
      </c>
      <c r="U12" s="259" t="s">
        <v>40</v>
      </c>
      <c r="V12" s="260" t="s">
        <v>40</v>
      </c>
      <c r="W12" s="261">
        <v>1</v>
      </c>
      <c r="X12" s="262"/>
      <c r="Y12" s="263" t="s">
        <v>35</v>
      </c>
      <c r="Z12" s="264"/>
      <c r="AA12" s="265"/>
      <c r="AB12" s="266" t="s">
        <v>25</v>
      </c>
      <c r="AC12" s="267"/>
    </row>
    <row r="13" spans="1:29" ht="35.1" customHeight="1">
      <c r="A13" s="322"/>
      <c r="B13" s="323"/>
      <c r="C13" s="323"/>
      <c r="D13" s="324"/>
      <c r="E13" s="13">
        <v>8</v>
      </c>
      <c r="F13" s="254" t="s">
        <v>41</v>
      </c>
      <c r="G13" s="255" t="s">
        <v>41</v>
      </c>
      <c r="H13" s="255" t="s">
        <v>41</v>
      </c>
      <c r="I13" s="256" t="s">
        <v>41</v>
      </c>
      <c r="J13" s="257" t="s">
        <v>22</v>
      </c>
      <c r="K13" s="257"/>
      <c r="L13" s="257"/>
      <c r="M13" s="257"/>
      <c r="N13" s="257"/>
      <c r="O13" s="258" t="s">
        <v>42</v>
      </c>
      <c r="P13" s="259" t="s">
        <v>42</v>
      </c>
      <c r="Q13" s="259" t="s">
        <v>42</v>
      </c>
      <c r="R13" s="259" t="s">
        <v>42</v>
      </c>
      <c r="S13" s="259" t="s">
        <v>42</v>
      </c>
      <c r="T13" s="259" t="s">
        <v>42</v>
      </c>
      <c r="U13" s="259" t="s">
        <v>42</v>
      </c>
      <c r="V13" s="260" t="s">
        <v>42</v>
      </c>
      <c r="W13" s="261">
        <v>1</v>
      </c>
      <c r="X13" s="262"/>
      <c r="Y13" s="263" t="s">
        <v>38</v>
      </c>
      <c r="Z13" s="264"/>
      <c r="AA13" s="265"/>
      <c r="AB13" s="266" t="s">
        <v>25</v>
      </c>
      <c r="AC13" s="267"/>
    </row>
    <row r="14" spans="1:29" ht="35.1" customHeight="1">
      <c r="A14" s="322"/>
      <c r="B14" s="323"/>
      <c r="C14" s="323"/>
      <c r="D14" s="324"/>
      <c r="E14" s="229">
        <v>9</v>
      </c>
      <c r="F14" s="254" t="s">
        <v>43</v>
      </c>
      <c r="G14" s="255" t="s">
        <v>39</v>
      </c>
      <c r="H14" s="255" t="s">
        <v>39</v>
      </c>
      <c r="I14" s="256" t="s">
        <v>39</v>
      </c>
      <c r="J14" s="268" t="s">
        <v>22</v>
      </c>
      <c r="K14" s="268"/>
      <c r="L14" s="268"/>
      <c r="M14" s="268"/>
      <c r="N14" s="268"/>
      <c r="O14" s="258" t="s">
        <v>32</v>
      </c>
      <c r="P14" s="259" t="s">
        <v>40</v>
      </c>
      <c r="Q14" s="259" t="s">
        <v>40</v>
      </c>
      <c r="R14" s="259" t="s">
        <v>40</v>
      </c>
      <c r="S14" s="259" t="s">
        <v>40</v>
      </c>
      <c r="T14" s="259" t="s">
        <v>40</v>
      </c>
      <c r="U14" s="259" t="s">
        <v>40</v>
      </c>
      <c r="V14" s="260" t="s">
        <v>40</v>
      </c>
      <c r="W14" s="269">
        <v>1</v>
      </c>
      <c r="X14" s="270"/>
      <c r="Y14" s="271" t="s">
        <v>28</v>
      </c>
      <c r="Z14" s="272"/>
      <c r="AA14" s="273"/>
      <c r="AB14" s="274" t="s">
        <v>25</v>
      </c>
      <c r="AC14" s="275"/>
    </row>
    <row r="15" spans="1:29" ht="35.1" customHeight="1">
      <c r="A15" s="322"/>
      <c r="B15" s="323"/>
      <c r="C15" s="323"/>
      <c r="D15" s="324"/>
      <c r="E15" s="229">
        <v>10</v>
      </c>
      <c r="F15" s="254" t="s">
        <v>44</v>
      </c>
      <c r="G15" s="255" t="s">
        <v>41</v>
      </c>
      <c r="H15" s="255" t="s">
        <v>41</v>
      </c>
      <c r="I15" s="256" t="s">
        <v>41</v>
      </c>
      <c r="J15" s="268" t="s">
        <v>22</v>
      </c>
      <c r="K15" s="268"/>
      <c r="L15" s="268"/>
      <c r="M15" s="268"/>
      <c r="N15" s="268"/>
      <c r="O15" s="258" t="s">
        <v>23</v>
      </c>
      <c r="P15" s="259" t="s">
        <v>42</v>
      </c>
      <c r="Q15" s="259" t="s">
        <v>42</v>
      </c>
      <c r="R15" s="259" t="s">
        <v>42</v>
      </c>
      <c r="S15" s="259" t="s">
        <v>42</v>
      </c>
      <c r="T15" s="259" t="s">
        <v>42</v>
      </c>
      <c r="U15" s="259" t="s">
        <v>42</v>
      </c>
      <c r="V15" s="260" t="s">
        <v>42</v>
      </c>
      <c r="W15" s="269">
        <v>1</v>
      </c>
      <c r="X15" s="270"/>
      <c r="Y15" s="271" t="s">
        <v>24</v>
      </c>
      <c r="Z15" s="272"/>
      <c r="AA15" s="273"/>
      <c r="AB15" s="274" t="s">
        <v>25</v>
      </c>
      <c r="AC15" s="275"/>
    </row>
    <row r="16" spans="1:29" ht="24.95" customHeight="1">
      <c r="A16" s="325"/>
      <c r="B16" s="326"/>
      <c r="C16" s="326"/>
      <c r="D16" s="327"/>
      <c r="E16" s="328"/>
      <c r="F16" s="328"/>
      <c r="G16" s="328"/>
      <c r="H16" s="328"/>
      <c r="I16" s="328"/>
      <c r="J16" s="328"/>
      <c r="K16" s="328"/>
      <c r="L16" s="328"/>
      <c r="M16" s="328"/>
      <c r="N16" s="328"/>
      <c r="O16" s="328"/>
      <c r="P16" s="328"/>
      <c r="Q16" s="328"/>
      <c r="R16" s="328"/>
      <c r="S16" s="328"/>
      <c r="T16" s="328"/>
      <c r="U16" s="328"/>
      <c r="V16" s="328"/>
      <c r="W16" s="328"/>
      <c r="X16" s="328"/>
      <c r="Y16" s="328"/>
      <c r="Z16" s="328"/>
      <c r="AA16" s="328"/>
      <c r="AB16" s="328"/>
      <c r="AC16" s="329"/>
    </row>
    <row r="17" spans="1:29" s="3" customFormat="1" ht="29.25" customHeight="1">
      <c r="A17" s="276" t="s">
        <v>45</v>
      </c>
      <c r="B17" s="277"/>
      <c r="C17" s="277"/>
      <c r="D17" s="278"/>
      <c r="E17" s="330"/>
      <c r="F17" s="331"/>
      <c r="G17" s="331"/>
      <c r="H17" s="331"/>
      <c r="I17" s="331"/>
      <c r="J17" s="331"/>
      <c r="K17" s="331"/>
      <c r="L17" s="331"/>
      <c r="M17" s="331"/>
      <c r="N17" s="331"/>
      <c r="O17" s="331"/>
      <c r="P17" s="331"/>
      <c r="Q17" s="331"/>
      <c r="R17" s="331"/>
      <c r="S17" s="331"/>
      <c r="T17" s="331"/>
      <c r="U17" s="331"/>
      <c r="V17" s="331"/>
      <c r="W17" s="331"/>
      <c r="X17" s="331"/>
      <c r="Y17" s="331"/>
      <c r="Z17" s="331"/>
      <c r="AA17" s="331"/>
      <c r="AB17" s="331"/>
      <c r="AC17" s="332"/>
    </row>
    <row r="18" spans="1:29" s="3" customFormat="1" ht="33.75" customHeight="1">
      <c r="A18" s="14" t="s">
        <v>46</v>
      </c>
      <c r="B18" s="279" t="s">
        <v>47</v>
      </c>
      <c r="C18" s="279"/>
      <c r="D18" s="15" t="s">
        <v>48</v>
      </c>
      <c r="E18" s="280" t="s">
        <v>49</v>
      </c>
      <c r="F18" s="280"/>
      <c r="G18" s="16" t="s">
        <v>50</v>
      </c>
      <c r="H18" s="280" t="s">
        <v>51</v>
      </c>
      <c r="I18" s="280"/>
      <c r="J18" s="280"/>
      <c r="K18" s="280"/>
      <c r="L18" s="16" t="s">
        <v>52</v>
      </c>
      <c r="M18" s="280" t="s">
        <v>53</v>
      </c>
      <c r="N18" s="280"/>
      <c r="O18" s="280"/>
      <c r="P18" s="16" t="s">
        <v>46</v>
      </c>
      <c r="Q18" s="280" t="s">
        <v>54</v>
      </c>
      <c r="R18" s="280"/>
      <c r="S18" s="16" t="s">
        <v>48</v>
      </c>
      <c r="T18" s="280" t="s">
        <v>49</v>
      </c>
      <c r="U18" s="280"/>
      <c r="V18" s="16" t="s">
        <v>50</v>
      </c>
      <c r="W18" s="280" t="s">
        <v>51</v>
      </c>
      <c r="X18" s="280"/>
      <c r="Y18" s="280"/>
      <c r="Z18" s="280" t="s">
        <v>52</v>
      </c>
      <c r="AA18" s="280"/>
      <c r="AB18" s="281" t="s">
        <v>53</v>
      </c>
      <c r="AC18" s="282"/>
    </row>
    <row r="19" spans="1:29" s="3" customFormat="1" ht="25.5" customHeight="1">
      <c r="A19" s="17">
        <v>1</v>
      </c>
      <c r="B19" s="274" t="s">
        <v>55</v>
      </c>
      <c r="C19" s="274"/>
      <c r="D19" s="17" t="s">
        <v>56</v>
      </c>
      <c r="E19" s="274"/>
      <c r="F19" s="274"/>
      <c r="G19" s="18"/>
      <c r="H19" s="274" t="s">
        <v>57</v>
      </c>
      <c r="I19" s="274"/>
      <c r="J19" s="274"/>
      <c r="K19" s="274"/>
      <c r="L19" s="17"/>
      <c r="M19" s="274"/>
      <c r="N19" s="274"/>
      <c r="O19" s="274"/>
      <c r="P19" s="17">
        <v>3</v>
      </c>
      <c r="Q19" s="333">
        <v>20221129</v>
      </c>
      <c r="R19" s="281"/>
      <c r="S19" s="307" t="s">
        <v>58</v>
      </c>
      <c r="T19" s="283" t="s">
        <v>59</v>
      </c>
      <c r="U19" s="284"/>
      <c r="V19" s="33" t="s">
        <v>60</v>
      </c>
      <c r="W19" s="333" t="s">
        <v>61</v>
      </c>
      <c r="X19" s="334"/>
      <c r="Y19" s="281"/>
      <c r="Z19" s="274" t="s">
        <v>62</v>
      </c>
      <c r="AA19" s="274"/>
      <c r="AB19" s="333" t="s">
        <v>63</v>
      </c>
      <c r="AC19" s="281"/>
    </row>
    <row r="20" spans="1:29" s="3" customFormat="1" ht="39.75" customHeight="1">
      <c r="A20" s="280">
        <v>2</v>
      </c>
      <c r="B20" s="333" t="s">
        <v>64</v>
      </c>
      <c r="C20" s="281"/>
      <c r="D20" s="280" t="s">
        <v>65</v>
      </c>
      <c r="E20" s="254" t="s">
        <v>31</v>
      </c>
      <c r="F20" s="256"/>
      <c r="G20" s="33" t="s">
        <v>22</v>
      </c>
      <c r="H20" s="339" t="s">
        <v>66</v>
      </c>
      <c r="I20" s="340"/>
      <c r="J20" s="340"/>
      <c r="K20" s="341"/>
      <c r="L20" s="280" t="s">
        <v>67</v>
      </c>
      <c r="M20" s="274"/>
      <c r="N20" s="274"/>
      <c r="O20" s="274"/>
      <c r="P20" s="17">
        <v>4</v>
      </c>
      <c r="Q20" s="335"/>
      <c r="R20" s="337"/>
      <c r="S20" s="308"/>
      <c r="T20" s="283" t="s">
        <v>68</v>
      </c>
      <c r="U20" s="284"/>
      <c r="V20" s="33" t="s">
        <v>69</v>
      </c>
      <c r="W20" s="292"/>
      <c r="X20" s="338"/>
      <c r="Y20" s="293"/>
      <c r="Z20" s="274" t="s">
        <v>62</v>
      </c>
      <c r="AA20" s="274"/>
      <c r="AB20" s="335"/>
      <c r="AC20" s="337"/>
    </row>
    <row r="21" spans="1:29" s="3" customFormat="1" ht="36" customHeight="1">
      <c r="A21" s="279"/>
      <c r="B21" s="335"/>
      <c r="C21" s="337"/>
      <c r="D21" s="279"/>
      <c r="E21" s="254" t="s">
        <v>41</v>
      </c>
      <c r="F21" s="256"/>
      <c r="G21" s="33" t="s">
        <v>22</v>
      </c>
      <c r="H21" s="342"/>
      <c r="I21" s="343"/>
      <c r="J21" s="343"/>
      <c r="K21" s="344"/>
      <c r="L21" s="303"/>
      <c r="M21" s="274"/>
      <c r="N21" s="274"/>
      <c r="O21" s="274"/>
      <c r="P21" s="17">
        <v>5</v>
      </c>
      <c r="Q21" s="335"/>
      <c r="R21" s="337"/>
      <c r="S21" s="308"/>
      <c r="T21" s="283" t="s">
        <v>70</v>
      </c>
      <c r="U21" s="284"/>
      <c r="V21" s="33" t="s">
        <v>71</v>
      </c>
      <c r="W21" s="274" t="s">
        <v>72</v>
      </c>
      <c r="X21" s="274"/>
      <c r="Y21" s="274"/>
      <c r="Z21" s="274" t="s">
        <v>72</v>
      </c>
      <c r="AA21" s="274"/>
      <c r="AB21" s="335"/>
      <c r="AC21" s="337"/>
    </row>
    <row r="22" spans="1:29" s="3" customFormat="1" ht="26.1" customHeight="1">
      <c r="A22" s="279"/>
      <c r="B22" s="335"/>
      <c r="C22" s="337"/>
      <c r="D22" s="279"/>
      <c r="E22" s="254" t="s">
        <v>73</v>
      </c>
      <c r="F22" s="256"/>
      <c r="G22" s="166" t="s">
        <v>74</v>
      </c>
      <c r="H22" s="339" t="s">
        <v>75</v>
      </c>
      <c r="I22" s="340"/>
      <c r="J22" s="340"/>
      <c r="K22" s="341"/>
      <c r="L22" s="304" t="s">
        <v>76</v>
      </c>
      <c r="M22" s="274"/>
      <c r="N22" s="274"/>
      <c r="O22" s="274"/>
      <c r="P22" s="17">
        <v>6</v>
      </c>
      <c r="Q22" s="335"/>
      <c r="R22" s="337"/>
      <c r="S22" s="308"/>
      <c r="T22" s="283" t="s">
        <v>77</v>
      </c>
      <c r="U22" s="284"/>
      <c r="V22" s="33" t="s">
        <v>78</v>
      </c>
      <c r="W22" s="274" t="s">
        <v>79</v>
      </c>
      <c r="X22" s="274"/>
      <c r="Y22" s="274"/>
      <c r="Z22" s="274" t="s">
        <v>72</v>
      </c>
      <c r="AA22" s="274"/>
      <c r="AB22" s="335"/>
      <c r="AC22" s="337"/>
    </row>
    <row r="23" spans="1:29" s="3" customFormat="1" ht="26.1" customHeight="1">
      <c r="A23" s="279"/>
      <c r="B23" s="335"/>
      <c r="C23" s="337"/>
      <c r="D23" s="279"/>
      <c r="E23" s="254" t="s">
        <v>80</v>
      </c>
      <c r="F23" s="256"/>
      <c r="G23" s="166" t="s">
        <v>81</v>
      </c>
      <c r="H23" s="346"/>
      <c r="I23" s="348"/>
      <c r="J23" s="348"/>
      <c r="K23" s="347"/>
      <c r="L23" s="305"/>
      <c r="M23" s="274"/>
      <c r="N23" s="274"/>
      <c r="O23" s="274"/>
      <c r="P23" s="17">
        <v>7</v>
      </c>
      <c r="Q23" s="335"/>
      <c r="R23" s="337"/>
      <c r="S23" s="308"/>
      <c r="T23" s="283" t="s">
        <v>82</v>
      </c>
      <c r="U23" s="284"/>
      <c r="V23" s="33" t="s">
        <v>83</v>
      </c>
      <c r="W23" s="333" t="s">
        <v>61</v>
      </c>
      <c r="X23" s="334"/>
      <c r="Y23" s="281"/>
      <c r="Z23" s="274" t="s">
        <v>62</v>
      </c>
      <c r="AA23" s="274"/>
      <c r="AB23" s="335"/>
      <c r="AC23" s="337"/>
    </row>
    <row r="24" spans="1:29" s="3" customFormat="1" ht="26.1" customHeight="1">
      <c r="A24" s="279"/>
      <c r="B24" s="335"/>
      <c r="C24" s="337"/>
      <c r="D24" s="279"/>
      <c r="E24" s="254" t="s">
        <v>84</v>
      </c>
      <c r="F24" s="256"/>
      <c r="G24" s="166" t="s">
        <v>85</v>
      </c>
      <c r="H24" s="346"/>
      <c r="I24" s="348"/>
      <c r="J24" s="348"/>
      <c r="K24" s="347"/>
      <c r="L24" s="305"/>
      <c r="M24" s="274"/>
      <c r="N24" s="274"/>
      <c r="O24" s="274"/>
      <c r="P24" s="17">
        <v>8</v>
      </c>
      <c r="Q24" s="335"/>
      <c r="R24" s="337"/>
      <c r="S24" s="308"/>
      <c r="T24" s="283" t="s">
        <v>86</v>
      </c>
      <c r="U24" s="284"/>
      <c r="V24" s="33" t="s">
        <v>69</v>
      </c>
      <c r="W24" s="292"/>
      <c r="X24" s="338"/>
      <c r="Y24" s="293"/>
      <c r="Z24" s="274" t="s">
        <v>62</v>
      </c>
      <c r="AA24" s="274"/>
      <c r="AB24" s="335"/>
      <c r="AC24" s="337"/>
    </row>
    <row r="25" spans="1:29" s="3" customFormat="1" ht="26.1" customHeight="1">
      <c r="A25" s="279"/>
      <c r="B25" s="335"/>
      <c r="C25" s="337"/>
      <c r="D25" s="279"/>
      <c r="E25" s="254" t="s">
        <v>87</v>
      </c>
      <c r="F25" s="256"/>
      <c r="G25" s="166" t="s">
        <v>88</v>
      </c>
      <c r="H25" s="346"/>
      <c r="I25" s="348"/>
      <c r="J25" s="348"/>
      <c r="K25" s="347"/>
      <c r="L25" s="305"/>
      <c r="M25" s="274"/>
      <c r="N25" s="274"/>
      <c r="O25" s="274"/>
      <c r="P25" s="17">
        <v>9</v>
      </c>
      <c r="Q25" s="335"/>
      <c r="R25" s="337"/>
      <c r="S25" s="308"/>
      <c r="T25" s="283" t="s">
        <v>89</v>
      </c>
      <c r="U25" s="284"/>
      <c r="V25" s="33" t="s">
        <v>71</v>
      </c>
      <c r="W25" s="274" t="s">
        <v>72</v>
      </c>
      <c r="X25" s="274"/>
      <c r="Y25" s="274"/>
      <c r="Z25" s="274" t="s">
        <v>72</v>
      </c>
      <c r="AA25" s="274"/>
      <c r="AB25" s="335"/>
      <c r="AC25" s="337"/>
    </row>
    <row r="26" spans="1:29" s="3" customFormat="1" ht="26.1" customHeight="1">
      <c r="A26" s="279"/>
      <c r="B26" s="335"/>
      <c r="C26" s="337"/>
      <c r="D26" s="279"/>
      <c r="E26" s="254" t="s">
        <v>90</v>
      </c>
      <c r="F26" s="256"/>
      <c r="G26" s="166" t="s">
        <v>91</v>
      </c>
      <c r="H26" s="342"/>
      <c r="I26" s="343"/>
      <c r="J26" s="343"/>
      <c r="K26" s="344"/>
      <c r="L26" s="306"/>
      <c r="M26" s="274"/>
      <c r="N26" s="274"/>
      <c r="O26" s="274"/>
      <c r="P26" s="17">
        <v>10</v>
      </c>
      <c r="Q26" s="292"/>
      <c r="R26" s="293"/>
      <c r="S26" s="309"/>
      <c r="T26" s="274" t="s">
        <v>92</v>
      </c>
      <c r="U26" s="274"/>
      <c r="V26" s="34" t="s">
        <v>78</v>
      </c>
      <c r="W26" s="274" t="s">
        <v>79</v>
      </c>
      <c r="X26" s="274"/>
      <c r="Y26" s="274"/>
      <c r="Z26" s="274" t="s">
        <v>72</v>
      </c>
      <c r="AA26" s="274"/>
      <c r="AB26" s="292"/>
      <c r="AC26" s="293"/>
    </row>
    <row r="27" spans="1:29" s="3" customFormat="1" ht="35.1" customHeight="1">
      <c r="A27" s="279"/>
      <c r="B27" s="335"/>
      <c r="C27" s="337"/>
      <c r="D27" s="279"/>
      <c r="E27" s="254" t="s">
        <v>93</v>
      </c>
      <c r="F27" s="256"/>
      <c r="G27" s="166" t="s">
        <v>94</v>
      </c>
      <c r="H27" s="285" t="s">
        <v>95</v>
      </c>
      <c r="I27" s="286"/>
      <c r="J27" s="286"/>
      <c r="K27" s="287"/>
      <c r="L27" s="230" t="s">
        <v>76</v>
      </c>
      <c r="M27" s="274"/>
      <c r="N27" s="274"/>
      <c r="O27" s="274"/>
      <c r="P27" s="17">
        <v>11</v>
      </c>
      <c r="Q27" s="333">
        <v>20221227</v>
      </c>
      <c r="R27" s="281"/>
      <c r="S27" s="307" t="s">
        <v>96</v>
      </c>
      <c r="T27" s="288" t="s">
        <v>97</v>
      </c>
      <c r="U27" s="274"/>
      <c r="V27" s="20" t="s">
        <v>22</v>
      </c>
      <c r="W27" s="285" t="s">
        <v>98</v>
      </c>
      <c r="X27" s="286"/>
      <c r="Y27" s="287"/>
      <c r="Z27" s="339" t="s">
        <v>99</v>
      </c>
      <c r="AA27" s="341"/>
      <c r="AB27" s="333" t="s">
        <v>100</v>
      </c>
      <c r="AC27" s="281"/>
    </row>
    <row r="28" spans="1:29" s="3" customFormat="1" ht="35.1" customHeight="1">
      <c r="A28" s="279"/>
      <c r="B28" s="335"/>
      <c r="C28" s="337"/>
      <c r="D28" s="279"/>
      <c r="E28" s="254" t="s">
        <v>101</v>
      </c>
      <c r="F28" s="256"/>
      <c r="G28" s="166" t="s">
        <v>102</v>
      </c>
      <c r="H28" s="339" t="s">
        <v>103</v>
      </c>
      <c r="I28" s="340"/>
      <c r="J28" s="340"/>
      <c r="K28" s="341"/>
      <c r="L28" s="280" t="s">
        <v>104</v>
      </c>
      <c r="M28" s="274"/>
      <c r="N28" s="274"/>
      <c r="O28" s="274"/>
      <c r="P28" s="17">
        <v>12</v>
      </c>
      <c r="Q28" s="335"/>
      <c r="R28" s="337"/>
      <c r="S28" s="308"/>
      <c r="T28" s="288" t="s">
        <v>105</v>
      </c>
      <c r="U28" s="274"/>
      <c r="V28" s="35" t="s">
        <v>22</v>
      </c>
      <c r="W28" s="285" t="s">
        <v>98</v>
      </c>
      <c r="X28" s="286"/>
      <c r="Y28" s="287"/>
      <c r="Z28" s="346"/>
      <c r="AA28" s="347"/>
      <c r="AB28" s="335"/>
      <c r="AC28" s="337"/>
    </row>
    <row r="29" spans="1:29" s="3" customFormat="1" ht="35.1" customHeight="1">
      <c r="A29" s="279"/>
      <c r="B29" s="335"/>
      <c r="C29" s="337"/>
      <c r="D29" s="279"/>
      <c r="E29" s="254" t="s">
        <v>106</v>
      </c>
      <c r="F29" s="256"/>
      <c r="G29" s="166" t="s">
        <v>107</v>
      </c>
      <c r="H29" s="342"/>
      <c r="I29" s="343"/>
      <c r="J29" s="343"/>
      <c r="K29" s="344"/>
      <c r="L29" s="303"/>
      <c r="M29" s="274"/>
      <c r="N29" s="274"/>
      <c r="O29" s="274"/>
      <c r="P29" s="17">
        <v>13</v>
      </c>
      <c r="Q29" s="335"/>
      <c r="R29" s="337"/>
      <c r="S29" s="308"/>
      <c r="T29" s="274" t="s">
        <v>108</v>
      </c>
      <c r="U29" s="274"/>
      <c r="V29" s="35" t="s">
        <v>109</v>
      </c>
      <c r="W29" s="285" t="s">
        <v>110</v>
      </c>
      <c r="X29" s="286"/>
      <c r="Y29" s="287"/>
      <c r="Z29" s="346"/>
      <c r="AA29" s="347"/>
      <c r="AB29" s="335"/>
      <c r="AC29" s="337"/>
    </row>
    <row r="30" spans="1:29" s="3" customFormat="1" ht="35.1" customHeight="1">
      <c r="A30" s="279"/>
      <c r="B30" s="335"/>
      <c r="C30" s="337"/>
      <c r="D30" s="279"/>
      <c r="E30" s="254" t="s">
        <v>111</v>
      </c>
      <c r="F30" s="256"/>
      <c r="G30" s="166" t="s">
        <v>112</v>
      </c>
      <c r="H30" s="333" t="s">
        <v>113</v>
      </c>
      <c r="I30" s="334"/>
      <c r="J30" s="334"/>
      <c r="K30" s="281"/>
      <c r="L30" s="304" t="s">
        <v>114</v>
      </c>
      <c r="M30" s="274"/>
      <c r="N30" s="274"/>
      <c r="O30" s="274"/>
      <c r="P30" s="17">
        <v>14</v>
      </c>
      <c r="Q30" s="335"/>
      <c r="R30" s="337"/>
      <c r="S30" s="308"/>
      <c r="T30" s="274" t="s">
        <v>115</v>
      </c>
      <c r="U30" s="274"/>
      <c r="V30" s="19" t="s">
        <v>109</v>
      </c>
      <c r="W30" s="285" t="s">
        <v>110</v>
      </c>
      <c r="X30" s="286"/>
      <c r="Y30" s="287"/>
      <c r="Z30" s="346"/>
      <c r="AA30" s="347"/>
      <c r="AB30" s="335"/>
      <c r="AC30" s="337"/>
    </row>
    <row r="31" spans="1:29" s="3" customFormat="1" ht="35.1" customHeight="1">
      <c r="A31" s="279"/>
      <c r="B31" s="335"/>
      <c r="C31" s="337"/>
      <c r="D31" s="279"/>
      <c r="E31" s="254" t="s">
        <v>116</v>
      </c>
      <c r="F31" s="256"/>
      <c r="G31" s="166" t="s">
        <v>117</v>
      </c>
      <c r="H31" s="335"/>
      <c r="I31" s="336"/>
      <c r="J31" s="336"/>
      <c r="K31" s="337"/>
      <c r="L31" s="305"/>
      <c r="M31" s="274"/>
      <c r="N31" s="274"/>
      <c r="O31" s="274"/>
      <c r="P31" s="17">
        <v>15</v>
      </c>
      <c r="Q31" s="335"/>
      <c r="R31" s="337"/>
      <c r="S31" s="308"/>
      <c r="T31" s="274" t="s">
        <v>118</v>
      </c>
      <c r="U31" s="274"/>
      <c r="V31" s="19" t="s">
        <v>119</v>
      </c>
      <c r="W31" s="274" t="s">
        <v>120</v>
      </c>
      <c r="X31" s="274"/>
      <c r="Y31" s="274"/>
      <c r="Z31" s="346"/>
      <c r="AA31" s="347"/>
      <c r="AB31" s="335"/>
      <c r="AC31" s="337"/>
    </row>
    <row r="32" spans="1:29" s="3" customFormat="1" ht="33.75" customHeight="1">
      <c r="A32" s="279"/>
      <c r="B32" s="335"/>
      <c r="C32" s="337"/>
      <c r="D32" s="279"/>
      <c r="E32" s="254" t="s">
        <v>121</v>
      </c>
      <c r="F32" s="256"/>
      <c r="G32" s="166" t="s">
        <v>122</v>
      </c>
      <c r="H32" s="335"/>
      <c r="I32" s="336"/>
      <c r="J32" s="336"/>
      <c r="K32" s="337"/>
      <c r="L32" s="305"/>
      <c r="M32" s="274"/>
      <c r="N32" s="274"/>
      <c r="O32" s="274"/>
      <c r="P32" s="17">
        <v>16</v>
      </c>
      <c r="Q32" s="292"/>
      <c r="R32" s="293"/>
      <c r="S32" s="309"/>
      <c r="T32" s="274" t="s">
        <v>59</v>
      </c>
      <c r="U32" s="274"/>
      <c r="V32" s="19" t="s">
        <v>83</v>
      </c>
      <c r="W32" s="285" t="s">
        <v>123</v>
      </c>
      <c r="X32" s="286"/>
      <c r="Y32" s="287"/>
      <c r="Z32" s="342"/>
      <c r="AA32" s="344"/>
      <c r="AB32" s="292"/>
      <c r="AC32" s="293"/>
    </row>
    <row r="33" spans="1:29" s="3" customFormat="1" ht="26.1" customHeight="1">
      <c r="A33" s="303"/>
      <c r="B33" s="292"/>
      <c r="C33" s="293"/>
      <c r="D33" s="303"/>
      <c r="E33" s="254" t="s">
        <v>124</v>
      </c>
      <c r="F33" s="256"/>
      <c r="G33" s="166" t="s">
        <v>125</v>
      </c>
      <c r="H33" s="292"/>
      <c r="I33" s="338"/>
      <c r="J33" s="338"/>
      <c r="K33" s="293"/>
      <c r="L33" s="306"/>
      <c r="M33" s="274"/>
      <c r="N33" s="274"/>
      <c r="O33" s="274"/>
      <c r="P33" s="17"/>
      <c r="Q33" s="274"/>
      <c r="R33" s="274"/>
      <c r="S33" s="21"/>
      <c r="T33" s="274"/>
      <c r="U33" s="274"/>
      <c r="V33" s="18"/>
      <c r="W33" s="274"/>
      <c r="X33" s="274"/>
      <c r="Y33" s="274"/>
      <c r="Z33" s="274"/>
      <c r="AA33" s="274"/>
      <c r="AB33" s="274"/>
      <c r="AC33" s="274"/>
    </row>
    <row r="34" spans="1:29" s="3" customFormat="1" ht="42.75" customHeight="1">
      <c r="A34" s="14" t="s">
        <v>46</v>
      </c>
      <c r="B34" s="279" t="s">
        <v>47</v>
      </c>
      <c r="C34" s="279"/>
      <c r="D34" s="15" t="s">
        <v>48</v>
      </c>
      <c r="E34" s="280" t="s">
        <v>49</v>
      </c>
      <c r="F34" s="280"/>
      <c r="G34" s="16" t="s">
        <v>50</v>
      </c>
      <c r="H34" s="280" t="s">
        <v>51</v>
      </c>
      <c r="I34" s="280"/>
      <c r="J34" s="280"/>
      <c r="K34" s="280"/>
      <c r="L34" s="16" t="s">
        <v>52</v>
      </c>
      <c r="M34" s="280" t="s">
        <v>53</v>
      </c>
      <c r="N34" s="280"/>
      <c r="O34" s="280"/>
      <c r="P34" s="16" t="s">
        <v>46</v>
      </c>
      <c r="Q34" s="280" t="s">
        <v>54</v>
      </c>
      <c r="R34" s="280"/>
      <c r="S34" s="16" t="s">
        <v>48</v>
      </c>
      <c r="T34" s="280" t="s">
        <v>49</v>
      </c>
      <c r="U34" s="280"/>
      <c r="V34" s="16" t="s">
        <v>50</v>
      </c>
      <c r="W34" s="280" t="s">
        <v>51</v>
      </c>
      <c r="X34" s="280"/>
      <c r="Y34" s="280"/>
      <c r="Z34" s="280" t="s">
        <v>52</v>
      </c>
      <c r="AA34" s="280"/>
      <c r="AB34" s="281" t="s">
        <v>53</v>
      </c>
      <c r="AC34" s="282"/>
    </row>
    <row r="35" spans="1:29" s="3" customFormat="1" ht="79.5" customHeight="1">
      <c r="A35" s="17">
        <v>18</v>
      </c>
      <c r="B35" s="333" t="s">
        <v>126</v>
      </c>
      <c r="C35" s="281"/>
      <c r="D35" s="280" t="s">
        <v>127</v>
      </c>
      <c r="E35" s="289" t="s">
        <v>128</v>
      </c>
      <c r="F35" s="289"/>
      <c r="G35" s="33" t="s">
        <v>129</v>
      </c>
      <c r="H35" s="288" t="s">
        <v>130</v>
      </c>
      <c r="I35" s="288"/>
      <c r="J35" s="288"/>
      <c r="K35" s="288"/>
      <c r="L35" s="230" t="s">
        <v>131</v>
      </c>
      <c r="M35" s="333" t="s">
        <v>132</v>
      </c>
      <c r="N35" s="334"/>
      <c r="O35" s="281"/>
      <c r="P35" s="17">
        <v>29</v>
      </c>
      <c r="Q35" s="289">
        <v>20230130</v>
      </c>
      <c r="R35" s="289"/>
      <c r="S35" s="307" t="s">
        <v>133</v>
      </c>
      <c r="T35" s="290" t="s">
        <v>134</v>
      </c>
      <c r="U35" s="290"/>
      <c r="V35" s="33" t="s">
        <v>135</v>
      </c>
      <c r="W35" s="291" t="s">
        <v>136</v>
      </c>
      <c r="X35" s="291"/>
      <c r="Y35" s="291"/>
      <c r="Z35" s="288" t="s">
        <v>137</v>
      </c>
      <c r="AA35" s="288"/>
      <c r="AB35" s="274" t="s">
        <v>138</v>
      </c>
      <c r="AC35" s="274"/>
    </row>
    <row r="36" spans="1:29" ht="255" customHeight="1">
      <c r="A36" s="17">
        <v>19</v>
      </c>
      <c r="B36" s="335"/>
      <c r="C36" s="337"/>
      <c r="D36" s="279"/>
      <c r="E36" s="289" t="s">
        <v>139</v>
      </c>
      <c r="F36" s="289"/>
      <c r="G36" s="33" t="s">
        <v>140</v>
      </c>
      <c r="H36" s="288" t="s">
        <v>130</v>
      </c>
      <c r="I36" s="288"/>
      <c r="J36" s="288"/>
      <c r="K36" s="288"/>
      <c r="L36" s="230" t="s">
        <v>131</v>
      </c>
      <c r="M36" s="335"/>
      <c r="N36" s="349"/>
      <c r="O36" s="337"/>
      <c r="P36" s="17">
        <v>30</v>
      </c>
      <c r="Q36" s="292" t="s">
        <v>141</v>
      </c>
      <c r="R36" s="293"/>
      <c r="S36" s="308"/>
      <c r="T36" s="283" t="s">
        <v>142</v>
      </c>
      <c r="U36" s="284"/>
      <c r="V36" s="33" t="s">
        <v>143</v>
      </c>
      <c r="W36" s="288" t="s">
        <v>144</v>
      </c>
      <c r="X36" s="288"/>
      <c r="Y36" s="288"/>
      <c r="Z36" s="288" t="s">
        <v>145</v>
      </c>
      <c r="AA36" s="288"/>
      <c r="AB36" s="294" t="s">
        <v>146</v>
      </c>
      <c r="AC36" s="295"/>
    </row>
    <row r="37" spans="1:29" ht="93" customHeight="1">
      <c r="A37" s="17">
        <v>20</v>
      </c>
      <c r="B37" s="335"/>
      <c r="C37" s="337"/>
      <c r="D37" s="279"/>
      <c r="E37" s="296" t="s">
        <v>147</v>
      </c>
      <c r="F37" s="296"/>
      <c r="G37" s="33" t="s">
        <v>148</v>
      </c>
      <c r="H37" s="288" t="s">
        <v>149</v>
      </c>
      <c r="I37" s="288"/>
      <c r="J37" s="288"/>
      <c r="K37" s="288"/>
      <c r="L37" s="230" t="s">
        <v>150</v>
      </c>
      <c r="M37" s="335"/>
      <c r="N37" s="349"/>
      <c r="O37" s="337"/>
      <c r="P37" s="17">
        <v>31</v>
      </c>
      <c r="Q37" s="292" t="s">
        <v>151</v>
      </c>
      <c r="R37" s="293"/>
      <c r="S37" s="308"/>
      <c r="T37" s="290" t="s">
        <v>152</v>
      </c>
      <c r="U37" s="290"/>
      <c r="V37" s="33" t="s">
        <v>153</v>
      </c>
      <c r="W37" s="288" t="s">
        <v>154</v>
      </c>
      <c r="X37" s="288"/>
      <c r="Y37" s="288"/>
      <c r="Z37" s="288" t="s">
        <v>155</v>
      </c>
      <c r="AA37" s="288"/>
      <c r="AB37" s="294" t="s">
        <v>156</v>
      </c>
      <c r="AC37" s="295"/>
    </row>
    <row r="38" spans="1:29" ht="114.95" customHeight="1">
      <c r="A38" s="17">
        <v>21</v>
      </c>
      <c r="B38" s="335"/>
      <c r="C38" s="337"/>
      <c r="D38" s="279"/>
      <c r="E38" s="297" t="s">
        <v>157</v>
      </c>
      <c r="F38" s="297"/>
      <c r="G38" s="33" t="s">
        <v>158</v>
      </c>
      <c r="H38" s="288" t="s">
        <v>159</v>
      </c>
      <c r="I38" s="288"/>
      <c r="J38" s="288"/>
      <c r="K38" s="288"/>
      <c r="L38" s="17" t="s">
        <v>160</v>
      </c>
      <c r="M38" s="335"/>
      <c r="N38" s="349"/>
      <c r="O38" s="337"/>
      <c r="P38" s="17">
        <v>32</v>
      </c>
      <c r="Q38" s="289" t="s">
        <v>161</v>
      </c>
      <c r="R38" s="289"/>
      <c r="S38" s="308"/>
      <c r="T38" s="294" t="s">
        <v>162</v>
      </c>
      <c r="U38" s="295"/>
      <c r="V38" s="18" t="s">
        <v>163</v>
      </c>
      <c r="W38" s="288" t="s">
        <v>164</v>
      </c>
      <c r="X38" s="288"/>
      <c r="Y38" s="288"/>
      <c r="Z38" s="285" t="s">
        <v>165</v>
      </c>
      <c r="AA38" s="287"/>
      <c r="AB38" s="294" t="s">
        <v>166</v>
      </c>
      <c r="AC38" s="295"/>
    </row>
    <row r="39" spans="1:29" ht="77.099999999999994" customHeight="1">
      <c r="A39" s="17">
        <v>22</v>
      </c>
      <c r="B39" s="335"/>
      <c r="C39" s="337"/>
      <c r="D39" s="279"/>
      <c r="E39" s="297" t="s">
        <v>167</v>
      </c>
      <c r="F39" s="297" t="s">
        <v>168</v>
      </c>
      <c r="G39" s="33" t="s">
        <v>169</v>
      </c>
      <c r="H39" s="288"/>
      <c r="I39" s="288"/>
      <c r="J39" s="288"/>
      <c r="K39" s="288"/>
      <c r="L39" s="17" t="s">
        <v>170</v>
      </c>
      <c r="M39" s="335"/>
      <c r="N39" s="349"/>
      <c r="O39" s="337"/>
      <c r="P39" s="17">
        <v>33</v>
      </c>
      <c r="Q39" s="289" t="s">
        <v>171</v>
      </c>
      <c r="R39" s="289"/>
      <c r="S39" s="308"/>
      <c r="T39" s="294" t="s">
        <v>172</v>
      </c>
      <c r="U39" s="295"/>
      <c r="V39" s="18" t="s">
        <v>173</v>
      </c>
      <c r="W39" s="285" t="s">
        <v>174</v>
      </c>
      <c r="X39" s="286"/>
      <c r="Y39" s="287"/>
      <c r="Z39" s="286" t="s">
        <v>175</v>
      </c>
      <c r="AA39" s="287"/>
      <c r="AB39" s="294" t="s">
        <v>176</v>
      </c>
      <c r="AC39" s="295"/>
    </row>
    <row r="40" spans="1:29" s="4" customFormat="1" ht="120" customHeight="1">
      <c r="A40" s="17">
        <v>23</v>
      </c>
      <c r="B40" s="335"/>
      <c r="C40" s="337"/>
      <c r="D40" s="279"/>
      <c r="E40" s="297" t="s">
        <v>177</v>
      </c>
      <c r="F40" s="297" t="s">
        <v>178</v>
      </c>
      <c r="G40" s="33" t="s">
        <v>178</v>
      </c>
      <c r="H40" s="288"/>
      <c r="I40" s="288"/>
      <c r="J40" s="288"/>
      <c r="K40" s="288"/>
      <c r="L40" s="17" t="s">
        <v>179</v>
      </c>
      <c r="M40" s="335"/>
      <c r="N40" s="349"/>
      <c r="O40" s="337"/>
      <c r="P40" s="17">
        <v>34</v>
      </c>
      <c r="Q40" s="289" t="s">
        <v>171</v>
      </c>
      <c r="R40" s="289"/>
      <c r="S40" s="308"/>
      <c r="T40" s="294" t="s">
        <v>180</v>
      </c>
      <c r="U40" s="295"/>
      <c r="V40" s="18" t="s">
        <v>181</v>
      </c>
      <c r="W40" s="285" t="s">
        <v>182</v>
      </c>
      <c r="X40" s="286"/>
      <c r="Y40" s="287"/>
      <c r="Z40" s="285" t="s">
        <v>183</v>
      </c>
      <c r="AA40" s="287"/>
      <c r="AB40" s="294" t="s">
        <v>184</v>
      </c>
      <c r="AC40" s="295"/>
    </row>
    <row r="41" spans="1:29" s="4" customFormat="1" ht="84" customHeight="1">
      <c r="A41" s="17">
        <v>24</v>
      </c>
      <c r="B41" s="335"/>
      <c r="C41" s="337"/>
      <c r="D41" s="279"/>
      <c r="E41" s="297" t="s">
        <v>185</v>
      </c>
      <c r="F41" s="297" t="s">
        <v>186</v>
      </c>
      <c r="G41" s="33" t="s">
        <v>186</v>
      </c>
      <c r="H41" s="288"/>
      <c r="I41" s="288"/>
      <c r="J41" s="288"/>
      <c r="K41" s="288"/>
      <c r="L41" s="17" t="s">
        <v>179</v>
      </c>
      <c r="M41" s="335"/>
      <c r="N41" s="349"/>
      <c r="O41" s="337"/>
      <c r="P41" s="17">
        <v>35</v>
      </c>
      <c r="Q41" s="289" t="s">
        <v>187</v>
      </c>
      <c r="R41" s="289"/>
      <c r="S41" s="308"/>
      <c r="T41" s="294" t="s">
        <v>188</v>
      </c>
      <c r="U41" s="295"/>
      <c r="V41" s="18" t="s">
        <v>189</v>
      </c>
      <c r="W41" s="285" t="s">
        <v>190</v>
      </c>
      <c r="X41" s="286"/>
      <c r="Y41" s="287"/>
      <c r="Z41" s="285" t="s">
        <v>191</v>
      </c>
      <c r="AA41" s="287"/>
      <c r="AB41" s="294" t="s">
        <v>192</v>
      </c>
      <c r="AC41" s="295"/>
    </row>
    <row r="42" spans="1:29" ht="51.75" customHeight="1">
      <c r="A42" s="17">
        <v>25</v>
      </c>
      <c r="B42" s="335"/>
      <c r="C42" s="337"/>
      <c r="D42" s="279"/>
      <c r="E42" s="296" t="s">
        <v>193</v>
      </c>
      <c r="F42" s="296"/>
      <c r="G42" s="33" t="s">
        <v>194</v>
      </c>
      <c r="H42" s="274" t="s">
        <v>195</v>
      </c>
      <c r="I42" s="274"/>
      <c r="J42" s="274"/>
      <c r="K42" s="274"/>
      <c r="L42" s="230" t="s">
        <v>196</v>
      </c>
      <c r="M42" s="335"/>
      <c r="N42" s="349"/>
      <c r="O42" s="337"/>
      <c r="P42" s="17">
        <v>36</v>
      </c>
      <c r="Q42" s="289"/>
      <c r="R42" s="289"/>
      <c r="S42" s="308"/>
      <c r="T42" s="274"/>
      <c r="U42" s="274"/>
      <c r="V42" s="34"/>
      <c r="W42" s="274"/>
      <c r="X42" s="274"/>
      <c r="Y42" s="274"/>
      <c r="Z42" s="274"/>
      <c r="AA42" s="274"/>
      <c r="AB42" s="294"/>
      <c r="AC42" s="295"/>
    </row>
    <row r="43" spans="1:29" ht="36.950000000000003" customHeight="1">
      <c r="A43" s="17">
        <v>26</v>
      </c>
      <c r="B43" s="335"/>
      <c r="C43" s="337"/>
      <c r="D43" s="279"/>
      <c r="E43" s="297" t="s">
        <v>197</v>
      </c>
      <c r="F43" s="297"/>
      <c r="G43" s="33" t="s">
        <v>198</v>
      </c>
      <c r="H43" s="274" t="s">
        <v>199</v>
      </c>
      <c r="I43" s="274"/>
      <c r="J43" s="274"/>
      <c r="K43" s="274"/>
      <c r="L43" s="17" t="s">
        <v>200</v>
      </c>
      <c r="M43" s="335"/>
      <c r="N43" s="349"/>
      <c r="O43" s="337"/>
      <c r="P43" s="17">
        <v>37</v>
      </c>
      <c r="Q43" s="289"/>
      <c r="R43" s="289"/>
      <c r="S43" s="308"/>
      <c r="T43" s="298"/>
      <c r="U43" s="298"/>
      <c r="V43" s="233"/>
      <c r="W43" s="274"/>
      <c r="X43" s="274"/>
      <c r="Y43" s="274"/>
      <c r="Z43" s="274"/>
      <c r="AA43" s="274"/>
      <c r="AB43" s="274"/>
      <c r="AC43" s="274"/>
    </row>
    <row r="44" spans="1:29" ht="26.1" customHeight="1">
      <c r="A44" s="17">
        <v>27</v>
      </c>
      <c r="B44" s="335"/>
      <c r="C44" s="337"/>
      <c r="D44" s="279"/>
      <c r="E44" s="297" t="s">
        <v>201</v>
      </c>
      <c r="F44" s="297"/>
      <c r="G44" s="101" t="s">
        <v>202</v>
      </c>
      <c r="H44" s="274" t="s">
        <v>200</v>
      </c>
      <c r="I44" s="274"/>
      <c r="J44" s="274"/>
      <c r="K44" s="274"/>
      <c r="L44" s="17" t="s">
        <v>200</v>
      </c>
      <c r="M44" s="335"/>
      <c r="N44" s="349"/>
      <c r="O44" s="337"/>
      <c r="P44" s="17">
        <v>38</v>
      </c>
      <c r="Q44" s="289"/>
      <c r="R44" s="289"/>
      <c r="S44" s="308"/>
      <c r="T44" s="299"/>
      <c r="U44" s="299"/>
      <c r="V44" s="233"/>
      <c r="W44" s="274"/>
      <c r="X44" s="274"/>
      <c r="Y44" s="274"/>
      <c r="Z44" s="274"/>
      <c r="AA44" s="274"/>
      <c r="AB44" s="274"/>
      <c r="AC44" s="274"/>
    </row>
    <row r="45" spans="1:29" ht="26.1" customHeight="1">
      <c r="A45" s="17">
        <v>28</v>
      </c>
      <c r="B45" s="292"/>
      <c r="C45" s="293"/>
      <c r="D45" s="303"/>
      <c r="E45" s="290" t="s">
        <v>203</v>
      </c>
      <c r="F45" s="290"/>
      <c r="G45" s="33" t="s">
        <v>204</v>
      </c>
      <c r="H45" s="274" t="s">
        <v>200</v>
      </c>
      <c r="I45" s="274"/>
      <c r="J45" s="274"/>
      <c r="K45" s="274"/>
      <c r="L45" s="17" t="s">
        <v>200</v>
      </c>
      <c r="M45" s="292"/>
      <c r="N45" s="338"/>
      <c r="O45" s="293"/>
      <c r="P45" s="17">
        <v>39</v>
      </c>
      <c r="Q45" s="289"/>
      <c r="R45" s="289"/>
      <c r="S45" s="309"/>
      <c r="T45" s="299"/>
      <c r="U45" s="299"/>
      <c r="V45" s="233"/>
      <c r="W45" s="274"/>
      <c r="X45" s="274"/>
      <c r="Y45" s="274"/>
      <c r="Z45" s="274"/>
      <c r="AA45" s="274"/>
      <c r="AB45" s="274"/>
      <c r="AC45" s="274"/>
    </row>
    <row r="46" spans="1:29" ht="72.95" customHeight="1">
      <c r="A46" s="17"/>
      <c r="B46" s="294"/>
      <c r="C46" s="295"/>
      <c r="D46" s="231"/>
      <c r="E46" s="294"/>
      <c r="F46" s="295"/>
      <c r="G46" s="18"/>
      <c r="H46" s="285"/>
      <c r="I46" s="286"/>
      <c r="J46" s="286"/>
      <c r="K46" s="287"/>
      <c r="L46" s="230"/>
      <c r="M46" s="294"/>
      <c r="N46" s="300"/>
      <c r="O46" s="295"/>
      <c r="P46" s="17"/>
      <c r="Q46" s="294"/>
      <c r="R46" s="295"/>
      <c r="S46" s="233"/>
      <c r="T46" s="301"/>
      <c r="U46" s="302"/>
      <c r="V46" s="233"/>
      <c r="W46" s="294"/>
      <c r="X46" s="300"/>
      <c r="Y46" s="295"/>
      <c r="Z46" s="294"/>
      <c r="AA46" s="295"/>
      <c r="AB46" s="294"/>
      <c r="AC46" s="295"/>
    </row>
    <row r="47" spans="1:29" ht="26.1" customHeight="1">
      <c r="A47" s="17">
        <v>33</v>
      </c>
      <c r="B47" s="294"/>
      <c r="C47" s="295"/>
      <c r="D47" s="21"/>
      <c r="E47" s="294"/>
      <c r="F47" s="295"/>
      <c r="G47" s="18"/>
      <c r="H47" s="294"/>
      <c r="I47" s="300"/>
      <c r="J47" s="300"/>
      <c r="K47" s="295"/>
      <c r="L47" s="17"/>
      <c r="M47" s="294"/>
      <c r="N47" s="300"/>
      <c r="O47" s="295"/>
      <c r="P47" s="17"/>
      <c r="Q47" s="294"/>
      <c r="R47" s="295"/>
      <c r="S47" s="233"/>
      <c r="T47" s="301"/>
      <c r="U47" s="302"/>
      <c r="V47" s="233"/>
      <c r="W47" s="294"/>
      <c r="X47" s="300"/>
      <c r="Y47" s="295"/>
      <c r="Z47" s="294"/>
      <c r="AA47" s="295"/>
      <c r="AB47" s="294"/>
      <c r="AC47" s="295"/>
    </row>
    <row r="48" spans="1:29" ht="26.1" customHeight="1">
      <c r="A48" s="17">
        <v>34</v>
      </c>
      <c r="B48" s="294"/>
      <c r="C48" s="295"/>
      <c r="D48" s="21"/>
      <c r="E48" s="294"/>
      <c r="F48" s="295"/>
      <c r="G48" s="18"/>
      <c r="H48" s="294"/>
      <c r="I48" s="300"/>
      <c r="J48" s="300"/>
      <c r="K48" s="295"/>
      <c r="L48" s="17"/>
      <c r="M48" s="294"/>
      <c r="N48" s="300"/>
      <c r="O48" s="295"/>
      <c r="P48" s="17"/>
      <c r="Q48" s="294"/>
      <c r="R48" s="295"/>
      <c r="S48" s="233"/>
      <c r="T48" s="301"/>
      <c r="U48" s="302"/>
      <c r="V48" s="233"/>
      <c r="W48" s="294"/>
      <c r="X48" s="300"/>
      <c r="Y48" s="295"/>
      <c r="Z48" s="294"/>
      <c r="AA48" s="295"/>
      <c r="AB48" s="294"/>
      <c r="AC48" s="295"/>
    </row>
    <row r="49" spans="1:29" ht="26.1" customHeight="1">
      <c r="A49" s="17">
        <v>35</v>
      </c>
      <c r="B49" s="294"/>
      <c r="C49" s="295"/>
      <c r="D49" s="21"/>
      <c r="E49" s="294"/>
      <c r="F49" s="295"/>
      <c r="G49" s="18"/>
      <c r="H49" s="294"/>
      <c r="I49" s="300"/>
      <c r="J49" s="300"/>
      <c r="K49" s="295"/>
      <c r="L49" s="17"/>
      <c r="M49" s="294"/>
      <c r="N49" s="300"/>
      <c r="O49" s="295"/>
      <c r="P49" s="17"/>
      <c r="Q49" s="294"/>
      <c r="R49" s="295"/>
      <c r="S49" s="233"/>
      <c r="T49" s="301"/>
      <c r="U49" s="302"/>
      <c r="V49" s="233"/>
      <c r="W49" s="294"/>
      <c r="X49" s="300"/>
      <c r="Y49" s="295"/>
      <c r="Z49" s="294"/>
      <c r="AA49" s="295"/>
      <c r="AB49" s="294"/>
      <c r="AC49" s="295"/>
    </row>
    <row r="50" spans="1:29" ht="26.1" customHeight="1">
      <c r="A50" s="17">
        <v>36</v>
      </c>
      <c r="B50" s="294"/>
      <c r="C50" s="295"/>
      <c r="D50" s="21"/>
      <c r="E50" s="294"/>
      <c r="F50" s="295"/>
      <c r="G50" s="18"/>
      <c r="H50" s="294"/>
      <c r="I50" s="300"/>
      <c r="J50" s="300"/>
      <c r="K50" s="295"/>
      <c r="L50" s="17"/>
      <c r="M50" s="294"/>
      <c r="N50" s="300"/>
      <c r="O50" s="295"/>
      <c r="P50" s="17"/>
      <c r="Q50" s="294"/>
      <c r="R50" s="295"/>
      <c r="S50" s="233"/>
      <c r="T50" s="301"/>
      <c r="U50" s="302"/>
      <c r="V50" s="233"/>
      <c r="W50" s="294"/>
      <c r="X50" s="300"/>
      <c r="Y50" s="295"/>
      <c r="Z50" s="294"/>
      <c r="AA50" s="295"/>
      <c r="AB50" s="294"/>
      <c r="AC50" s="295"/>
    </row>
    <row r="51" spans="1:29" ht="26.1" customHeight="1">
      <c r="A51" s="17">
        <v>37</v>
      </c>
      <c r="B51" s="294"/>
      <c r="C51" s="295"/>
      <c r="D51" s="21"/>
      <c r="E51" s="294"/>
      <c r="F51" s="295"/>
      <c r="G51" s="18"/>
      <c r="H51" s="294"/>
      <c r="I51" s="300"/>
      <c r="J51" s="300"/>
      <c r="K51" s="295"/>
      <c r="L51" s="17"/>
      <c r="M51" s="294"/>
      <c r="N51" s="300"/>
      <c r="O51" s="295"/>
      <c r="P51" s="17"/>
      <c r="Q51" s="294"/>
      <c r="R51" s="295"/>
      <c r="S51" s="233"/>
      <c r="T51" s="301"/>
      <c r="U51" s="302"/>
      <c r="V51" s="233"/>
      <c r="W51" s="294"/>
      <c r="X51" s="300"/>
      <c r="Y51" s="295"/>
      <c r="Z51" s="294"/>
      <c r="AA51" s="295"/>
      <c r="AB51" s="294"/>
      <c r="AC51" s="295"/>
    </row>
    <row r="52" spans="1:29" ht="26.1" customHeight="1">
      <c r="A52" s="17">
        <v>38</v>
      </c>
      <c r="B52" s="294"/>
      <c r="C52" s="295"/>
      <c r="D52" s="21"/>
      <c r="E52" s="294"/>
      <c r="F52" s="295"/>
      <c r="G52" s="18"/>
      <c r="H52" s="294"/>
      <c r="I52" s="300"/>
      <c r="J52" s="300"/>
      <c r="K52" s="295"/>
      <c r="L52" s="17"/>
      <c r="M52" s="294"/>
      <c r="N52" s="300"/>
      <c r="O52" s="295"/>
      <c r="P52" s="17"/>
      <c r="Q52" s="294"/>
      <c r="R52" s="295"/>
      <c r="S52" s="233"/>
      <c r="T52" s="301"/>
      <c r="U52" s="302"/>
      <c r="V52" s="233"/>
      <c r="W52" s="294"/>
      <c r="X52" s="300"/>
      <c r="Y52" s="295"/>
      <c r="Z52" s="294"/>
      <c r="AA52" s="295"/>
      <c r="AB52" s="294"/>
      <c r="AC52" s="295"/>
    </row>
    <row r="53" spans="1:29" ht="26.1" customHeight="1">
      <c r="A53" s="17">
        <v>39</v>
      </c>
      <c r="B53" s="294"/>
      <c r="C53" s="295"/>
      <c r="D53" s="21"/>
      <c r="E53" s="294"/>
      <c r="F53" s="295"/>
      <c r="G53" s="18"/>
      <c r="H53" s="294"/>
      <c r="I53" s="300"/>
      <c r="J53" s="300"/>
      <c r="K53" s="295"/>
      <c r="L53" s="17"/>
      <c r="M53" s="294"/>
      <c r="N53" s="300"/>
      <c r="O53" s="295"/>
      <c r="P53" s="17"/>
      <c r="Q53" s="294"/>
      <c r="R53" s="295"/>
      <c r="S53" s="233"/>
      <c r="T53" s="301"/>
      <c r="U53" s="302"/>
      <c r="V53" s="233"/>
      <c r="W53" s="294"/>
      <c r="X53" s="300"/>
      <c r="Y53" s="295"/>
      <c r="Z53" s="294"/>
      <c r="AA53" s="295"/>
      <c r="AB53" s="294"/>
      <c r="AC53" s="295"/>
    </row>
    <row r="54" spans="1:29" ht="26.1" customHeight="1">
      <c r="A54" s="17">
        <v>40</v>
      </c>
      <c r="B54" s="294"/>
      <c r="C54" s="295"/>
      <c r="D54" s="21"/>
      <c r="E54" s="294"/>
      <c r="F54" s="295"/>
      <c r="G54" s="18"/>
      <c r="H54" s="294"/>
      <c r="I54" s="300"/>
      <c r="J54" s="300"/>
      <c r="K54" s="295"/>
      <c r="L54" s="17"/>
      <c r="M54" s="294"/>
      <c r="N54" s="300"/>
      <c r="O54" s="295"/>
      <c r="P54" s="17"/>
      <c r="Q54" s="294"/>
      <c r="R54" s="295"/>
      <c r="S54" s="233"/>
      <c r="T54" s="301"/>
      <c r="U54" s="302"/>
      <c r="V54" s="233"/>
      <c r="W54" s="294"/>
      <c r="X54" s="300"/>
      <c r="Y54" s="295"/>
      <c r="Z54" s="294"/>
      <c r="AA54" s="295"/>
      <c r="AB54" s="294"/>
      <c r="AC54" s="295"/>
    </row>
    <row r="55" spans="1:29" ht="26.1" customHeight="1">
      <c r="A55" s="17">
        <v>41</v>
      </c>
      <c r="B55" s="294"/>
      <c r="C55" s="295"/>
      <c r="D55" s="21"/>
      <c r="E55" s="294"/>
      <c r="F55" s="295"/>
      <c r="G55" s="18"/>
      <c r="H55" s="294"/>
      <c r="I55" s="300"/>
      <c r="J55" s="300"/>
      <c r="K55" s="295"/>
      <c r="L55" s="17"/>
      <c r="M55" s="294"/>
      <c r="N55" s="300"/>
      <c r="O55" s="295"/>
      <c r="P55" s="17"/>
      <c r="Q55" s="294"/>
      <c r="R55" s="295"/>
      <c r="S55" s="233"/>
      <c r="T55" s="301"/>
      <c r="U55" s="302"/>
      <c r="V55" s="233"/>
      <c r="W55" s="294"/>
      <c r="X55" s="300"/>
      <c r="Y55" s="295"/>
      <c r="Z55" s="294"/>
      <c r="AA55" s="295"/>
      <c r="AB55" s="294"/>
      <c r="AC55" s="295"/>
    </row>
    <row r="56" spans="1:29" ht="26.1" customHeight="1">
      <c r="A56" s="17">
        <v>42</v>
      </c>
      <c r="B56" s="294"/>
      <c r="C56" s="295"/>
      <c r="D56" s="21"/>
      <c r="E56" s="294"/>
      <c r="F56" s="295"/>
      <c r="G56" s="18"/>
      <c r="H56" s="294"/>
      <c r="I56" s="300"/>
      <c r="J56" s="300"/>
      <c r="K56" s="295"/>
      <c r="L56" s="17"/>
      <c r="M56" s="294"/>
      <c r="N56" s="300"/>
      <c r="O56" s="295"/>
      <c r="P56" s="17"/>
      <c r="Q56" s="294"/>
      <c r="R56" s="295"/>
      <c r="S56" s="233"/>
      <c r="T56" s="301"/>
      <c r="U56" s="302"/>
      <c r="V56" s="233"/>
      <c r="W56" s="294"/>
      <c r="X56" s="300"/>
      <c r="Y56" s="295"/>
      <c r="Z56" s="294"/>
      <c r="AA56" s="295"/>
      <c r="AB56" s="294"/>
      <c r="AC56" s="295"/>
    </row>
    <row r="57" spans="1:29" ht="26.1" customHeight="1">
      <c r="A57" s="17">
        <v>43</v>
      </c>
      <c r="B57" s="294"/>
      <c r="C57" s="295"/>
      <c r="D57" s="21"/>
      <c r="E57" s="294"/>
      <c r="F57" s="295"/>
      <c r="G57" s="18"/>
      <c r="H57" s="294"/>
      <c r="I57" s="300"/>
      <c r="J57" s="300"/>
      <c r="K57" s="295"/>
      <c r="L57" s="17"/>
      <c r="M57" s="294"/>
      <c r="N57" s="300"/>
      <c r="O57" s="295"/>
      <c r="P57" s="17"/>
      <c r="Q57" s="294"/>
      <c r="R57" s="295"/>
      <c r="S57" s="233"/>
      <c r="T57" s="301"/>
      <c r="U57" s="302"/>
      <c r="V57" s="233"/>
      <c r="W57" s="294"/>
      <c r="X57" s="300"/>
      <c r="Y57" s="295"/>
      <c r="Z57" s="294"/>
      <c r="AA57" s="295"/>
      <c r="AB57" s="294"/>
      <c r="AC57" s="295"/>
    </row>
    <row r="58" spans="1:29" ht="26.1" customHeight="1">
      <c r="A58" s="17">
        <v>44</v>
      </c>
      <c r="B58" s="294"/>
      <c r="C58" s="295"/>
      <c r="D58" s="21"/>
      <c r="E58" s="294"/>
      <c r="F58" s="295"/>
      <c r="G58" s="18"/>
      <c r="H58" s="294"/>
      <c r="I58" s="300"/>
      <c r="J58" s="300"/>
      <c r="K58" s="295"/>
      <c r="L58" s="17"/>
      <c r="M58" s="294"/>
      <c r="N58" s="300"/>
      <c r="O58" s="295"/>
      <c r="P58" s="17"/>
      <c r="Q58" s="294"/>
      <c r="R58" s="295"/>
      <c r="S58" s="233"/>
      <c r="T58" s="301"/>
      <c r="U58" s="302"/>
      <c r="V58" s="233"/>
      <c r="W58" s="294"/>
      <c r="X58" s="300"/>
      <c r="Y58" s="295"/>
      <c r="Z58" s="294"/>
      <c r="AA58" s="295"/>
      <c r="AB58" s="294"/>
      <c r="AC58" s="295"/>
    </row>
    <row r="59" spans="1:29" ht="26.1" customHeight="1">
      <c r="A59" s="17">
        <v>45</v>
      </c>
      <c r="B59" s="294"/>
      <c r="C59" s="295"/>
      <c r="D59" s="21"/>
      <c r="E59" s="294"/>
      <c r="F59" s="295"/>
      <c r="G59" s="18"/>
      <c r="H59" s="294"/>
      <c r="I59" s="300"/>
      <c r="J59" s="300"/>
      <c r="K59" s="295"/>
      <c r="L59" s="17"/>
      <c r="M59" s="294"/>
      <c r="N59" s="300"/>
      <c r="O59" s="295"/>
      <c r="P59" s="17"/>
      <c r="Q59" s="294"/>
      <c r="R59" s="295"/>
      <c r="S59" s="233"/>
      <c r="T59" s="301"/>
      <c r="U59" s="302"/>
      <c r="V59" s="233"/>
      <c r="W59" s="294"/>
      <c r="X59" s="300"/>
      <c r="Y59" s="295"/>
      <c r="Z59" s="294"/>
      <c r="AA59" s="295"/>
      <c r="AB59" s="294"/>
      <c r="AC59" s="295"/>
    </row>
    <row r="60" spans="1:29" ht="26.1" customHeight="1">
      <c r="A60" s="17">
        <v>46</v>
      </c>
      <c r="B60" s="294"/>
      <c r="C60" s="295"/>
      <c r="D60" s="21"/>
      <c r="E60" s="294"/>
      <c r="F60" s="295"/>
      <c r="G60" s="18"/>
      <c r="H60" s="294"/>
      <c r="I60" s="300"/>
      <c r="J60" s="300"/>
      <c r="K60" s="295"/>
      <c r="L60" s="17"/>
      <c r="M60" s="294"/>
      <c r="N60" s="300"/>
      <c r="O60" s="295"/>
      <c r="P60" s="17"/>
      <c r="Q60" s="294"/>
      <c r="R60" s="295"/>
      <c r="S60" s="233"/>
      <c r="T60" s="301"/>
      <c r="U60" s="302"/>
      <c r="V60" s="233"/>
      <c r="W60" s="294"/>
      <c r="X60" s="300"/>
      <c r="Y60" s="295"/>
      <c r="Z60" s="294"/>
      <c r="AA60" s="295"/>
      <c r="AB60" s="294"/>
      <c r="AC60" s="295"/>
    </row>
    <row r="61" spans="1:29" ht="26.1" customHeight="1">
      <c r="A61" s="17">
        <v>47</v>
      </c>
      <c r="B61" s="294"/>
      <c r="C61" s="295"/>
      <c r="D61" s="21"/>
      <c r="E61" s="294"/>
      <c r="F61" s="295"/>
      <c r="G61" s="18"/>
      <c r="H61" s="294"/>
      <c r="I61" s="300"/>
      <c r="J61" s="300"/>
      <c r="K61" s="295"/>
      <c r="L61" s="17"/>
      <c r="M61" s="294"/>
      <c r="N61" s="300"/>
      <c r="O61" s="295"/>
      <c r="P61" s="17"/>
      <c r="Q61" s="294"/>
      <c r="R61" s="295"/>
      <c r="S61" s="233"/>
      <c r="T61" s="301"/>
      <c r="U61" s="302"/>
      <c r="V61" s="233"/>
      <c r="W61" s="294"/>
      <c r="X61" s="300"/>
      <c r="Y61" s="295"/>
      <c r="Z61" s="294"/>
      <c r="AA61" s="295"/>
      <c r="AB61" s="294"/>
      <c r="AC61" s="295"/>
    </row>
    <row r="62" spans="1:29">
      <c r="A62" s="17">
        <v>48</v>
      </c>
    </row>
    <row r="63" spans="1:29">
      <c r="A63" s="17">
        <v>49</v>
      </c>
    </row>
    <row r="64" spans="1:29">
      <c r="A64" s="17">
        <v>50</v>
      </c>
    </row>
    <row r="65" spans="1:13">
      <c r="A65" s="17">
        <v>51</v>
      </c>
    </row>
    <row r="71" spans="1:13" ht="69">
      <c r="M71" s="49" t="s">
        <v>205</v>
      </c>
    </row>
    <row r="175" spans="12:12">
      <c r="L175" s="5" t="s">
        <v>206</v>
      </c>
    </row>
  </sheetData>
  <mergeCells count="408">
    <mergeCell ref="Y1:AC2"/>
    <mergeCell ref="A3:B4"/>
    <mergeCell ref="C3:E4"/>
    <mergeCell ref="A6:D16"/>
    <mergeCell ref="E16:AC17"/>
    <mergeCell ref="H30:K33"/>
    <mergeCell ref="H28:K29"/>
    <mergeCell ref="H20:K21"/>
    <mergeCell ref="B20:C33"/>
    <mergeCell ref="A1:X2"/>
    <mergeCell ref="W19:Y20"/>
    <mergeCell ref="Q19:R26"/>
    <mergeCell ref="W23:Y24"/>
    <mergeCell ref="AB19:AC26"/>
    <mergeCell ref="Z27:AA32"/>
    <mergeCell ref="AB27:AC32"/>
    <mergeCell ref="Q27:R32"/>
    <mergeCell ref="H22:K26"/>
    <mergeCell ref="A20:A33"/>
    <mergeCell ref="D20:D33"/>
    <mergeCell ref="D35:D45"/>
    <mergeCell ref="L20:L21"/>
    <mergeCell ref="L22:L26"/>
    <mergeCell ref="L28:L29"/>
    <mergeCell ref="L30:L33"/>
    <mergeCell ref="S19:S26"/>
    <mergeCell ref="S27:S32"/>
    <mergeCell ref="S35:S45"/>
    <mergeCell ref="H38:K41"/>
    <mergeCell ref="B35:C45"/>
    <mergeCell ref="M35:O45"/>
    <mergeCell ref="B61:C61"/>
    <mergeCell ref="E61:F61"/>
    <mergeCell ref="H61:K61"/>
    <mergeCell ref="M61:O61"/>
    <mergeCell ref="Q61:R61"/>
    <mergeCell ref="T61:U61"/>
    <mergeCell ref="W61:Y61"/>
    <mergeCell ref="Z61:AA61"/>
    <mergeCell ref="AB61:AC61"/>
    <mergeCell ref="B60:C60"/>
    <mergeCell ref="E60:F60"/>
    <mergeCell ref="H60:K60"/>
    <mergeCell ref="M60:O60"/>
    <mergeCell ref="Q60:R60"/>
    <mergeCell ref="T60:U60"/>
    <mergeCell ref="W60:Y60"/>
    <mergeCell ref="Z60:AA60"/>
    <mergeCell ref="AB60:AC60"/>
    <mergeCell ref="B59:C59"/>
    <mergeCell ref="E59:F59"/>
    <mergeCell ref="H59:K59"/>
    <mergeCell ref="M59:O59"/>
    <mergeCell ref="Q59:R59"/>
    <mergeCell ref="T59:U59"/>
    <mergeCell ref="W59:Y59"/>
    <mergeCell ref="Z59:AA59"/>
    <mergeCell ref="AB59:AC59"/>
    <mergeCell ref="B58:C58"/>
    <mergeCell ref="E58:F58"/>
    <mergeCell ref="H58:K58"/>
    <mergeCell ref="M58:O58"/>
    <mergeCell ref="Q58:R58"/>
    <mergeCell ref="T58:U58"/>
    <mergeCell ref="W58:Y58"/>
    <mergeCell ref="Z58:AA58"/>
    <mergeCell ref="AB58:AC58"/>
    <mergeCell ref="B57:C57"/>
    <mergeCell ref="E57:F57"/>
    <mergeCell ref="H57:K57"/>
    <mergeCell ref="M57:O57"/>
    <mergeCell ref="Q57:R57"/>
    <mergeCell ref="T57:U57"/>
    <mergeCell ref="W57:Y57"/>
    <mergeCell ref="Z57:AA57"/>
    <mergeCell ref="AB57:AC57"/>
    <mergeCell ref="B56:C56"/>
    <mergeCell ref="E56:F56"/>
    <mergeCell ref="H56:K56"/>
    <mergeCell ref="M56:O56"/>
    <mergeCell ref="Q56:R56"/>
    <mergeCell ref="T56:U56"/>
    <mergeCell ref="W56:Y56"/>
    <mergeCell ref="Z56:AA56"/>
    <mergeCell ref="AB56:AC56"/>
    <mergeCell ref="B55:C55"/>
    <mergeCell ref="E55:F55"/>
    <mergeCell ref="H55:K55"/>
    <mergeCell ref="M55:O55"/>
    <mergeCell ref="Q55:R55"/>
    <mergeCell ref="T55:U55"/>
    <mergeCell ref="W55:Y55"/>
    <mergeCell ref="Z55:AA55"/>
    <mergeCell ref="AB55:AC55"/>
    <mergeCell ref="B54:C54"/>
    <mergeCell ref="E54:F54"/>
    <mergeCell ref="H54:K54"/>
    <mergeCell ref="M54:O54"/>
    <mergeCell ref="Q54:R54"/>
    <mergeCell ref="T54:U54"/>
    <mergeCell ref="W54:Y54"/>
    <mergeCell ref="Z54:AA54"/>
    <mergeCell ref="AB54:AC54"/>
    <mergeCell ref="B53:C53"/>
    <mergeCell ref="E53:F53"/>
    <mergeCell ref="H53:K53"/>
    <mergeCell ref="M53:O53"/>
    <mergeCell ref="Q53:R53"/>
    <mergeCell ref="T53:U53"/>
    <mergeCell ref="W53:Y53"/>
    <mergeCell ref="Z53:AA53"/>
    <mergeCell ref="AB53:AC53"/>
    <mergeCell ref="B52:C52"/>
    <mergeCell ref="E52:F52"/>
    <mergeCell ref="H52:K52"/>
    <mergeCell ref="M52:O52"/>
    <mergeCell ref="Q52:R52"/>
    <mergeCell ref="T52:U52"/>
    <mergeCell ref="W52:Y52"/>
    <mergeCell ref="Z52:AA52"/>
    <mergeCell ref="AB52:AC52"/>
    <mergeCell ref="B51:C51"/>
    <mergeCell ref="E51:F51"/>
    <mergeCell ref="H51:K51"/>
    <mergeCell ref="M51:O51"/>
    <mergeCell ref="Q51:R51"/>
    <mergeCell ref="T51:U51"/>
    <mergeCell ref="W51:Y51"/>
    <mergeCell ref="Z51:AA51"/>
    <mergeCell ref="AB51:AC51"/>
    <mergeCell ref="B50:C50"/>
    <mergeCell ref="E50:F50"/>
    <mergeCell ref="H50:K50"/>
    <mergeCell ref="M50:O50"/>
    <mergeCell ref="Q50:R50"/>
    <mergeCell ref="T50:U50"/>
    <mergeCell ref="W50:Y50"/>
    <mergeCell ref="Z50:AA50"/>
    <mergeCell ref="AB50:AC50"/>
    <mergeCell ref="B49:C49"/>
    <mergeCell ref="E49:F49"/>
    <mergeCell ref="H49:K49"/>
    <mergeCell ref="M49:O49"/>
    <mergeCell ref="Q49:R49"/>
    <mergeCell ref="T49:U49"/>
    <mergeCell ref="W49:Y49"/>
    <mergeCell ref="Z49:AA49"/>
    <mergeCell ref="AB49:AC49"/>
    <mergeCell ref="B48:C48"/>
    <mergeCell ref="E48:F48"/>
    <mergeCell ref="H48:K48"/>
    <mergeCell ref="M48:O48"/>
    <mergeCell ref="Q48:R48"/>
    <mergeCell ref="T48:U48"/>
    <mergeCell ref="W48:Y48"/>
    <mergeCell ref="Z48:AA48"/>
    <mergeCell ref="AB48:AC48"/>
    <mergeCell ref="B47:C47"/>
    <mergeCell ref="E47:F47"/>
    <mergeCell ref="H47:K47"/>
    <mergeCell ref="M47:O47"/>
    <mergeCell ref="Q47:R47"/>
    <mergeCell ref="T47:U47"/>
    <mergeCell ref="W47:Y47"/>
    <mergeCell ref="Z47:AA47"/>
    <mergeCell ref="AB47:AC47"/>
    <mergeCell ref="E45:F45"/>
    <mergeCell ref="H45:K45"/>
    <mergeCell ref="Q45:R45"/>
    <mergeCell ref="T45:U45"/>
    <mergeCell ref="W45:Y45"/>
    <mergeCell ref="Z45:AA45"/>
    <mergeCell ref="AB45:AC45"/>
    <mergeCell ref="B46:C46"/>
    <mergeCell ref="E46:F46"/>
    <mergeCell ref="H46:K46"/>
    <mergeCell ref="M46:O46"/>
    <mergeCell ref="Q46:R46"/>
    <mergeCell ref="T46:U46"/>
    <mergeCell ref="W46:Y46"/>
    <mergeCell ref="Z46:AA46"/>
    <mergeCell ref="AB46:AC46"/>
    <mergeCell ref="E43:F43"/>
    <mergeCell ref="H43:K43"/>
    <mergeCell ref="Q43:R43"/>
    <mergeCell ref="T43:U43"/>
    <mergeCell ref="W43:Y43"/>
    <mergeCell ref="Z43:AA43"/>
    <mergeCell ref="AB43:AC43"/>
    <mergeCell ref="E44:F44"/>
    <mergeCell ref="H44:K44"/>
    <mergeCell ref="Q44:R44"/>
    <mergeCell ref="T44:U44"/>
    <mergeCell ref="W44:Y44"/>
    <mergeCell ref="Z44:AA44"/>
    <mergeCell ref="AB44:AC44"/>
    <mergeCell ref="E41:F41"/>
    <mergeCell ref="Q41:R41"/>
    <mergeCell ref="T41:U41"/>
    <mergeCell ref="W41:Y41"/>
    <mergeCell ref="Z41:AA41"/>
    <mergeCell ref="AB41:AC41"/>
    <mergeCell ref="E42:F42"/>
    <mergeCell ref="H42:K42"/>
    <mergeCell ref="Q42:R42"/>
    <mergeCell ref="T42:U42"/>
    <mergeCell ref="W42:Y42"/>
    <mergeCell ref="Z42:AA42"/>
    <mergeCell ref="AB42:AC42"/>
    <mergeCell ref="E39:F39"/>
    <mergeCell ref="Q39:R39"/>
    <mergeCell ref="T39:U39"/>
    <mergeCell ref="W39:Y39"/>
    <mergeCell ref="Z39:AA39"/>
    <mergeCell ref="AB39:AC39"/>
    <mergeCell ref="E40:F40"/>
    <mergeCell ref="Q40:R40"/>
    <mergeCell ref="T40:U40"/>
    <mergeCell ref="W40:Y40"/>
    <mergeCell ref="Z40:AA40"/>
    <mergeCell ref="AB40:AC40"/>
    <mergeCell ref="E37:F37"/>
    <mergeCell ref="H37:K37"/>
    <mergeCell ref="Q37:R37"/>
    <mergeCell ref="T37:U37"/>
    <mergeCell ref="W37:Y37"/>
    <mergeCell ref="Z37:AA37"/>
    <mergeCell ref="AB37:AC37"/>
    <mergeCell ref="E38:F38"/>
    <mergeCell ref="Q38:R38"/>
    <mergeCell ref="T38:U38"/>
    <mergeCell ref="W38:Y38"/>
    <mergeCell ref="Z38:AA38"/>
    <mergeCell ref="AB38:AC38"/>
    <mergeCell ref="E35:F35"/>
    <mergeCell ref="H35:K35"/>
    <mergeCell ref="Q35:R35"/>
    <mergeCell ref="T35:U35"/>
    <mergeCell ref="W35:Y35"/>
    <mergeCell ref="Z35:AA35"/>
    <mergeCell ref="AB35:AC35"/>
    <mergeCell ref="E36:F36"/>
    <mergeCell ref="H36:K36"/>
    <mergeCell ref="Q36:R36"/>
    <mergeCell ref="T36:U36"/>
    <mergeCell ref="W36:Y36"/>
    <mergeCell ref="Z36:AA36"/>
    <mergeCell ref="AB36:AC36"/>
    <mergeCell ref="Z33:AA33"/>
    <mergeCell ref="AB33:AC33"/>
    <mergeCell ref="B34:C34"/>
    <mergeCell ref="E34:F34"/>
    <mergeCell ref="H34:K34"/>
    <mergeCell ref="M34:O34"/>
    <mergeCell ref="Q34:R34"/>
    <mergeCell ref="T34:U34"/>
    <mergeCell ref="W34:Y34"/>
    <mergeCell ref="Z34:AA34"/>
    <mergeCell ref="AB34:AC34"/>
    <mergeCell ref="E31:F31"/>
    <mergeCell ref="M31:O31"/>
    <mergeCell ref="T31:U31"/>
    <mergeCell ref="W31:Y31"/>
    <mergeCell ref="E32:F32"/>
    <mergeCell ref="M32:O32"/>
    <mergeCell ref="T32:U32"/>
    <mergeCell ref="W32:Y32"/>
    <mergeCell ref="E33:F33"/>
    <mergeCell ref="M33:O33"/>
    <mergeCell ref="Q33:R33"/>
    <mergeCell ref="T33:U33"/>
    <mergeCell ref="W33:Y33"/>
    <mergeCell ref="E28:F28"/>
    <mergeCell ref="M28:O28"/>
    <mergeCell ref="T28:U28"/>
    <mergeCell ref="W28:Y28"/>
    <mergeCell ref="E29:F29"/>
    <mergeCell ref="M29:O29"/>
    <mergeCell ref="T29:U29"/>
    <mergeCell ref="W29:Y29"/>
    <mergeCell ref="E30:F30"/>
    <mergeCell ref="M30:O30"/>
    <mergeCell ref="T30:U30"/>
    <mergeCell ref="W30:Y30"/>
    <mergeCell ref="E26:F26"/>
    <mergeCell ref="M26:O26"/>
    <mergeCell ref="T26:U26"/>
    <mergeCell ref="W26:Y26"/>
    <mergeCell ref="Z26:AA26"/>
    <mergeCell ref="E27:F27"/>
    <mergeCell ref="H27:K27"/>
    <mergeCell ref="M27:O27"/>
    <mergeCell ref="T27:U27"/>
    <mergeCell ref="W27:Y27"/>
    <mergeCell ref="E23:F23"/>
    <mergeCell ref="M23:O23"/>
    <mergeCell ref="T23:U23"/>
    <mergeCell ref="Z23:AA23"/>
    <mergeCell ref="E24:F24"/>
    <mergeCell ref="M24:O24"/>
    <mergeCell ref="T24:U24"/>
    <mergeCell ref="Z24:AA24"/>
    <mergeCell ref="E25:F25"/>
    <mergeCell ref="M25:O25"/>
    <mergeCell ref="T25:U25"/>
    <mergeCell ref="W25:Y25"/>
    <mergeCell ref="Z25:AA25"/>
    <mergeCell ref="E21:F21"/>
    <mergeCell ref="M21:O21"/>
    <mergeCell ref="T21:U21"/>
    <mergeCell ref="W21:Y21"/>
    <mergeCell ref="Z21:AA21"/>
    <mergeCell ref="E22:F22"/>
    <mergeCell ref="M22:O22"/>
    <mergeCell ref="T22:U22"/>
    <mergeCell ref="W22:Y22"/>
    <mergeCell ref="Z22:AA22"/>
    <mergeCell ref="AB18:AC18"/>
    <mergeCell ref="B19:C19"/>
    <mergeCell ref="E19:F19"/>
    <mergeCell ref="H19:K19"/>
    <mergeCell ref="M19:O19"/>
    <mergeCell ref="T19:U19"/>
    <mergeCell ref="Z19:AA19"/>
    <mergeCell ref="E20:F20"/>
    <mergeCell ref="M20:O20"/>
    <mergeCell ref="T20:U20"/>
    <mergeCell ref="Z20:AA20"/>
    <mergeCell ref="A17:D17"/>
    <mergeCell ref="B18:C18"/>
    <mergeCell ref="E18:F18"/>
    <mergeCell ref="H18:K18"/>
    <mergeCell ref="M18:O18"/>
    <mergeCell ref="Q18:R18"/>
    <mergeCell ref="T18:U18"/>
    <mergeCell ref="W18:Y18"/>
    <mergeCell ref="Z18:AA18"/>
    <mergeCell ref="F14:I14"/>
    <mergeCell ref="J14:N14"/>
    <mergeCell ref="O14:V14"/>
    <mergeCell ref="W14:X14"/>
    <mergeCell ref="Y14:AA14"/>
    <mergeCell ref="AB14:AC14"/>
    <mergeCell ref="F15:I15"/>
    <mergeCell ref="J15:N15"/>
    <mergeCell ref="O15:V15"/>
    <mergeCell ref="W15:X15"/>
    <mergeCell ref="Y15:AA15"/>
    <mergeCell ref="AB15:AC15"/>
    <mergeCell ref="F12:I12"/>
    <mergeCell ref="J12:N12"/>
    <mergeCell ref="O12:V12"/>
    <mergeCell ref="W12:X12"/>
    <mergeCell ref="Y12:AA12"/>
    <mergeCell ref="AB12:AC12"/>
    <mergeCell ref="F13:I13"/>
    <mergeCell ref="J13:N13"/>
    <mergeCell ref="O13:V13"/>
    <mergeCell ref="W13:X13"/>
    <mergeCell ref="Y13:AA13"/>
    <mergeCell ref="AB13:AC13"/>
    <mergeCell ref="F10:I10"/>
    <mergeCell ref="J10:N10"/>
    <mergeCell ref="O10:V10"/>
    <mergeCell ref="W10:X10"/>
    <mergeCell ref="Y10:AA10"/>
    <mergeCell ref="AB10:AC10"/>
    <mergeCell ref="F11:I11"/>
    <mergeCell ref="J11:N11"/>
    <mergeCell ref="O11:V11"/>
    <mergeCell ref="W11:X11"/>
    <mergeCell ref="Y11:AA11"/>
    <mergeCell ref="AB11:AC11"/>
    <mergeCell ref="F8:I8"/>
    <mergeCell ref="J8:N8"/>
    <mergeCell ref="O8:V8"/>
    <mergeCell ref="W8:X8"/>
    <mergeCell ref="Y8:AA8"/>
    <mergeCell ref="AB8:AC8"/>
    <mergeCell ref="F9:I9"/>
    <mergeCell ref="J9:N9"/>
    <mergeCell ref="O9:V9"/>
    <mergeCell ref="W9:X9"/>
    <mergeCell ref="Y9:AA9"/>
    <mergeCell ref="AB9:AC9"/>
    <mergeCell ref="Y5:AA5"/>
    <mergeCell ref="AB5:AC5"/>
    <mergeCell ref="F6:I6"/>
    <mergeCell ref="J6:N6"/>
    <mergeCell ref="O6:V6"/>
    <mergeCell ref="W6:X6"/>
    <mergeCell ref="Y6:AA6"/>
    <mergeCell ref="AB6:AC6"/>
    <mergeCell ref="F7:I7"/>
    <mergeCell ref="J7:N7"/>
    <mergeCell ref="O7:V7"/>
    <mergeCell ref="W7:X7"/>
    <mergeCell ref="Y7:AA7"/>
    <mergeCell ref="AB7:AC7"/>
    <mergeCell ref="G3:U3"/>
    <mergeCell ref="W3:X3"/>
    <mergeCell ref="G4:T4"/>
    <mergeCell ref="W4:X4"/>
    <mergeCell ref="A5:D5"/>
    <mergeCell ref="F5:I5"/>
    <mergeCell ref="J5:N5"/>
    <mergeCell ref="O5:V5"/>
    <mergeCell ref="W5:X5"/>
  </mergeCells>
  <phoneticPr fontId="35" type="noConversion"/>
  <pageMargins left="0.74791666666666701" right="0.70763888888888904" top="0.94374999999999998" bottom="0.74791666666666701" header="0.31388888888888899" footer="0.31388888888888899"/>
  <pageSetup paperSize="8" scale="66" fitToHeight="0" orientation="landscape" r:id="rId1"/>
  <rowBreaks count="1" manualBreakCount="1">
    <brk id="33" max="2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AO215"/>
  <sheetViews>
    <sheetView view="pageBreakPreview" topLeftCell="T1" zoomScale="85" zoomScaleNormal="100" zoomScaleSheetLayoutView="85" workbookViewId="0">
      <pane ySplit="8" topLeftCell="A187" activePane="bottomLeft" state="frozen"/>
      <selection pane="bottomLeft" activeCell="A96" sqref="A96:XFD96"/>
    </sheetView>
  </sheetViews>
  <sheetFormatPr defaultColWidth="9" defaultRowHeight="17.25"/>
  <cols>
    <col min="1" max="1" width="4.5" style="59" customWidth="1"/>
    <col min="2" max="11" width="2.625" style="51" customWidth="1"/>
    <col min="12" max="12" width="17.5" style="51" customWidth="1"/>
    <col min="13" max="13" width="27.25" style="60" customWidth="1"/>
    <col min="14" max="14" width="15.5" style="60" customWidth="1"/>
    <col min="15" max="16" width="5.625" style="51" customWidth="1"/>
    <col min="17" max="17" width="7.375" style="51" customWidth="1"/>
    <col min="18" max="18" width="6.125" style="61" customWidth="1"/>
    <col min="19" max="19" width="15.5" style="51" customWidth="1"/>
    <col min="20" max="20" width="8.125" style="62" customWidth="1"/>
    <col min="21" max="23" width="8.125" style="61" customWidth="1"/>
    <col min="24" max="24" width="18.125" style="61" customWidth="1"/>
    <col min="25" max="25" width="12.375" style="61" customWidth="1"/>
    <col min="26" max="26" width="14.75" style="51" customWidth="1"/>
    <col min="27" max="27" width="8.375" style="196" customWidth="1"/>
    <col min="28" max="28" width="6.625" style="51" customWidth="1"/>
    <col min="29" max="32" width="5.75" style="51" customWidth="1"/>
    <col min="33" max="34" width="7.25" style="51" customWidth="1"/>
    <col min="35" max="35" width="10" style="51" customWidth="1"/>
    <col min="36" max="37" width="17.125" style="59" customWidth="1"/>
    <col min="38" max="38" width="17.125" style="51" customWidth="1"/>
    <col min="39" max="39" width="17.125" style="167" customWidth="1"/>
    <col min="40" max="16384" width="9" style="51"/>
  </cols>
  <sheetData>
    <row r="1" spans="1:41" ht="33.75" customHeight="1">
      <c r="A1" s="350" t="s">
        <v>207</v>
      </c>
      <c r="B1" s="351"/>
      <c r="C1" s="351"/>
      <c r="D1" s="351"/>
      <c r="E1" s="351"/>
      <c r="F1" s="351" t="s">
        <v>208</v>
      </c>
      <c r="G1" s="351"/>
      <c r="H1" s="351"/>
      <c r="I1" s="351"/>
      <c r="J1" s="351"/>
      <c r="K1" s="351"/>
      <c r="L1" s="352" t="s">
        <v>209</v>
      </c>
      <c r="M1" s="352"/>
      <c r="N1" s="364" t="s">
        <v>210</v>
      </c>
      <c r="O1" s="364"/>
      <c r="P1" s="364"/>
      <c r="Q1" s="364"/>
      <c r="R1" s="364"/>
      <c r="S1" s="364"/>
      <c r="T1" s="364"/>
      <c r="U1" s="364"/>
      <c r="V1" s="364"/>
      <c r="W1" s="364"/>
      <c r="X1" s="364"/>
      <c r="Y1" s="364"/>
      <c r="Z1" s="364"/>
      <c r="AA1" s="365"/>
      <c r="AB1" s="364"/>
      <c r="AC1" s="364"/>
      <c r="AD1" s="364"/>
      <c r="AE1" s="364"/>
      <c r="AF1" s="364"/>
      <c r="AG1" s="364"/>
      <c r="AH1" s="364"/>
      <c r="AI1" s="140" t="s">
        <v>49</v>
      </c>
      <c r="AJ1" s="197" t="s">
        <v>211</v>
      </c>
      <c r="AK1" s="197" t="s">
        <v>212</v>
      </c>
      <c r="AL1" s="198" t="s">
        <v>213</v>
      </c>
      <c r="AM1" s="167" t="s">
        <v>214</v>
      </c>
    </row>
    <row r="2" spans="1:41" ht="33.75" customHeight="1">
      <c r="A2" s="350" t="s">
        <v>215</v>
      </c>
      <c r="B2" s="351"/>
      <c r="C2" s="351"/>
      <c r="D2" s="351"/>
      <c r="E2" s="351"/>
      <c r="F2" s="351"/>
      <c r="G2" s="351"/>
      <c r="H2" s="351"/>
      <c r="I2" s="351"/>
      <c r="J2" s="351"/>
      <c r="K2" s="351"/>
      <c r="L2" s="351"/>
      <c r="M2" s="351"/>
      <c r="N2" s="364"/>
      <c r="O2" s="364"/>
      <c r="P2" s="364"/>
      <c r="Q2" s="364"/>
      <c r="R2" s="364"/>
      <c r="S2" s="364"/>
      <c r="T2" s="364"/>
      <c r="U2" s="364"/>
      <c r="V2" s="364"/>
      <c r="W2" s="364"/>
      <c r="X2" s="364"/>
      <c r="Y2" s="364"/>
      <c r="Z2" s="364"/>
      <c r="AA2" s="365"/>
      <c r="AB2" s="364"/>
      <c r="AC2" s="364"/>
      <c r="AD2" s="364"/>
      <c r="AE2" s="364"/>
      <c r="AF2" s="364"/>
      <c r="AG2" s="364"/>
      <c r="AH2" s="364"/>
      <c r="AI2" s="140" t="s">
        <v>216</v>
      </c>
      <c r="AJ2" s="33" t="str">
        <f>M9</f>
        <v>副驾驶员座椅总成</v>
      </c>
      <c r="AK2" s="33" t="s">
        <v>22</v>
      </c>
      <c r="AL2" s="199" t="s">
        <v>22</v>
      </c>
      <c r="AM2" s="167" t="s">
        <v>22</v>
      </c>
    </row>
    <row r="3" spans="1:41" ht="33.75" customHeight="1">
      <c r="A3" s="353" t="s">
        <v>217</v>
      </c>
      <c r="B3" s="352"/>
      <c r="C3" s="352"/>
      <c r="D3" s="352"/>
      <c r="E3" s="352"/>
      <c r="F3" s="352"/>
      <c r="G3" s="352"/>
      <c r="H3" s="352"/>
      <c r="I3" s="352"/>
      <c r="J3" s="352"/>
      <c r="K3" s="352"/>
      <c r="L3" s="352" t="s">
        <v>218</v>
      </c>
      <c r="M3" s="352"/>
      <c r="N3" s="364"/>
      <c r="O3" s="364"/>
      <c r="P3" s="364"/>
      <c r="Q3" s="364"/>
      <c r="R3" s="364"/>
      <c r="S3" s="364"/>
      <c r="T3" s="364"/>
      <c r="U3" s="364"/>
      <c r="V3" s="364"/>
      <c r="W3" s="364"/>
      <c r="X3" s="364"/>
      <c r="Y3" s="364"/>
      <c r="Z3" s="364"/>
      <c r="AA3" s="365"/>
      <c r="AB3" s="364"/>
      <c r="AC3" s="364"/>
      <c r="AD3" s="364"/>
      <c r="AE3" s="364"/>
      <c r="AF3" s="364"/>
      <c r="AG3" s="364"/>
      <c r="AH3" s="364"/>
      <c r="AI3" s="140" t="s">
        <v>219</v>
      </c>
      <c r="AJ3" s="68">
        <v>1880</v>
      </c>
      <c r="AK3" s="68">
        <v>1880</v>
      </c>
      <c r="AL3" s="166">
        <v>1880</v>
      </c>
      <c r="AM3" s="167">
        <v>1880</v>
      </c>
    </row>
    <row r="4" spans="1:41" ht="33.75" customHeight="1">
      <c r="A4" s="353" t="s">
        <v>220</v>
      </c>
      <c r="B4" s="352"/>
      <c r="C4" s="352"/>
      <c r="D4" s="352"/>
      <c r="E4" s="352"/>
      <c r="F4" s="352"/>
      <c r="G4" s="352"/>
      <c r="H4" s="352"/>
      <c r="I4" s="352"/>
      <c r="J4" s="352"/>
      <c r="K4" s="352"/>
      <c r="L4" s="352"/>
      <c r="M4" s="352"/>
      <c r="N4" s="364"/>
      <c r="O4" s="364"/>
      <c r="P4" s="364"/>
      <c r="Q4" s="364"/>
      <c r="R4" s="364"/>
      <c r="S4" s="364"/>
      <c r="T4" s="364"/>
      <c r="U4" s="364"/>
      <c r="V4" s="364"/>
      <c r="W4" s="364"/>
      <c r="X4" s="364"/>
      <c r="Y4" s="364"/>
      <c r="Z4" s="364"/>
      <c r="AA4" s="365"/>
      <c r="AB4" s="364"/>
      <c r="AC4" s="364"/>
      <c r="AD4" s="364"/>
      <c r="AE4" s="364"/>
      <c r="AF4" s="364"/>
      <c r="AG4" s="364"/>
      <c r="AH4" s="364"/>
      <c r="AI4" s="140" t="s">
        <v>19</v>
      </c>
      <c r="AJ4" s="80" t="s">
        <v>34</v>
      </c>
      <c r="AK4" s="80" t="s">
        <v>37</v>
      </c>
      <c r="AL4" s="80" t="s">
        <v>40</v>
      </c>
      <c r="AM4" s="80" t="s">
        <v>42</v>
      </c>
    </row>
    <row r="5" spans="1:41" ht="30" customHeight="1">
      <c r="A5" s="366" t="s">
        <v>221</v>
      </c>
      <c r="B5" s="367"/>
      <c r="C5" s="367"/>
      <c r="D5" s="367"/>
      <c r="E5" s="367"/>
      <c r="F5" s="367"/>
      <c r="G5" s="367"/>
      <c r="H5" s="367"/>
      <c r="I5" s="367"/>
      <c r="J5" s="367"/>
      <c r="K5" s="367"/>
      <c r="L5" s="367"/>
      <c r="M5" s="367"/>
      <c r="N5" s="364"/>
      <c r="O5" s="364"/>
      <c r="P5" s="364"/>
      <c r="Q5" s="364"/>
      <c r="R5" s="364"/>
      <c r="S5" s="364"/>
      <c r="T5" s="364"/>
      <c r="U5" s="364"/>
      <c r="V5" s="364"/>
      <c r="W5" s="364"/>
      <c r="X5" s="364"/>
      <c r="Y5" s="364"/>
      <c r="Z5" s="364"/>
      <c r="AA5" s="365"/>
      <c r="AB5" s="364"/>
      <c r="AC5" s="364"/>
      <c r="AD5" s="364"/>
      <c r="AE5" s="364"/>
      <c r="AF5" s="364"/>
      <c r="AG5" s="364"/>
      <c r="AH5" s="364"/>
      <c r="AI5" s="122" t="s">
        <v>222</v>
      </c>
      <c r="AJ5" s="142"/>
      <c r="AK5" s="64"/>
      <c r="AL5" s="200"/>
    </row>
    <row r="6" spans="1:41" ht="95.1" customHeight="1">
      <c r="A6" s="366"/>
      <c r="B6" s="367"/>
      <c r="C6" s="367"/>
      <c r="D6" s="367"/>
      <c r="E6" s="367"/>
      <c r="F6" s="367"/>
      <c r="G6" s="367"/>
      <c r="H6" s="367"/>
      <c r="I6" s="367"/>
      <c r="J6" s="367"/>
      <c r="K6" s="367"/>
      <c r="L6" s="367"/>
      <c r="M6" s="367"/>
      <c r="N6" s="364"/>
      <c r="O6" s="364"/>
      <c r="P6" s="364"/>
      <c r="Q6" s="364"/>
      <c r="R6" s="364"/>
      <c r="S6" s="364"/>
      <c r="T6" s="364"/>
      <c r="U6" s="364"/>
      <c r="V6" s="364"/>
      <c r="W6" s="364"/>
      <c r="X6" s="364"/>
      <c r="Y6" s="364"/>
      <c r="Z6" s="364"/>
      <c r="AA6" s="365"/>
      <c r="AB6" s="364"/>
      <c r="AC6" s="364"/>
      <c r="AD6" s="364"/>
      <c r="AE6" s="364"/>
      <c r="AF6" s="364"/>
      <c r="AG6" s="364"/>
      <c r="AH6" s="364"/>
      <c r="AI6" s="122" t="s">
        <v>223</v>
      </c>
      <c r="AJ6" s="143"/>
      <c r="AK6" s="64"/>
      <c r="AL6" s="200"/>
    </row>
    <row r="7" spans="1:41" ht="24.95" customHeight="1">
      <c r="A7" s="355" t="s">
        <v>224</v>
      </c>
      <c r="B7" s="354" t="s">
        <v>225</v>
      </c>
      <c r="C7" s="354"/>
      <c r="D7" s="354"/>
      <c r="E7" s="354"/>
      <c r="F7" s="354"/>
      <c r="G7" s="354"/>
      <c r="H7" s="354"/>
      <c r="I7" s="354"/>
      <c r="J7" s="354"/>
      <c r="K7" s="354"/>
      <c r="L7" s="356" t="s">
        <v>49</v>
      </c>
      <c r="M7" s="354" t="s">
        <v>216</v>
      </c>
      <c r="N7" s="354" t="s">
        <v>226</v>
      </c>
      <c r="O7" s="354" t="s">
        <v>227</v>
      </c>
      <c r="P7" s="354" t="s">
        <v>228</v>
      </c>
      <c r="Q7" s="354" t="s">
        <v>13</v>
      </c>
      <c r="R7" s="356" t="s">
        <v>229</v>
      </c>
      <c r="S7" s="354" t="s">
        <v>230</v>
      </c>
      <c r="T7" s="357" t="s">
        <v>231</v>
      </c>
      <c r="U7" s="357" t="s">
        <v>232</v>
      </c>
      <c r="V7" s="358" t="s">
        <v>233</v>
      </c>
      <c r="W7" s="359" t="s">
        <v>234</v>
      </c>
      <c r="X7" s="358" t="s">
        <v>235</v>
      </c>
      <c r="Y7" s="358" t="s">
        <v>236</v>
      </c>
      <c r="Z7" s="354" t="s">
        <v>237</v>
      </c>
      <c r="AA7" s="360" t="s">
        <v>238</v>
      </c>
      <c r="AB7" s="354" t="s">
        <v>239</v>
      </c>
      <c r="AC7" s="291" t="s">
        <v>240</v>
      </c>
      <c r="AD7" s="291" t="s">
        <v>241</v>
      </c>
      <c r="AE7" s="291" t="s">
        <v>242</v>
      </c>
      <c r="AF7" s="291" t="s">
        <v>243</v>
      </c>
      <c r="AG7" s="361" t="s">
        <v>244</v>
      </c>
      <c r="AH7" s="361" t="s">
        <v>223</v>
      </c>
      <c r="AI7" s="362" t="s">
        <v>20</v>
      </c>
      <c r="AJ7" s="354" t="s">
        <v>245</v>
      </c>
      <c r="AK7" s="354" t="s">
        <v>245</v>
      </c>
      <c r="AL7" s="363" t="s">
        <v>245</v>
      </c>
      <c r="AM7" s="363" t="s">
        <v>245</v>
      </c>
    </row>
    <row r="8" spans="1:41" s="50" customFormat="1" ht="24.95" customHeight="1">
      <c r="A8" s="355"/>
      <c r="B8" s="65">
        <v>0</v>
      </c>
      <c r="C8" s="65">
        <v>1</v>
      </c>
      <c r="D8" s="65">
        <v>2</v>
      </c>
      <c r="E8" s="65">
        <v>3</v>
      </c>
      <c r="F8" s="65">
        <v>4</v>
      </c>
      <c r="G8" s="65">
        <v>5</v>
      </c>
      <c r="H8" s="65">
        <v>6</v>
      </c>
      <c r="I8" s="65">
        <v>7</v>
      </c>
      <c r="J8" s="65">
        <v>8</v>
      </c>
      <c r="K8" s="77">
        <v>9</v>
      </c>
      <c r="L8" s="356"/>
      <c r="M8" s="354"/>
      <c r="N8" s="354"/>
      <c r="O8" s="354"/>
      <c r="P8" s="354"/>
      <c r="Q8" s="354"/>
      <c r="R8" s="356"/>
      <c r="S8" s="354"/>
      <c r="T8" s="357"/>
      <c r="U8" s="357"/>
      <c r="V8" s="358"/>
      <c r="W8" s="359"/>
      <c r="X8" s="358"/>
      <c r="Y8" s="358"/>
      <c r="Z8" s="354"/>
      <c r="AA8" s="360"/>
      <c r="AB8" s="354"/>
      <c r="AC8" s="291"/>
      <c r="AD8" s="291"/>
      <c r="AE8" s="291"/>
      <c r="AF8" s="291"/>
      <c r="AG8" s="361"/>
      <c r="AH8" s="361"/>
      <c r="AI8" s="362"/>
      <c r="AJ8" s="354"/>
      <c r="AK8" s="354"/>
      <c r="AL8" s="363"/>
      <c r="AM8" s="363"/>
    </row>
    <row r="9" spans="1:41" s="50" customFormat="1" ht="39.950000000000003" customHeight="1">
      <c r="A9" s="66">
        <f>ROW(9:9)-8</f>
        <v>1</v>
      </c>
      <c r="B9" s="67">
        <v>0</v>
      </c>
      <c r="C9" s="67"/>
      <c r="D9" s="67"/>
      <c r="E9" s="67"/>
      <c r="F9" s="67"/>
      <c r="G9" s="67"/>
      <c r="H9" s="67"/>
      <c r="I9" s="67"/>
      <c r="J9" s="78"/>
      <c r="K9" s="79"/>
      <c r="L9" s="68" t="s">
        <v>33</v>
      </c>
      <c r="M9" s="33" t="s">
        <v>22</v>
      </c>
      <c r="N9" s="80" t="s">
        <v>34</v>
      </c>
      <c r="O9" s="77" t="s">
        <v>56</v>
      </c>
      <c r="P9" s="64" t="s">
        <v>246</v>
      </c>
      <c r="Q9" s="64"/>
      <c r="R9" s="76" t="s">
        <v>56</v>
      </c>
      <c r="S9" s="86" t="s">
        <v>247</v>
      </c>
      <c r="T9" s="76" t="s">
        <v>56</v>
      </c>
      <c r="U9" s="76" t="s">
        <v>248</v>
      </c>
      <c r="V9" s="76" t="s">
        <v>249</v>
      </c>
      <c r="W9" s="112" t="s">
        <v>250</v>
      </c>
      <c r="X9" s="68" t="s">
        <v>251</v>
      </c>
      <c r="Y9" s="86" t="s">
        <v>25</v>
      </c>
      <c r="Z9" s="64" t="s">
        <v>252</v>
      </c>
      <c r="AA9" s="126">
        <f>AA13+AA98+AA171</f>
        <v>16.76032</v>
      </c>
      <c r="AB9" s="64" t="s">
        <v>25</v>
      </c>
      <c r="AC9" s="68"/>
      <c r="AD9" s="68"/>
      <c r="AE9" s="68"/>
      <c r="AF9" s="68"/>
      <c r="AG9" s="65"/>
      <c r="AH9" s="65"/>
      <c r="AI9" s="144"/>
      <c r="AJ9" s="68">
        <v>1</v>
      </c>
      <c r="AK9" s="87">
        <v>0</v>
      </c>
      <c r="AL9" s="202">
        <v>0</v>
      </c>
      <c r="AM9" s="203">
        <v>0</v>
      </c>
    </row>
    <row r="10" spans="1:41" s="50" customFormat="1" ht="39.950000000000003" customHeight="1">
      <c r="A10" s="66">
        <f t="shared" ref="A10:A53" si="0">ROW(10:10)-8</f>
        <v>2</v>
      </c>
      <c r="B10" s="67">
        <v>0</v>
      </c>
      <c r="C10" s="67"/>
      <c r="D10" s="67"/>
      <c r="E10" s="67"/>
      <c r="F10" s="67"/>
      <c r="G10" s="67"/>
      <c r="H10" s="67"/>
      <c r="I10" s="67"/>
      <c r="J10" s="78"/>
      <c r="K10" s="79"/>
      <c r="L10" s="68" t="s">
        <v>36</v>
      </c>
      <c r="M10" s="33" t="s">
        <v>22</v>
      </c>
      <c r="N10" s="80" t="s">
        <v>37</v>
      </c>
      <c r="O10" s="77" t="s">
        <v>56</v>
      </c>
      <c r="P10" s="64" t="s">
        <v>246</v>
      </c>
      <c r="Q10" s="64"/>
      <c r="R10" s="76" t="s">
        <v>56</v>
      </c>
      <c r="S10" s="86" t="s">
        <v>247</v>
      </c>
      <c r="T10" s="76" t="s">
        <v>56</v>
      </c>
      <c r="U10" s="76" t="s">
        <v>248</v>
      </c>
      <c r="V10" s="76" t="s">
        <v>249</v>
      </c>
      <c r="W10" s="112" t="s">
        <v>250</v>
      </c>
      <c r="X10" s="68" t="s">
        <v>251</v>
      </c>
      <c r="Y10" s="86" t="s">
        <v>25</v>
      </c>
      <c r="Z10" s="64" t="s">
        <v>252</v>
      </c>
      <c r="AA10" s="126">
        <f>AA13+AA98+AA171</f>
        <v>16.76032</v>
      </c>
      <c r="AB10" s="64" t="s">
        <v>25</v>
      </c>
      <c r="AC10" s="68"/>
      <c r="AD10" s="68"/>
      <c r="AE10" s="68"/>
      <c r="AF10" s="68"/>
      <c r="AG10" s="65"/>
      <c r="AH10" s="65"/>
      <c r="AI10" s="144"/>
      <c r="AJ10" s="68">
        <v>0</v>
      </c>
      <c r="AK10" s="87">
        <v>1</v>
      </c>
      <c r="AL10" s="202">
        <v>0</v>
      </c>
      <c r="AM10" s="203">
        <v>0</v>
      </c>
    </row>
    <row r="11" spans="1:41" s="50" customFormat="1" ht="39.950000000000003" customHeight="1">
      <c r="A11" s="66">
        <f t="shared" si="0"/>
        <v>3</v>
      </c>
      <c r="B11" s="67">
        <v>0</v>
      </c>
      <c r="C11" s="67"/>
      <c r="D11" s="67"/>
      <c r="E11" s="67"/>
      <c r="F11" s="67"/>
      <c r="G11" s="67"/>
      <c r="H11" s="67"/>
      <c r="I11" s="67"/>
      <c r="J11" s="78"/>
      <c r="K11" s="79"/>
      <c r="L11" s="68" t="s">
        <v>39</v>
      </c>
      <c r="M11" s="33" t="s">
        <v>22</v>
      </c>
      <c r="N11" s="80" t="s">
        <v>40</v>
      </c>
      <c r="O11" s="77" t="s">
        <v>56</v>
      </c>
      <c r="P11" s="64" t="s">
        <v>246</v>
      </c>
      <c r="Q11" s="64"/>
      <c r="R11" s="76" t="s">
        <v>56</v>
      </c>
      <c r="S11" s="86" t="s">
        <v>247</v>
      </c>
      <c r="T11" s="76" t="s">
        <v>56</v>
      </c>
      <c r="U11" s="76" t="s">
        <v>248</v>
      </c>
      <c r="V11" s="76" t="s">
        <v>249</v>
      </c>
      <c r="W11" s="112" t="s">
        <v>250</v>
      </c>
      <c r="X11" s="68" t="s">
        <v>251</v>
      </c>
      <c r="Y11" s="86" t="s">
        <v>25</v>
      </c>
      <c r="Z11" s="64" t="s">
        <v>252</v>
      </c>
      <c r="AA11" s="126">
        <f>AA15+AA98+AA173</f>
        <v>16.930320000000002</v>
      </c>
      <c r="AB11" s="64" t="s">
        <v>25</v>
      </c>
      <c r="AC11" s="68"/>
      <c r="AD11" s="68"/>
      <c r="AE11" s="68"/>
      <c r="AF11" s="68"/>
      <c r="AG11" s="65"/>
      <c r="AH11" s="65"/>
      <c r="AI11" s="144"/>
      <c r="AJ11" s="68">
        <v>0</v>
      </c>
      <c r="AK11" s="87">
        <v>0</v>
      </c>
      <c r="AL11" s="202">
        <v>1</v>
      </c>
      <c r="AM11" s="203">
        <v>0</v>
      </c>
    </row>
    <row r="12" spans="1:41" s="50" customFormat="1" ht="39.950000000000003" customHeight="1">
      <c r="A12" s="66">
        <f t="shared" si="0"/>
        <v>4</v>
      </c>
      <c r="B12" s="67">
        <v>0</v>
      </c>
      <c r="C12" s="67"/>
      <c r="D12" s="67"/>
      <c r="E12" s="67"/>
      <c r="F12" s="67"/>
      <c r="G12" s="67"/>
      <c r="H12" s="67"/>
      <c r="I12" s="67"/>
      <c r="J12" s="78"/>
      <c r="K12" s="79"/>
      <c r="L12" s="68" t="s">
        <v>41</v>
      </c>
      <c r="M12" s="33" t="s">
        <v>22</v>
      </c>
      <c r="N12" s="80" t="s">
        <v>42</v>
      </c>
      <c r="O12" s="77" t="s">
        <v>56</v>
      </c>
      <c r="P12" s="64" t="s">
        <v>246</v>
      </c>
      <c r="Q12" s="64"/>
      <c r="R12" s="76" t="s">
        <v>56</v>
      </c>
      <c r="S12" s="86" t="s">
        <v>247</v>
      </c>
      <c r="T12" s="76" t="s">
        <v>56</v>
      </c>
      <c r="U12" s="76" t="s">
        <v>248</v>
      </c>
      <c r="V12" s="76" t="s">
        <v>249</v>
      </c>
      <c r="W12" s="112" t="s">
        <v>250</v>
      </c>
      <c r="X12" s="68" t="s">
        <v>251</v>
      </c>
      <c r="Y12" s="86" t="s">
        <v>25</v>
      </c>
      <c r="Z12" s="64" t="s">
        <v>252</v>
      </c>
      <c r="AA12" s="126">
        <f>AA15+AA99+AA173</f>
        <v>16.930320000000002</v>
      </c>
      <c r="AB12" s="64" t="s">
        <v>25</v>
      </c>
      <c r="AC12" s="68"/>
      <c r="AD12" s="68"/>
      <c r="AE12" s="68"/>
      <c r="AF12" s="68"/>
      <c r="AG12" s="65"/>
      <c r="AH12" s="65"/>
      <c r="AI12" s="144"/>
      <c r="AJ12" s="68">
        <v>0</v>
      </c>
      <c r="AK12" s="87">
        <v>0</v>
      </c>
      <c r="AL12" s="202">
        <v>0</v>
      </c>
      <c r="AM12" s="203">
        <v>1</v>
      </c>
    </row>
    <row r="13" spans="1:41" s="50" customFormat="1" ht="39.950000000000003" customHeight="1">
      <c r="A13" s="66">
        <f t="shared" si="0"/>
        <v>5</v>
      </c>
      <c r="B13" s="67"/>
      <c r="C13" s="68">
        <v>1</v>
      </c>
      <c r="D13" s="68"/>
      <c r="E13" s="68"/>
      <c r="F13" s="68"/>
      <c r="G13" s="68"/>
      <c r="H13" s="68"/>
      <c r="I13" s="68"/>
      <c r="J13" s="65"/>
      <c r="K13" s="79"/>
      <c r="L13" s="81" t="s">
        <v>253</v>
      </c>
      <c r="M13" s="33" t="s">
        <v>254</v>
      </c>
      <c r="N13" s="82" t="s">
        <v>255</v>
      </c>
      <c r="O13" s="77" t="s">
        <v>56</v>
      </c>
      <c r="P13" s="64" t="s">
        <v>246</v>
      </c>
      <c r="Q13" s="64"/>
      <c r="R13" s="76" t="s">
        <v>56</v>
      </c>
      <c r="S13" s="86" t="s">
        <v>247</v>
      </c>
      <c r="T13" s="76" t="s">
        <v>56</v>
      </c>
      <c r="U13" s="76" t="s">
        <v>248</v>
      </c>
      <c r="V13" s="76" t="s">
        <v>249</v>
      </c>
      <c r="W13" s="75" t="s">
        <v>256</v>
      </c>
      <c r="X13" s="68" t="s">
        <v>251</v>
      </c>
      <c r="Y13" s="86" t="s">
        <v>25</v>
      </c>
      <c r="Z13" s="64" t="s">
        <v>257</v>
      </c>
      <c r="AA13" s="126">
        <f>AA17+AA26+AA27+AA28+AA73+AA75+AA78*AJ78+AA79*AJ79+AA80+AA82+AA83*AJ83+AA84</f>
        <v>7.6410000000000009</v>
      </c>
      <c r="AB13" s="64" t="s">
        <v>25</v>
      </c>
      <c r="AC13" s="68"/>
      <c r="AD13" s="68"/>
      <c r="AE13" s="68"/>
      <c r="AF13" s="68"/>
      <c r="AG13" s="65"/>
      <c r="AH13" s="65"/>
      <c r="AI13" s="144"/>
      <c r="AJ13" s="68">
        <v>1</v>
      </c>
      <c r="AK13" s="87">
        <v>0</v>
      </c>
      <c r="AL13" s="202">
        <v>0</v>
      </c>
      <c r="AM13" s="204">
        <v>0</v>
      </c>
      <c r="AN13" s="205"/>
      <c r="AO13" s="205"/>
    </row>
    <row r="14" spans="1:41" s="50" customFormat="1" ht="39.950000000000003" customHeight="1">
      <c r="A14" s="66">
        <f t="shared" si="0"/>
        <v>6</v>
      </c>
      <c r="B14" s="67"/>
      <c r="C14" s="68">
        <v>1</v>
      </c>
      <c r="D14" s="68"/>
      <c r="E14" s="68"/>
      <c r="F14" s="68"/>
      <c r="G14" s="68"/>
      <c r="H14" s="68"/>
      <c r="I14" s="68"/>
      <c r="J14" s="83"/>
      <c r="K14" s="84"/>
      <c r="L14" s="81" t="s">
        <v>258</v>
      </c>
      <c r="M14" s="33" t="s">
        <v>254</v>
      </c>
      <c r="N14" s="85" t="s">
        <v>259</v>
      </c>
      <c r="O14" s="77" t="s">
        <v>56</v>
      </c>
      <c r="P14" s="64" t="s">
        <v>246</v>
      </c>
      <c r="Q14" s="77"/>
      <c r="R14" s="76" t="s">
        <v>56</v>
      </c>
      <c r="S14" s="86" t="s">
        <v>247</v>
      </c>
      <c r="T14" s="76" t="s">
        <v>56</v>
      </c>
      <c r="U14" s="76" t="s">
        <v>248</v>
      </c>
      <c r="V14" s="76" t="s">
        <v>249</v>
      </c>
      <c r="W14" s="75" t="s">
        <v>256</v>
      </c>
      <c r="X14" s="68" t="s">
        <v>251</v>
      </c>
      <c r="Y14" s="86" t="s">
        <v>25</v>
      </c>
      <c r="Z14" s="64" t="s">
        <v>257</v>
      </c>
      <c r="AA14" s="126">
        <f>AA17+AA26+AA27+AA28+AA73+AA75+AA78*AJ78+AA79*AJ79+AA80+AA82+AA83*AJ83+AA84</f>
        <v>7.6410000000000009</v>
      </c>
      <c r="AB14" s="64" t="s">
        <v>25</v>
      </c>
      <c r="AC14" s="77"/>
      <c r="AD14" s="77"/>
      <c r="AE14" s="77"/>
      <c r="AF14" s="77"/>
      <c r="AG14" s="146"/>
      <c r="AH14" s="146"/>
      <c r="AI14" s="144"/>
      <c r="AJ14" s="68">
        <v>0</v>
      </c>
      <c r="AK14" s="87">
        <v>1</v>
      </c>
      <c r="AL14" s="202">
        <v>0</v>
      </c>
      <c r="AM14" s="204">
        <v>0</v>
      </c>
      <c r="AN14" s="206"/>
      <c r="AO14" s="206"/>
    </row>
    <row r="15" spans="1:41" s="50" customFormat="1" ht="39.950000000000003" customHeight="1">
      <c r="A15" s="66">
        <f t="shared" si="0"/>
        <v>7</v>
      </c>
      <c r="B15" s="67"/>
      <c r="C15" s="68">
        <v>1</v>
      </c>
      <c r="D15" s="68"/>
      <c r="E15" s="68"/>
      <c r="F15" s="68"/>
      <c r="G15" s="68"/>
      <c r="H15" s="68"/>
      <c r="I15" s="68"/>
      <c r="J15" s="83"/>
      <c r="K15" s="84"/>
      <c r="L15" s="81" t="s">
        <v>260</v>
      </c>
      <c r="M15" s="33" t="s">
        <v>254</v>
      </c>
      <c r="N15" s="85" t="s">
        <v>261</v>
      </c>
      <c r="O15" s="77" t="s">
        <v>56</v>
      </c>
      <c r="P15" s="64" t="s">
        <v>246</v>
      </c>
      <c r="Q15" s="77"/>
      <c r="R15" s="76" t="s">
        <v>56</v>
      </c>
      <c r="S15" s="86" t="s">
        <v>247</v>
      </c>
      <c r="T15" s="76" t="s">
        <v>56</v>
      </c>
      <c r="U15" s="76" t="s">
        <v>248</v>
      </c>
      <c r="V15" s="76" t="s">
        <v>249</v>
      </c>
      <c r="W15" s="75" t="s">
        <v>256</v>
      </c>
      <c r="X15" s="68" t="s">
        <v>251</v>
      </c>
      <c r="Y15" s="86" t="s">
        <v>25</v>
      </c>
      <c r="Z15" s="64" t="s">
        <v>257</v>
      </c>
      <c r="AA15" s="126">
        <f>AA17+AA26+AA27+AA28+AA73+AA75+AA78*AJ78+AA79*AJ79+AA80+AA82+AA83*AJ83+AA86</f>
        <v>7.7110000000000003</v>
      </c>
      <c r="AB15" s="64" t="s">
        <v>25</v>
      </c>
      <c r="AC15" s="77"/>
      <c r="AD15" s="77"/>
      <c r="AE15" s="77"/>
      <c r="AF15" s="77"/>
      <c r="AG15" s="146"/>
      <c r="AH15" s="146"/>
      <c r="AI15" s="144"/>
      <c r="AJ15" s="68">
        <v>0</v>
      </c>
      <c r="AK15" s="87">
        <v>0</v>
      </c>
      <c r="AL15" s="202">
        <v>1</v>
      </c>
      <c r="AM15" s="204">
        <v>0</v>
      </c>
      <c r="AN15" s="206"/>
      <c r="AO15" s="206"/>
    </row>
    <row r="16" spans="1:41" s="50" customFormat="1" ht="39.950000000000003" customHeight="1">
      <c r="A16" s="66">
        <f t="shared" si="0"/>
        <v>8</v>
      </c>
      <c r="B16" s="67"/>
      <c r="C16" s="68">
        <v>1</v>
      </c>
      <c r="D16" s="68"/>
      <c r="E16" s="68"/>
      <c r="F16" s="68"/>
      <c r="G16" s="68"/>
      <c r="H16" s="68"/>
      <c r="I16" s="68"/>
      <c r="J16" s="83"/>
      <c r="K16" s="84"/>
      <c r="L16" s="81" t="s">
        <v>262</v>
      </c>
      <c r="M16" s="33" t="s">
        <v>254</v>
      </c>
      <c r="N16" s="85" t="s">
        <v>263</v>
      </c>
      <c r="O16" s="77" t="s">
        <v>56</v>
      </c>
      <c r="P16" s="64" t="s">
        <v>246</v>
      </c>
      <c r="Q16" s="77"/>
      <c r="R16" s="76" t="s">
        <v>56</v>
      </c>
      <c r="S16" s="86" t="s">
        <v>247</v>
      </c>
      <c r="T16" s="76" t="s">
        <v>56</v>
      </c>
      <c r="U16" s="76" t="s">
        <v>248</v>
      </c>
      <c r="V16" s="76" t="s">
        <v>249</v>
      </c>
      <c r="W16" s="75" t="s">
        <v>256</v>
      </c>
      <c r="X16" s="68" t="s">
        <v>251</v>
      </c>
      <c r="Y16" s="86" t="s">
        <v>25</v>
      </c>
      <c r="Z16" s="64" t="s">
        <v>257</v>
      </c>
      <c r="AA16" s="126">
        <f>AA15</f>
        <v>7.7110000000000003</v>
      </c>
      <c r="AB16" s="64" t="s">
        <v>25</v>
      </c>
      <c r="AC16" s="77"/>
      <c r="AD16" s="77"/>
      <c r="AE16" s="77"/>
      <c r="AF16" s="77"/>
      <c r="AG16" s="146"/>
      <c r="AH16" s="146"/>
      <c r="AI16" s="144"/>
      <c r="AJ16" s="68">
        <v>0</v>
      </c>
      <c r="AK16" s="87">
        <v>0</v>
      </c>
      <c r="AL16" s="202">
        <v>0</v>
      </c>
      <c r="AM16" s="204">
        <v>1</v>
      </c>
      <c r="AN16" s="206"/>
      <c r="AO16" s="206"/>
    </row>
    <row r="17" spans="1:41" s="50" customFormat="1" ht="39.950000000000003" customHeight="1">
      <c r="A17" s="66">
        <f t="shared" si="0"/>
        <v>9</v>
      </c>
      <c r="B17" s="67"/>
      <c r="C17" s="68"/>
      <c r="D17" s="68">
        <v>2</v>
      </c>
      <c r="E17" s="68"/>
      <c r="F17" s="68"/>
      <c r="G17" s="68"/>
      <c r="H17" s="68"/>
      <c r="I17" s="68"/>
      <c r="J17" s="83"/>
      <c r="K17" s="84"/>
      <c r="L17" s="86" t="s">
        <v>264</v>
      </c>
      <c r="M17" s="33" t="s">
        <v>265</v>
      </c>
      <c r="N17" s="87" t="s">
        <v>266</v>
      </c>
      <c r="O17" s="77" t="s">
        <v>56</v>
      </c>
      <c r="P17" s="65" t="s">
        <v>246</v>
      </c>
      <c r="Q17" s="86"/>
      <c r="R17" s="76" t="s">
        <v>56</v>
      </c>
      <c r="S17" s="86" t="s">
        <v>247</v>
      </c>
      <c r="T17" s="76" t="s">
        <v>56</v>
      </c>
      <c r="U17" s="76" t="s">
        <v>248</v>
      </c>
      <c r="V17" s="76" t="s">
        <v>249</v>
      </c>
      <c r="W17" s="112" t="s">
        <v>256</v>
      </c>
      <c r="X17" s="112" t="s">
        <v>251</v>
      </c>
      <c r="Y17" s="112" t="s">
        <v>25</v>
      </c>
      <c r="Z17" s="64" t="s">
        <v>25</v>
      </c>
      <c r="AA17" s="127">
        <v>1.673</v>
      </c>
      <c r="AB17" s="76" t="s">
        <v>25</v>
      </c>
      <c r="AC17" s="77"/>
      <c r="AD17" s="77"/>
      <c r="AE17" s="77"/>
      <c r="AF17" s="77"/>
      <c r="AG17" s="146"/>
      <c r="AH17" s="146"/>
      <c r="AI17" s="144"/>
      <c r="AJ17" s="68">
        <v>1</v>
      </c>
      <c r="AK17" s="87">
        <v>0</v>
      </c>
      <c r="AL17" s="202">
        <v>1</v>
      </c>
      <c r="AM17" s="204">
        <v>0</v>
      </c>
      <c r="AN17" s="206"/>
      <c r="AO17" s="206"/>
    </row>
    <row r="18" spans="1:41" s="50" customFormat="1" ht="39.950000000000003" customHeight="1">
      <c r="A18" s="66">
        <f t="shared" si="0"/>
        <v>10</v>
      </c>
      <c r="B18" s="67"/>
      <c r="C18" s="68"/>
      <c r="D18" s="68">
        <v>2</v>
      </c>
      <c r="E18" s="68"/>
      <c r="F18" s="68"/>
      <c r="G18" s="68"/>
      <c r="H18" s="68"/>
      <c r="I18" s="68"/>
      <c r="J18" s="83"/>
      <c r="K18" s="84"/>
      <c r="L18" s="86" t="s">
        <v>267</v>
      </c>
      <c r="M18" s="33" t="s">
        <v>265</v>
      </c>
      <c r="N18" s="87" t="s">
        <v>268</v>
      </c>
      <c r="O18" s="77" t="s">
        <v>56</v>
      </c>
      <c r="P18" s="65" t="s">
        <v>246</v>
      </c>
      <c r="Q18" s="86"/>
      <c r="R18" s="76" t="s">
        <v>56</v>
      </c>
      <c r="S18" s="86" t="s">
        <v>247</v>
      </c>
      <c r="T18" s="76" t="s">
        <v>56</v>
      </c>
      <c r="U18" s="76" t="s">
        <v>248</v>
      </c>
      <c r="V18" s="76" t="s">
        <v>249</v>
      </c>
      <c r="W18" s="112" t="s">
        <v>256</v>
      </c>
      <c r="X18" s="112" t="s">
        <v>251</v>
      </c>
      <c r="Y18" s="112" t="s">
        <v>25</v>
      </c>
      <c r="Z18" s="64" t="s">
        <v>25</v>
      </c>
      <c r="AA18" s="127">
        <v>1.673</v>
      </c>
      <c r="AB18" s="76" t="s">
        <v>25</v>
      </c>
      <c r="AC18" s="77"/>
      <c r="AD18" s="77"/>
      <c r="AE18" s="77"/>
      <c r="AF18" s="77"/>
      <c r="AG18" s="146"/>
      <c r="AH18" s="146"/>
      <c r="AI18" s="144"/>
      <c r="AJ18" s="68">
        <v>0</v>
      </c>
      <c r="AK18" s="87">
        <v>1</v>
      </c>
      <c r="AL18" s="202">
        <v>0</v>
      </c>
      <c r="AM18" s="204">
        <v>1</v>
      </c>
      <c r="AN18" s="206"/>
      <c r="AO18" s="206"/>
    </row>
    <row r="19" spans="1:41" s="50" customFormat="1" ht="39.950000000000003" customHeight="1">
      <c r="A19" s="66">
        <f t="shared" si="0"/>
        <v>11</v>
      </c>
      <c r="B19" s="67"/>
      <c r="C19" s="68"/>
      <c r="D19" s="68"/>
      <c r="E19" s="68">
        <v>3</v>
      </c>
      <c r="F19" s="68"/>
      <c r="G19" s="68"/>
      <c r="H19" s="68"/>
      <c r="I19" s="68"/>
      <c r="J19" s="83"/>
      <c r="K19" s="84"/>
      <c r="L19" s="86" t="s">
        <v>269</v>
      </c>
      <c r="M19" s="33" t="s">
        <v>270</v>
      </c>
      <c r="N19" s="88" t="s">
        <v>271</v>
      </c>
      <c r="O19" s="77" t="s">
        <v>56</v>
      </c>
      <c r="P19" s="65" t="s">
        <v>246</v>
      </c>
      <c r="Q19" s="86"/>
      <c r="R19" s="76" t="s">
        <v>56</v>
      </c>
      <c r="S19" s="86" t="s">
        <v>247</v>
      </c>
      <c r="T19" s="76" t="s">
        <v>56</v>
      </c>
      <c r="U19" s="76" t="s">
        <v>248</v>
      </c>
      <c r="V19" s="76" t="s">
        <v>249</v>
      </c>
      <c r="W19" s="112" t="s">
        <v>256</v>
      </c>
      <c r="X19" s="112" t="s">
        <v>251</v>
      </c>
      <c r="Y19" s="112" t="s">
        <v>25</v>
      </c>
      <c r="Z19" s="64" t="s">
        <v>272</v>
      </c>
      <c r="AA19" s="127">
        <f>AA20+AA23</f>
        <v>0.87290000000000001</v>
      </c>
      <c r="AB19" s="76" t="s">
        <v>25</v>
      </c>
      <c r="AC19" s="77"/>
      <c r="AD19" s="77"/>
      <c r="AE19" s="77"/>
      <c r="AF19" s="77"/>
      <c r="AG19" s="146"/>
      <c r="AH19" s="146"/>
      <c r="AI19" s="144"/>
      <c r="AJ19" s="68">
        <v>1</v>
      </c>
      <c r="AK19" s="68">
        <v>1</v>
      </c>
      <c r="AL19" s="166">
        <v>1</v>
      </c>
      <c r="AM19" s="204">
        <v>1</v>
      </c>
      <c r="AN19" s="206"/>
      <c r="AO19" s="206"/>
    </row>
    <row r="20" spans="1:41" s="50" customFormat="1" ht="39.950000000000003" customHeight="1">
      <c r="A20" s="66">
        <f t="shared" si="0"/>
        <v>12</v>
      </c>
      <c r="B20" s="67"/>
      <c r="C20" s="68"/>
      <c r="D20" s="68"/>
      <c r="E20" s="68"/>
      <c r="F20" s="68">
        <v>4</v>
      </c>
      <c r="G20" s="68"/>
      <c r="H20" s="68"/>
      <c r="I20" s="68"/>
      <c r="J20" s="83"/>
      <c r="K20" s="84"/>
      <c r="L20" s="86" t="s">
        <v>273</v>
      </c>
      <c r="M20" s="33" t="s">
        <v>274</v>
      </c>
      <c r="N20" s="88" t="s">
        <v>271</v>
      </c>
      <c r="O20" s="77" t="s">
        <v>56</v>
      </c>
      <c r="P20" s="65" t="s">
        <v>246</v>
      </c>
      <c r="Q20" s="86"/>
      <c r="R20" s="76" t="s">
        <v>56</v>
      </c>
      <c r="S20" s="86" t="s">
        <v>247</v>
      </c>
      <c r="T20" s="76" t="s">
        <v>56</v>
      </c>
      <c r="U20" s="76" t="s">
        <v>248</v>
      </c>
      <c r="V20" s="76" t="s">
        <v>249</v>
      </c>
      <c r="W20" s="112" t="s">
        <v>256</v>
      </c>
      <c r="X20" s="112" t="s">
        <v>251</v>
      </c>
      <c r="Y20" s="112" t="s">
        <v>25</v>
      </c>
      <c r="Z20" s="86" t="s">
        <v>25</v>
      </c>
      <c r="AA20" s="128">
        <v>0.71989999999999998</v>
      </c>
      <c r="AB20" s="76" t="s">
        <v>25</v>
      </c>
      <c r="AC20" s="77"/>
      <c r="AD20" s="77"/>
      <c r="AE20" s="77"/>
      <c r="AF20" s="77"/>
      <c r="AG20" s="146"/>
      <c r="AH20" s="146"/>
      <c r="AI20" s="144"/>
      <c r="AJ20" s="68">
        <v>1</v>
      </c>
      <c r="AK20" s="68">
        <v>1</v>
      </c>
      <c r="AL20" s="166">
        <v>1</v>
      </c>
      <c r="AM20" s="204">
        <v>1</v>
      </c>
      <c r="AN20" s="206"/>
      <c r="AO20" s="206"/>
    </row>
    <row r="21" spans="1:41" s="50" customFormat="1" ht="39.950000000000003" customHeight="1">
      <c r="A21" s="66">
        <f t="shared" si="0"/>
        <v>13</v>
      </c>
      <c r="B21" s="67"/>
      <c r="C21" s="68"/>
      <c r="D21" s="68"/>
      <c r="E21" s="68"/>
      <c r="F21" s="68"/>
      <c r="G21" s="68">
        <v>5</v>
      </c>
      <c r="H21" s="68"/>
      <c r="I21" s="68"/>
      <c r="J21" s="83"/>
      <c r="K21" s="84"/>
      <c r="L21" s="86" t="s">
        <v>275</v>
      </c>
      <c r="M21" s="33" t="s">
        <v>276</v>
      </c>
      <c r="N21" s="88" t="s">
        <v>271</v>
      </c>
      <c r="O21" s="77" t="s">
        <v>56</v>
      </c>
      <c r="P21" s="65" t="s">
        <v>246</v>
      </c>
      <c r="Q21" s="86"/>
      <c r="R21" s="76" t="s">
        <v>56</v>
      </c>
      <c r="S21" s="86" t="s">
        <v>247</v>
      </c>
      <c r="T21" s="76" t="s">
        <v>56</v>
      </c>
      <c r="U21" s="76" t="s">
        <v>248</v>
      </c>
      <c r="V21" s="76" t="s">
        <v>249</v>
      </c>
      <c r="W21" s="86" t="s">
        <v>277</v>
      </c>
      <c r="X21" s="86" t="s">
        <v>278</v>
      </c>
      <c r="Y21" s="86" t="s">
        <v>279</v>
      </c>
      <c r="Z21" s="86" t="s">
        <v>25</v>
      </c>
      <c r="AA21" s="127">
        <v>0.67359999999999998</v>
      </c>
      <c r="AB21" s="76" t="s">
        <v>25</v>
      </c>
      <c r="AC21" s="77"/>
      <c r="AD21" s="77"/>
      <c r="AE21" s="77"/>
      <c r="AF21" s="77"/>
      <c r="AG21" s="146"/>
      <c r="AH21" s="146"/>
      <c r="AI21" s="144"/>
      <c r="AJ21" s="68">
        <v>1</v>
      </c>
      <c r="AK21" s="68">
        <v>1</v>
      </c>
      <c r="AL21" s="166">
        <v>1</v>
      </c>
      <c r="AM21" s="204">
        <v>1</v>
      </c>
      <c r="AN21" s="206"/>
      <c r="AO21" s="206"/>
    </row>
    <row r="22" spans="1:41" s="50" customFormat="1" ht="39.950000000000003" customHeight="1">
      <c r="A22" s="66">
        <f t="shared" si="0"/>
        <v>14</v>
      </c>
      <c r="B22" s="67"/>
      <c r="C22" s="68"/>
      <c r="D22" s="68"/>
      <c r="E22" s="68"/>
      <c r="F22" s="68"/>
      <c r="G22" s="68">
        <v>5</v>
      </c>
      <c r="H22" s="68"/>
      <c r="I22" s="68"/>
      <c r="J22" s="77"/>
      <c r="K22" s="79"/>
      <c r="L22" s="86" t="s">
        <v>280</v>
      </c>
      <c r="M22" s="33" t="s">
        <v>281</v>
      </c>
      <c r="N22" s="88" t="s">
        <v>271</v>
      </c>
      <c r="O22" s="77" t="s">
        <v>56</v>
      </c>
      <c r="P22" s="65" t="s">
        <v>246</v>
      </c>
      <c r="Q22" s="86"/>
      <c r="R22" s="76" t="s">
        <v>56</v>
      </c>
      <c r="S22" s="86" t="s">
        <v>247</v>
      </c>
      <c r="T22" s="76" t="s">
        <v>56</v>
      </c>
      <c r="U22" s="76" t="s">
        <v>248</v>
      </c>
      <c r="V22" s="76" t="s">
        <v>249</v>
      </c>
      <c r="W22" s="86" t="s">
        <v>282</v>
      </c>
      <c r="X22" s="86" t="s">
        <v>283</v>
      </c>
      <c r="Y22" s="77" t="s">
        <v>279</v>
      </c>
      <c r="Z22" s="86" t="s">
        <v>25</v>
      </c>
      <c r="AA22" s="127">
        <v>4.6300000000000001E-2</v>
      </c>
      <c r="AB22" s="76" t="s">
        <v>25</v>
      </c>
      <c r="AC22" s="64" t="s">
        <v>25</v>
      </c>
      <c r="AD22" s="64" t="s">
        <v>25</v>
      </c>
      <c r="AE22" s="64" t="s">
        <v>25</v>
      </c>
      <c r="AF22" s="64" t="s">
        <v>25</v>
      </c>
      <c r="AG22" s="64" t="s">
        <v>25</v>
      </c>
      <c r="AH22" s="64" t="s">
        <v>25</v>
      </c>
      <c r="AI22" s="144"/>
      <c r="AJ22" s="68">
        <v>1</v>
      </c>
      <c r="AK22" s="68">
        <v>1</v>
      </c>
      <c r="AL22" s="166">
        <v>1</v>
      </c>
      <c r="AM22" s="204">
        <v>1</v>
      </c>
      <c r="AN22" s="206"/>
      <c r="AO22" s="206"/>
    </row>
    <row r="23" spans="1:41" s="50" customFormat="1" ht="39.950000000000003" customHeight="1">
      <c r="A23" s="66">
        <f t="shared" si="0"/>
        <v>15</v>
      </c>
      <c r="B23" s="67"/>
      <c r="C23" s="68"/>
      <c r="D23" s="68"/>
      <c r="E23" s="68"/>
      <c r="F23" s="68">
        <v>4</v>
      </c>
      <c r="G23" s="68"/>
      <c r="H23" s="68"/>
      <c r="I23" s="68"/>
      <c r="J23" s="77"/>
      <c r="K23" s="79"/>
      <c r="L23" s="86" t="s">
        <v>284</v>
      </c>
      <c r="M23" s="33" t="s">
        <v>285</v>
      </c>
      <c r="N23" s="88" t="s">
        <v>271</v>
      </c>
      <c r="O23" s="77" t="s">
        <v>56</v>
      </c>
      <c r="P23" s="65" t="s">
        <v>246</v>
      </c>
      <c r="Q23" s="86"/>
      <c r="R23" s="76" t="s">
        <v>56</v>
      </c>
      <c r="S23" s="86" t="s">
        <v>247</v>
      </c>
      <c r="T23" s="76" t="s">
        <v>25</v>
      </c>
      <c r="U23" s="76" t="s">
        <v>248</v>
      </c>
      <c r="V23" s="76" t="s">
        <v>249</v>
      </c>
      <c r="W23" s="86" t="s">
        <v>286</v>
      </c>
      <c r="X23" s="86" t="s">
        <v>287</v>
      </c>
      <c r="Y23" s="86" t="s">
        <v>288</v>
      </c>
      <c r="Z23" s="77" t="s">
        <v>289</v>
      </c>
      <c r="AA23" s="127">
        <v>0.153</v>
      </c>
      <c r="AB23" s="76" t="s">
        <v>25</v>
      </c>
      <c r="AC23" s="64"/>
      <c r="AD23" s="64"/>
      <c r="AE23" s="64"/>
      <c r="AF23" s="64"/>
      <c r="AG23" s="64"/>
      <c r="AH23" s="64"/>
      <c r="AI23" s="144"/>
      <c r="AJ23" s="68">
        <v>1</v>
      </c>
      <c r="AK23" s="68">
        <v>1</v>
      </c>
      <c r="AL23" s="166">
        <v>1</v>
      </c>
      <c r="AM23" s="204">
        <v>1</v>
      </c>
      <c r="AN23" s="206"/>
      <c r="AO23" s="206"/>
    </row>
    <row r="24" spans="1:41" s="50" customFormat="1" ht="39.950000000000003" customHeight="1">
      <c r="A24" s="66">
        <f t="shared" si="0"/>
        <v>16</v>
      </c>
      <c r="B24" s="67"/>
      <c r="C24" s="68"/>
      <c r="D24" s="68"/>
      <c r="E24" s="68">
        <v>3</v>
      </c>
      <c r="F24" s="68"/>
      <c r="G24" s="68"/>
      <c r="H24" s="68"/>
      <c r="I24" s="68"/>
      <c r="J24" s="77"/>
      <c r="K24" s="79"/>
      <c r="L24" s="86" t="s">
        <v>290</v>
      </c>
      <c r="M24" s="33" t="s">
        <v>291</v>
      </c>
      <c r="N24" s="87" t="s">
        <v>266</v>
      </c>
      <c r="O24" s="77" t="s">
        <v>56</v>
      </c>
      <c r="P24" s="65" t="s">
        <v>246</v>
      </c>
      <c r="Q24" s="86"/>
      <c r="R24" s="76" t="s">
        <v>56</v>
      </c>
      <c r="S24" s="86" t="s">
        <v>247</v>
      </c>
      <c r="T24" s="76" t="s">
        <v>25</v>
      </c>
      <c r="U24" s="76" t="s">
        <v>248</v>
      </c>
      <c r="V24" s="76" t="s">
        <v>249</v>
      </c>
      <c r="W24" s="86" t="s">
        <v>292</v>
      </c>
      <c r="X24" s="112" t="s">
        <v>251</v>
      </c>
      <c r="Y24" s="86" t="s">
        <v>25</v>
      </c>
      <c r="Z24" s="86" t="s">
        <v>25</v>
      </c>
      <c r="AA24" s="126">
        <v>0.8</v>
      </c>
      <c r="AB24" s="76" t="s">
        <v>25</v>
      </c>
      <c r="AC24" s="64"/>
      <c r="AD24" s="64"/>
      <c r="AE24" s="64"/>
      <c r="AF24" s="64"/>
      <c r="AG24" s="64"/>
      <c r="AH24" s="64"/>
      <c r="AI24" s="144"/>
      <c r="AJ24" s="68">
        <v>1</v>
      </c>
      <c r="AK24" s="87">
        <v>0</v>
      </c>
      <c r="AL24" s="202">
        <v>1</v>
      </c>
      <c r="AM24" s="204">
        <v>0</v>
      </c>
      <c r="AN24" s="206"/>
      <c r="AO24" s="206"/>
    </row>
    <row r="25" spans="1:41" s="50" customFormat="1" ht="39.950000000000003" customHeight="1">
      <c r="A25" s="66">
        <f t="shared" si="0"/>
        <v>17</v>
      </c>
      <c r="B25" s="67"/>
      <c r="C25" s="68"/>
      <c r="D25" s="68"/>
      <c r="E25" s="68">
        <v>3</v>
      </c>
      <c r="F25" s="68"/>
      <c r="G25" s="68"/>
      <c r="H25" s="68"/>
      <c r="I25" s="68"/>
      <c r="J25" s="77"/>
      <c r="K25" s="79"/>
      <c r="L25" s="86" t="s">
        <v>293</v>
      </c>
      <c r="M25" s="33" t="s">
        <v>291</v>
      </c>
      <c r="N25" s="87" t="s">
        <v>268</v>
      </c>
      <c r="O25" s="77" t="s">
        <v>56</v>
      </c>
      <c r="P25" s="65" t="s">
        <v>246</v>
      </c>
      <c r="Q25" s="86"/>
      <c r="R25" s="76" t="s">
        <v>56</v>
      </c>
      <c r="S25" s="86" t="s">
        <v>247</v>
      </c>
      <c r="T25" s="76" t="s">
        <v>25</v>
      </c>
      <c r="U25" s="76" t="s">
        <v>248</v>
      </c>
      <c r="V25" s="76" t="s">
        <v>249</v>
      </c>
      <c r="W25" s="86" t="s">
        <v>292</v>
      </c>
      <c r="X25" s="112" t="s">
        <v>251</v>
      </c>
      <c r="Y25" s="86" t="s">
        <v>25</v>
      </c>
      <c r="Z25" s="86" t="s">
        <v>25</v>
      </c>
      <c r="AA25" s="126">
        <v>0.8</v>
      </c>
      <c r="AB25" s="76" t="s">
        <v>25</v>
      </c>
      <c r="AC25" s="64"/>
      <c r="AD25" s="64"/>
      <c r="AE25" s="64"/>
      <c r="AF25" s="64"/>
      <c r="AG25" s="64"/>
      <c r="AH25" s="64"/>
      <c r="AI25" s="147"/>
      <c r="AJ25" s="68">
        <v>0</v>
      </c>
      <c r="AK25" s="87">
        <v>1</v>
      </c>
      <c r="AL25" s="202">
        <v>0</v>
      </c>
      <c r="AM25" s="204">
        <v>1</v>
      </c>
      <c r="AN25" s="206"/>
      <c r="AO25" s="206"/>
    </row>
    <row r="26" spans="1:41" s="50" customFormat="1" ht="39.950000000000003" customHeight="1">
      <c r="A26" s="66">
        <f t="shared" si="0"/>
        <v>18</v>
      </c>
      <c r="B26" s="67"/>
      <c r="C26" s="68"/>
      <c r="D26" s="68">
        <v>2</v>
      </c>
      <c r="E26" s="68"/>
      <c r="F26" s="68"/>
      <c r="G26" s="68"/>
      <c r="H26" s="68"/>
      <c r="I26" s="68"/>
      <c r="J26" s="77"/>
      <c r="K26" s="79"/>
      <c r="L26" s="89" t="s">
        <v>294</v>
      </c>
      <c r="M26" s="33" t="s">
        <v>295</v>
      </c>
      <c r="N26" s="88" t="s">
        <v>296</v>
      </c>
      <c r="O26" s="77" t="s">
        <v>56</v>
      </c>
      <c r="P26" s="65" t="s">
        <v>246</v>
      </c>
      <c r="Q26" s="77"/>
      <c r="R26" s="76" t="s">
        <v>56</v>
      </c>
      <c r="S26" s="86" t="s">
        <v>247</v>
      </c>
      <c r="T26" s="76" t="s">
        <v>25</v>
      </c>
      <c r="U26" s="76" t="s">
        <v>249</v>
      </c>
      <c r="V26" s="76" t="s">
        <v>248</v>
      </c>
      <c r="W26" s="75" t="s">
        <v>297</v>
      </c>
      <c r="X26" s="86" t="s">
        <v>298</v>
      </c>
      <c r="Y26" s="86" t="s">
        <v>25</v>
      </c>
      <c r="Z26" s="86" t="s">
        <v>299</v>
      </c>
      <c r="AA26" s="126">
        <v>1.6E-2</v>
      </c>
      <c r="AB26" s="76" t="s">
        <v>25</v>
      </c>
      <c r="AC26" s="77"/>
      <c r="AD26" s="77"/>
      <c r="AE26" s="77"/>
      <c r="AF26" s="77"/>
      <c r="AG26" s="146"/>
      <c r="AH26" s="146"/>
      <c r="AI26" s="148"/>
      <c r="AJ26" s="64">
        <v>1</v>
      </c>
      <c r="AK26" s="68">
        <v>1</v>
      </c>
      <c r="AL26" s="166">
        <v>1</v>
      </c>
      <c r="AM26" s="204">
        <v>1</v>
      </c>
      <c r="AN26" s="206"/>
      <c r="AO26" s="206"/>
    </row>
    <row r="27" spans="1:41" s="50" customFormat="1" ht="39.950000000000003" customHeight="1">
      <c r="A27" s="66">
        <f t="shared" si="0"/>
        <v>19</v>
      </c>
      <c r="B27" s="67"/>
      <c r="C27" s="68"/>
      <c r="D27" s="68">
        <v>2</v>
      </c>
      <c r="E27" s="68"/>
      <c r="F27" s="68"/>
      <c r="G27" s="68"/>
      <c r="H27" s="68"/>
      <c r="I27" s="68"/>
      <c r="J27" s="77"/>
      <c r="K27" s="79"/>
      <c r="L27" s="89" t="s">
        <v>300</v>
      </c>
      <c r="M27" s="33" t="s">
        <v>301</v>
      </c>
      <c r="N27" s="88" t="s">
        <v>296</v>
      </c>
      <c r="O27" s="77" t="s">
        <v>56</v>
      </c>
      <c r="P27" s="65" t="s">
        <v>246</v>
      </c>
      <c r="Q27" s="77"/>
      <c r="R27" s="76" t="s">
        <v>56</v>
      </c>
      <c r="S27" s="86" t="s">
        <v>247</v>
      </c>
      <c r="T27" s="76" t="s">
        <v>25</v>
      </c>
      <c r="U27" s="76" t="s">
        <v>249</v>
      </c>
      <c r="V27" s="76" t="s">
        <v>248</v>
      </c>
      <c r="W27" s="75" t="s">
        <v>297</v>
      </c>
      <c r="X27" s="86" t="s">
        <v>298</v>
      </c>
      <c r="Y27" s="86" t="s">
        <v>25</v>
      </c>
      <c r="Z27" s="86" t="s">
        <v>299</v>
      </c>
      <c r="AA27" s="126">
        <v>1.4999999999999999E-2</v>
      </c>
      <c r="AB27" s="76" t="s">
        <v>25</v>
      </c>
      <c r="AC27" s="77"/>
      <c r="AD27" s="77"/>
      <c r="AE27" s="77"/>
      <c r="AF27" s="77"/>
      <c r="AG27" s="146"/>
      <c r="AH27" s="146"/>
      <c r="AI27" s="148"/>
      <c r="AJ27" s="64">
        <v>1</v>
      </c>
      <c r="AK27" s="68">
        <v>1</v>
      </c>
      <c r="AL27" s="166">
        <v>1</v>
      </c>
      <c r="AM27" s="204">
        <v>1</v>
      </c>
      <c r="AN27" s="206"/>
      <c r="AO27" s="206"/>
    </row>
    <row r="28" spans="1:41" s="194" customFormat="1" ht="39.950000000000003" customHeight="1">
      <c r="A28" s="69">
        <f t="shared" si="0"/>
        <v>20</v>
      </c>
      <c r="B28" s="70"/>
      <c r="C28" s="71"/>
      <c r="D28" s="71">
        <v>2</v>
      </c>
      <c r="E28" s="71"/>
      <c r="F28" s="71"/>
      <c r="G28" s="71"/>
      <c r="H28" s="71"/>
      <c r="I28" s="71"/>
      <c r="J28" s="90"/>
      <c r="K28" s="91"/>
      <c r="L28" s="92" t="s">
        <v>302</v>
      </c>
      <c r="M28" s="93" t="s">
        <v>303</v>
      </c>
      <c r="N28" s="94" t="s">
        <v>271</v>
      </c>
      <c r="O28" s="90" t="s">
        <v>56</v>
      </c>
      <c r="P28" s="95" t="s">
        <v>246</v>
      </c>
      <c r="Q28" s="90"/>
      <c r="R28" s="113" t="s">
        <v>56</v>
      </c>
      <c r="S28" s="109" t="s">
        <v>247</v>
      </c>
      <c r="T28" s="113" t="s">
        <v>56</v>
      </c>
      <c r="U28" s="113" t="s">
        <v>248</v>
      </c>
      <c r="V28" s="113" t="s">
        <v>249</v>
      </c>
      <c r="W28" s="114" t="s">
        <v>256</v>
      </c>
      <c r="X28" s="71" t="s">
        <v>251</v>
      </c>
      <c r="Y28" s="109" t="s">
        <v>25</v>
      </c>
      <c r="Z28" s="129" t="s">
        <v>304</v>
      </c>
      <c r="AA28" s="130">
        <f>AA30+AA29*AJ29+AA32+AA31+AA36</f>
        <v>4.2696000000000005</v>
      </c>
      <c r="AB28" s="129" t="s">
        <v>25</v>
      </c>
      <c r="AC28" s="129" t="s">
        <v>25</v>
      </c>
      <c r="AD28" s="129" t="s">
        <v>25</v>
      </c>
      <c r="AE28" s="129" t="s">
        <v>25</v>
      </c>
      <c r="AF28" s="129" t="s">
        <v>25</v>
      </c>
      <c r="AG28" s="129" t="s">
        <v>25</v>
      </c>
      <c r="AH28" s="129" t="s">
        <v>25</v>
      </c>
      <c r="AI28" s="149"/>
      <c r="AJ28" s="71">
        <v>1</v>
      </c>
      <c r="AK28" s="71">
        <v>1</v>
      </c>
      <c r="AL28" s="207">
        <v>1</v>
      </c>
      <c r="AM28" s="208">
        <v>1</v>
      </c>
      <c r="AN28" s="209"/>
      <c r="AO28" s="209"/>
    </row>
    <row r="29" spans="1:41" s="50" customFormat="1" ht="39.950000000000003" customHeight="1">
      <c r="A29" s="66">
        <f t="shared" si="0"/>
        <v>21</v>
      </c>
      <c r="B29" s="67"/>
      <c r="C29" s="68"/>
      <c r="D29" s="68"/>
      <c r="E29" s="68">
        <v>3</v>
      </c>
      <c r="F29" s="68"/>
      <c r="G29" s="68"/>
      <c r="H29" s="68"/>
      <c r="I29" s="68"/>
      <c r="J29" s="77"/>
      <c r="K29" s="79"/>
      <c r="L29" s="86" t="s">
        <v>128</v>
      </c>
      <c r="M29" s="33" t="s">
        <v>129</v>
      </c>
      <c r="N29" s="96" t="s">
        <v>271</v>
      </c>
      <c r="O29" s="77" t="s">
        <v>56</v>
      </c>
      <c r="P29" s="65" t="s">
        <v>246</v>
      </c>
      <c r="Q29" s="115"/>
      <c r="R29" s="76" t="s">
        <v>56</v>
      </c>
      <c r="S29" s="86" t="s">
        <v>247</v>
      </c>
      <c r="T29" s="76" t="s">
        <v>56</v>
      </c>
      <c r="U29" s="76" t="s">
        <v>248</v>
      </c>
      <c r="V29" s="76" t="s">
        <v>249</v>
      </c>
      <c r="W29" s="75" t="s">
        <v>305</v>
      </c>
      <c r="X29" s="68" t="s">
        <v>306</v>
      </c>
      <c r="Y29" s="68" t="s">
        <v>307</v>
      </c>
      <c r="Z29" s="76" t="s">
        <v>308</v>
      </c>
      <c r="AA29" s="127">
        <v>5.2999999999999999E-2</v>
      </c>
      <c r="AB29" s="64" t="s">
        <v>25</v>
      </c>
      <c r="AC29" s="64"/>
      <c r="AD29" s="64"/>
      <c r="AE29" s="64"/>
      <c r="AF29" s="64"/>
      <c r="AG29" s="64"/>
      <c r="AH29" s="64"/>
      <c r="AI29" s="144"/>
      <c r="AJ29" s="68">
        <v>2</v>
      </c>
      <c r="AK29" s="68">
        <v>2</v>
      </c>
      <c r="AL29" s="166">
        <v>2</v>
      </c>
      <c r="AM29" s="204">
        <v>2</v>
      </c>
      <c r="AN29" s="206"/>
      <c r="AO29" s="206"/>
    </row>
    <row r="30" spans="1:41" s="50" customFormat="1" ht="39.950000000000003" customHeight="1">
      <c r="A30" s="66">
        <f t="shared" si="0"/>
        <v>22</v>
      </c>
      <c r="B30" s="67"/>
      <c r="C30" s="68"/>
      <c r="D30" s="68"/>
      <c r="E30" s="68">
        <v>3</v>
      </c>
      <c r="F30" s="68"/>
      <c r="G30" s="68"/>
      <c r="H30" s="68"/>
      <c r="I30" s="68"/>
      <c r="J30" s="77"/>
      <c r="K30" s="79"/>
      <c r="L30" s="81" t="s">
        <v>309</v>
      </c>
      <c r="M30" s="33" t="s">
        <v>310</v>
      </c>
      <c r="N30" s="88" t="s">
        <v>311</v>
      </c>
      <c r="O30" s="77" t="s">
        <v>56</v>
      </c>
      <c r="P30" s="65" t="s">
        <v>246</v>
      </c>
      <c r="Q30" s="77"/>
      <c r="R30" s="76" t="s">
        <v>56</v>
      </c>
      <c r="S30" s="86" t="s">
        <v>247</v>
      </c>
      <c r="T30" s="76" t="s">
        <v>56</v>
      </c>
      <c r="U30" s="76" t="s">
        <v>248</v>
      </c>
      <c r="V30" s="76" t="s">
        <v>249</v>
      </c>
      <c r="W30" s="65" t="s">
        <v>312</v>
      </c>
      <c r="X30" s="68" t="s">
        <v>313</v>
      </c>
      <c r="Y30" s="131" t="s">
        <v>25</v>
      </c>
      <c r="Z30" s="86" t="s">
        <v>25</v>
      </c>
      <c r="AA30" s="127">
        <v>3.1E-2</v>
      </c>
      <c r="AB30" s="64" t="s">
        <v>314</v>
      </c>
      <c r="AC30" s="64"/>
      <c r="AD30" s="64"/>
      <c r="AE30" s="64"/>
      <c r="AF30" s="64"/>
      <c r="AG30" s="64"/>
      <c r="AH30" s="64"/>
      <c r="AI30" s="144"/>
      <c r="AJ30" s="68">
        <v>1</v>
      </c>
      <c r="AK30" s="68">
        <v>1</v>
      </c>
      <c r="AL30" s="166">
        <v>1</v>
      </c>
      <c r="AM30" s="204">
        <v>1</v>
      </c>
      <c r="AN30" s="206"/>
      <c r="AO30" s="206"/>
    </row>
    <row r="31" spans="1:41" ht="39.950000000000003" customHeight="1">
      <c r="A31" s="66">
        <f t="shared" si="0"/>
        <v>23</v>
      </c>
      <c r="B31" s="67"/>
      <c r="C31" s="68"/>
      <c r="D31" s="68"/>
      <c r="E31" s="68">
        <v>3</v>
      </c>
      <c r="F31" s="68"/>
      <c r="G31" s="68"/>
      <c r="H31" s="68"/>
      <c r="I31" s="68"/>
      <c r="J31" s="77"/>
      <c r="K31" s="79"/>
      <c r="L31" s="86" t="s">
        <v>315</v>
      </c>
      <c r="M31" s="33" t="s">
        <v>316</v>
      </c>
      <c r="N31" s="97" t="s">
        <v>317</v>
      </c>
      <c r="O31" s="77" t="s">
        <v>56</v>
      </c>
      <c r="P31" s="65" t="s">
        <v>246</v>
      </c>
      <c r="Q31" s="86"/>
      <c r="R31" s="76" t="s">
        <v>56</v>
      </c>
      <c r="S31" s="86" t="s">
        <v>247</v>
      </c>
      <c r="T31" s="76" t="s">
        <v>25</v>
      </c>
      <c r="U31" s="76" t="s">
        <v>248</v>
      </c>
      <c r="V31" s="76" t="s">
        <v>249</v>
      </c>
      <c r="W31" s="75" t="s">
        <v>318</v>
      </c>
      <c r="X31" s="68" t="s">
        <v>319</v>
      </c>
      <c r="Y31" s="68" t="s">
        <v>25</v>
      </c>
      <c r="Z31" s="65" t="s">
        <v>25</v>
      </c>
      <c r="AA31" s="127">
        <v>1E-3</v>
      </c>
      <c r="AB31" s="76" t="s">
        <v>25</v>
      </c>
      <c r="AC31" s="64"/>
      <c r="AD31" s="64"/>
      <c r="AE31" s="64"/>
      <c r="AF31" s="64"/>
      <c r="AG31" s="64"/>
      <c r="AH31" s="64"/>
      <c r="AI31" s="144"/>
      <c r="AJ31" s="68">
        <v>1</v>
      </c>
      <c r="AK31" s="68">
        <v>1</v>
      </c>
      <c r="AL31" s="166">
        <v>1</v>
      </c>
      <c r="AM31" s="167">
        <v>1</v>
      </c>
    </row>
    <row r="32" spans="1:41" ht="39.950000000000003" customHeight="1">
      <c r="A32" s="66">
        <f t="shared" si="0"/>
        <v>24</v>
      </c>
      <c r="B32" s="67"/>
      <c r="C32" s="68"/>
      <c r="D32" s="68"/>
      <c r="E32" s="68">
        <v>3</v>
      </c>
      <c r="F32" s="68"/>
      <c r="G32" s="68"/>
      <c r="H32" s="68"/>
      <c r="I32" s="68"/>
      <c r="J32" s="77"/>
      <c r="K32" s="79"/>
      <c r="L32" s="86" t="s">
        <v>320</v>
      </c>
      <c r="M32" s="33" t="s">
        <v>321</v>
      </c>
      <c r="N32" s="88" t="s">
        <v>322</v>
      </c>
      <c r="O32" s="77" t="s">
        <v>56</v>
      </c>
      <c r="P32" s="65" t="s">
        <v>246</v>
      </c>
      <c r="Q32" s="77"/>
      <c r="R32" s="76" t="s">
        <v>56</v>
      </c>
      <c r="S32" s="86" t="s">
        <v>247</v>
      </c>
      <c r="T32" s="76" t="s">
        <v>56</v>
      </c>
      <c r="U32" s="76" t="s">
        <v>248</v>
      </c>
      <c r="V32" s="76" t="s">
        <v>249</v>
      </c>
      <c r="W32" s="75" t="s">
        <v>256</v>
      </c>
      <c r="X32" s="68" t="s">
        <v>251</v>
      </c>
      <c r="Y32" s="86" t="s">
        <v>25</v>
      </c>
      <c r="Z32" s="77" t="s">
        <v>323</v>
      </c>
      <c r="AA32" s="127">
        <f>AA33</f>
        <v>0.45900000000000002</v>
      </c>
      <c r="AB32" s="76" t="s">
        <v>324</v>
      </c>
      <c r="AC32" s="64"/>
      <c r="AD32" s="64"/>
      <c r="AE32" s="64"/>
      <c r="AF32" s="64"/>
      <c r="AG32" s="64"/>
      <c r="AH32" s="64"/>
      <c r="AI32" s="144"/>
      <c r="AJ32" s="68">
        <v>1</v>
      </c>
      <c r="AK32" s="68">
        <v>1</v>
      </c>
      <c r="AL32" s="166">
        <v>1</v>
      </c>
      <c r="AM32" s="167">
        <v>1</v>
      </c>
    </row>
    <row r="33" spans="1:39" ht="39.950000000000003" customHeight="1">
      <c r="A33" s="66">
        <f t="shared" si="0"/>
        <v>25</v>
      </c>
      <c r="B33" s="67"/>
      <c r="C33" s="68"/>
      <c r="D33" s="68"/>
      <c r="E33" s="68"/>
      <c r="F33" s="68">
        <v>4</v>
      </c>
      <c r="G33" s="68"/>
      <c r="H33" s="68"/>
      <c r="I33" s="68"/>
      <c r="J33" s="77"/>
      <c r="K33" s="79"/>
      <c r="L33" s="98" t="s">
        <v>325</v>
      </c>
      <c r="M33" s="33" t="s">
        <v>326</v>
      </c>
      <c r="N33" s="88" t="s">
        <v>322</v>
      </c>
      <c r="O33" s="77" t="s">
        <v>56</v>
      </c>
      <c r="P33" s="65" t="s">
        <v>246</v>
      </c>
      <c r="Q33" s="77"/>
      <c r="R33" s="76" t="s">
        <v>56</v>
      </c>
      <c r="S33" s="86" t="s">
        <v>247</v>
      </c>
      <c r="T33" s="76" t="s">
        <v>56</v>
      </c>
      <c r="U33" s="76" t="s">
        <v>248</v>
      </c>
      <c r="V33" s="76" t="s">
        <v>249</v>
      </c>
      <c r="W33" s="75" t="s">
        <v>256</v>
      </c>
      <c r="X33" s="68" t="s">
        <v>251</v>
      </c>
      <c r="Y33" s="86" t="s">
        <v>25</v>
      </c>
      <c r="Z33" s="77" t="s">
        <v>323</v>
      </c>
      <c r="AA33" s="127">
        <f>AA34+AA35</f>
        <v>0.45900000000000002</v>
      </c>
      <c r="AB33" s="76" t="s">
        <v>25</v>
      </c>
      <c r="AC33" s="64"/>
      <c r="AD33" s="64"/>
      <c r="AE33" s="64"/>
      <c r="AF33" s="64"/>
      <c r="AG33" s="64"/>
      <c r="AH33" s="64"/>
      <c r="AI33" s="144"/>
      <c r="AJ33" s="68">
        <v>1</v>
      </c>
      <c r="AK33" s="68">
        <v>1</v>
      </c>
      <c r="AL33" s="166">
        <v>1</v>
      </c>
      <c r="AM33" s="167">
        <v>1</v>
      </c>
    </row>
    <row r="34" spans="1:39" ht="39.950000000000003" customHeight="1">
      <c r="A34" s="66">
        <f t="shared" si="0"/>
        <v>26</v>
      </c>
      <c r="B34" s="67"/>
      <c r="C34" s="68"/>
      <c r="D34" s="68"/>
      <c r="E34" s="68"/>
      <c r="F34" s="68"/>
      <c r="G34" s="68">
        <v>5</v>
      </c>
      <c r="H34" s="68"/>
      <c r="I34" s="68"/>
      <c r="J34" s="77"/>
      <c r="K34" s="79"/>
      <c r="L34" s="98" t="s">
        <v>121</v>
      </c>
      <c r="M34" s="33" t="s">
        <v>122</v>
      </c>
      <c r="N34" s="88" t="s">
        <v>327</v>
      </c>
      <c r="O34" s="77" t="s">
        <v>56</v>
      </c>
      <c r="P34" s="65" t="s">
        <v>246</v>
      </c>
      <c r="Q34" s="77"/>
      <c r="R34" s="76" t="s">
        <v>56</v>
      </c>
      <c r="S34" s="86" t="s">
        <v>247</v>
      </c>
      <c r="T34" s="76" t="s">
        <v>56</v>
      </c>
      <c r="U34" s="76" t="s">
        <v>248</v>
      </c>
      <c r="V34" s="76" t="s">
        <v>249</v>
      </c>
      <c r="W34" s="75" t="s">
        <v>328</v>
      </c>
      <c r="X34" s="68" t="s">
        <v>329</v>
      </c>
      <c r="Y34" s="86" t="s">
        <v>330</v>
      </c>
      <c r="Z34" s="77" t="s">
        <v>323</v>
      </c>
      <c r="AA34" s="127">
        <v>0.45800000000000002</v>
      </c>
      <c r="AB34" s="64" t="s">
        <v>25</v>
      </c>
      <c r="AC34" s="64"/>
      <c r="AD34" s="64"/>
      <c r="AE34" s="64"/>
      <c r="AF34" s="64"/>
      <c r="AG34" s="64"/>
      <c r="AH34" s="64"/>
      <c r="AI34" s="144"/>
      <c r="AJ34" s="68">
        <v>1</v>
      </c>
      <c r="AK34" s="68">
        <v>1</v>
      </c>
      <c r="AL34" s="166">
        <v>1</v>
      </c>
      <c r="AM34" s="167">
        <v>1</v>
      </c>
    </row>
    <row r="35" spans="1:39" ht="39.950000000000003" customHeight="1">
      <c r="A35" s="66">
        <f t="shared" si="0"/>
        <v>27</v>
      </c>
      <c r="B35" s="67"/>
      <c r="C35" s="68"/>
      <c r="D35" s="68"/>
      <c r="E35" s="68"/>
      <c r="F35" s="68"/>
      <c r="G35" s="68">
        <v>5</v>
      </c>
      <c r="H35" s="68"/>
      <c r="I35" s="68"/>
      <c r="J35" s="77"/>
      <c r="K35" s="79"/>
      <c r="L35" s="86" t="s">
        <v>331</v>
      </c>
      <c r="M35" s="33" t="s">
        <v>332</v>
      </c>
      <c r="N35" s="96" t="s">
        <v>333</v>
      </c>
      <c r="O35" s="77" t="s">
        <v>56</v>
      </c>
      <c r="P35" s="65" t="s">
        <v>246</v>
      </c>
      <c r="Q35" s="115"/>
      <c r="R35" s="76" t="s">
        <v>56</v>
      </c>
      <c r="S35" s="86" t="s">
        <v>247</v>
      </c>
      <c r="T35" s="76" t="s">
        <v>25</v>
      </c>
      <c r="U35" s="76" t="s">
        <v>249</v>
      </c>
      <c r="V35" s="76" t="s">
        <v>248</v>
      </c>
      <c r="W35" s="65" t="s">
        <v>328</v>
      </c>
      <c r="X35" s="68" t="s">
        <v>334</v>
      </c>
      <c r="Y35" s="131" t="s">
        <v>25</v>
      </c>
      <c r="Z35" s="132" t="s">
        <v>335</v>
      </c>
      <c r="AA35" s="127">
        <v>1E-3</v>
      </c>
      <c r="AB35" s="64" t="s">
        <v>25</v>
      </c>
      <c r="AC35" s="64"/>
      <c r="AD35" s="64"/>
      <c r="AE35" s="64"/>
      <c r="AF35" s="64"/>
      <c r="AG35" s="64"/>
      <c r="AH35" s="64"/>
      <c r="AI35" s="144"/>
      <c r="AJ35" s="68">
        <v>1</v>
      </c>
      <c r="AK35" s="68">
        <v>1</v>
      </c>
      <c r="AL35" s="166">
        <v>1</v>
      </c>
      <c r="AM35" s="167">
        <v>1</v>
      </c>
    </row>
    <row r="36" spans="1:39" s="52" customFormat="1" ht="39.950000000000003" customHeight="1">
      <c r="A36" s="69">
        <f t="shared" si="0"/>
        <v>28</v>
      </c>
      <c r="B36" s="70"/>
      <c r="C36" s="71"/>
      <c r="D36" s="71"/>
      <c r="E36" s="71">
        <v>3</v>
      </c>
      <c r="F36" s="71"/>
      <c r="G36" s="71"/>
      <c r="H36" s="71"/>
      <c r="I36" s="71"/>
      <c r="J36" s="90"/>
      <c r="K36" s="91"/>
      <c r="L36" s="92" t="s">
        <v>336</v>
      </c>
      <c r="M36" s="93" t="s">
        <v>337</v>
      </c>
      <c r="N36" s="94" t="s">
        <v>271</v>
      </c>
      <c r="O36" s="90" t="s">
        <v>56</v>
      </c>
      <c r="P36" s="95" t="s">
        <v>246</v>
      </c>
      <c r="Q36" s="90"/>
      <c r="R36" s="113" t="s">
        <v>56</v>
      </c>
      <c r="S36" s="109" t="s">
        <v>247</v>
      </c>
      <c r="T36" s="113" t="s">
        <v>56</v>
      </c>
      <c r="U36" s="113" t="s">
        <v>248</v>
      </c>
      <c r="V36" s="113" t="s">
        <v>249</v>
      </c>
      <c r="W36" s="114" t="s">
        <v>256</v>
      </c>
      <c r="X36" s="71" t="s">
        <v>251</v>
      </c>
      <c r="Y36" s="109" t="s">
        <v>25</v>
      </c>
      <c r="Z36" s="129" t="s">
        <v>338</v>
      </c>
      <c r="AA36" s="133">
        <f>AA37+AA38+AA50+AA72+AA67*AJ67+AA68+AA69+AA70*AJ70+AA71</f>
        <v>3.6726000000000001</v>
      </c>
      <c r="AB36" s="113" t="s">
        <v>25</v>
      </c>
      <c r="AC36" s="129"/>
      <c r="AD36" s="129"/>
      <c r="AE36" s="129"/>
      <c r="AF36" s="129"/>
      <c r="AG36" s="129"/>
      <c r="AH36" s="129"/>
      <c r="AI36" s="149"/>
      <c r="AJ36" s="71">
        <v>1</v>
      </c>
      <c r="AK36" s="71">
        <v>1</v>
      </c>
      <c r="AL36" s="71">
        <v>1</v>
      </c>
      <c r="AM36" s="150">
        <v>1</v>
      </c>
    </row>
    <row r="37" spans="1:39" s="53" customFormat="1" ht="39.950000000000003" customHeight="1">
      <c r="A37" s="66">
        <f t="shared" si="0"/>
        <v>29</v>
      </c>
      <c r="B37" s="72"/>
      <c r="C37" s="73"/>
      <c r="D37" s="73"/>
      <c r="E37" s="73"/>
      <c r="F37" s="73">
        <v>4</v>
      </c>
      <c r="G37" s="73"/>
      <c r="H37" s="73"/>
      <c r="I37" s="73"/>
      <c r="J37" s="99"/>
      <c r="K37" s="100"/>
      <c r="L37" s="73" t="s">
        <v>339</v>
      </c>
      <c r="M37" s="101" t="s">
        <v>340</v>
      </c>
      <c r="N37" s="101" t="s">
        <v>341</v>
      </c>
      <c r="O37" s="99" t="s">
        <v>56</v>
      </c>
      <c r="P37" s="102" t="s">
        <v>246</v>
      </c>
      <c r="Q37" s="116"/>
      <c r="R37" s="117" t="s">
        <v>56</v>
      </c>
      <c r="S37" s="118" t="s">
        <v>247</v>
      </c>
      <c r="T37" s="117" t="s">
        <v>56</v>
      </c>
      <c r="U37" s="117" t="s">
        <v>249</v>
      </c>
      <c r="V37" s="117" t="s">
        <v>248</v>
      </c>
      <c r="W37" s="102" t="s">
        <v>342</v>
      </c>
      <c r="X37" s="73" t="s">
        <v>306</v>
      </c>
      <c r="Y37" s="134" t="s">
        <v>307</v>
      </c>
      <c r="Z37" s="102" t="s">
        <v>343</v>
      </c>
      <c r="AA37" s="135">
        <v>0.14000000000000001</v>
      </c>
      <c r="AB37" s="117" t="s">
        <v>25</v>
      </c>
      <c r="AC37" s="136"/>
      <c r="AD37" s="136"/>
      <c r="AE37" s="136"/>
      <c r="AF37" s="136"/>
      <c r="AG37" s="136"/>
      <c r="AH37" s="136"/>
      <c r="AI37" s="151"/>
      <c r="AJ37" s="73">
        <v>1</v>
      </c>
      <c r="AK37" s="73">
        <v>1</v>
      </c>
      <c r="AL37" s="73">
        <v>1</v>
      </c>
      <c r="AM37" s="152">
        <v>1</v>
      </c>
    </row>
    <row r="38" spans="1:39" ht="39.950000000000003" customHeight="1">
      <c r="A38" s="66">
        <f t="shared" si="0"/>
        <v>30</v>
      </c>
      <c r="B38" s="67"/>
      <c r="C38" s="68"/>
      <c r="D38" s="68"/>
      <c r="E38" s="68"/>
      <c r="F38" s="68">
        <v>4</v>
      </c>
      <c r="G38" s="68"/>
      <c r="H38" s="68"/>
      <c r="I38" s="68"/>
      <c r="J38" s="77"/>
      <c r="K38" s="79"/>
      <c r="L38" s="81" t="s">
        <v>344</v>
      </c>
      <c r="M38" s="33" t="s">
        <v>345</v>
      </c>
      <c r="N38" s="88" t="s">
        <v>271</v>
      </c>
      <c r="O38" s="77" t="s">
        <v>56</v>
      </c>
      <c r="P38" s="65" t="s">
        <v>246</v>
      </c>
      <c r="Q38" s="77"/>
      <c r="R38" s="76" t="s">
        <v>56</v>
      </c>
      <c r="S38" s="86" t="s">
        <v>247</v>
      </c>
      <c r="T38" s="76" t="s">
        <v>56</v>
      </c>
      <c r="U38" s="76" t="s">
        <v>248</v>
      </c>
      <c r="V38" s="76" t="s">
        <v>249</v>
      </c>
      <c r="W38" s="75" t="s">
        <v>256</v>
      </c>
      <c r="X38" s="68" t="s">
        <v>251</v>
      </c>
      <c r="Y38" s="86" t="s">
        <v>25</v>
      </c>
      <c r="Z38" s="77" t="s">
        <v>346</v>
      </c>
      <c r="AA38" s="127">
        <f>AA39+AA46+AA49</f>
        <v>1.2493000000000001</v>
      </c>
      <c r="AB38" s="64" t="s">
        <v>25</v>
      </c>
      <c r="AC38" s="64"/>
      <c r="AD38" s="64"/>
      <c r="AE38" s="64"/>
      <c r="AF38" s="64"/>
      <c r="AG38" s="64"/>
      <c r="AH38" s="64"/>
      <c r="AI38" s="144"/>
      <c r="AJ38" s="68">
        <v>1</v>
      </c>
      <c r="AK38" s="68">
        <v>1</v>
      </c>
      <c r="AL38" s="68">
        <v>1</v>
      </c>
      <c r="AM38" s="140">
        <v>1</v>
      </c>
    </row>
    <row r="39" spans="1:39" ht="39.950000000000003" customHeight="1">
      <c r="A39" s="66">
        <f t="shared" si="0"/>
        <v>31</v>
      </c>
      <c r="B39" s="67"/>
      <c r="C39" s="68"/>
      <c r="D39" s="68"/>
      <c r="E39" s="68"/>
      <c r="F39" s="68"/>
      <c r="G39" s="68">
        <v>5</v>
      </c>
      <c r="H39" s="68"/>
      <c r="I39" s="68"/>
      <c r="J39" s="77"/>
      <c r="K39" s="79"/>
      <c r="L39" s="81" t="s">
        <v>73</v>
      </c>
      <c r="M39" s="33" t="s">
        <v>74</v>
      </c>
      <c r="N39" s="88" t="s">
        <v>271</v>
      </c>
      <c r="O39" s="77" t="s">
        <v>56</v>
      </c>
      <c r="P39" s="65" t="s">
        <v>246</v>
      </c>
      <c r="Q39" s="77"/>
      <c r="R39" s="76" t="s">
        <v>56</v>
      </c>
      <c r="S39" s="86" t="s">
        <v>247</v>
      </c>
      <c r="T39" s="76" t="s">
        <v>56</v>
      </c>
      <c r="U39" s="76" t="s">
        <v>248</v>
      </c>
      <c r="V39" s="76" t="s">
        <v>249</v>
      </c>
      <c r="W39" s="75" t="s">
        <v>256</v>
      </c>
      <c r="X39" s="68" t="s">
        <v>251</v>
      </c>
      <c r="Y39" s="86" t="s">
        <v>25</v>
      </c>
      <c r="Z39" s="77" t="s">
        <v>347</v>
      </c>
      <c r="AA39" s="127">
        <f>AA40+AA41+AA42+AA43+AA44</f>
        <v>0.44049999999999995</v>
      </c>
      <c r="AB39" s="64" t="s">
        <v>25</v>
      </c>
      <c r="AC39" s="64"/>
      <c r="AD39" s="64"/>
      <c r="AE39" s="64"/>
      <c r="AF39" s="64"/>
      <c r="AG39" s="64"/>
      <c r="AH39" s="64"/>
      <c r="AI39" s="144"/>
      <c r="AJ39" s="68">
        <v>1</v>
      </c>
      <c r="AK39" s="68">
        <v>1</v>
      </c>
      <c r="AL39" s="68">
        <v>1</v>
      </c>
      <c r="AM39" s="140">
        <v>1</v>
      </c>
    </row>
    <row r="40" spans="1:39" ht="39.950000000000003" customHeight="1">
      <c r="A40" s="66">
        <f t="shared" si="0"/>
        <v>32</v>
      </c>
      <c r="B40" s="67"/>
      <c r="C40" s="68"/>
      <c r="D40" s="68"/>
      <c r="E40" s="68"/>
      <c r="F40" s="68"/>
      <c r="G40" s="68"/>
      <c r="H40" s="68">
        <v>6</v>
      </c>
      <c r="I40" s="68"/>
      <c r="J40" s="77"/>
      <c r="K40" s="79"/>
      <c r="L40" s="81" t="s">
        <v>348</v>
      </c>
      <c r="M40" s="33" t="s">
        <v>349</v>
      </c>
      <c r="N40" s="88" t="s">
        <v>350</v>
      </c>
      <c r="O40" s="77" t="s">
        <v>56</v>
      </c>
      <c r="P40" s="65" t="s">
        <v>246</v>
      </c>
      <c r="Q40" s="77"/>
      <c r="R40" s="76" t="s">
        <v>56</v>
      </c>
      <c r="S40" s="86" t="s">
        <v>247</v>
      </c>
      <c r="T40" s="76" t="s">
        <v>56</v>
      </c>
      <c r="U40" s="76" t="s">
        <v>249</v>
      </c>
      <c r="V40" s="76" t="s">
        <v>248</v>
      </c>
      <c r="W40" s="75" t="s">
        <v>328</v>
      </c>
      <c r="X40" s="68" t="s">
        <v>351</v>
      </c>
      <c r="Y40" s="86" t="s">
        <v>330</v>
      </c>
      <c r="Z40" s="77" t="s">
        <v>347</v>
      </c>
      <c r="AA40" s="127">
        <v>0.32469999999999999</v>
      </c>
      <c r="AB40" s="76" t="s">
        <v>25</v>
      </c>
      <c r="AC40" s="64"/>
      <c r="AD40" s="64"/>
      <c r="AE40" s="64"/>
      <c r="AF40" s="64"/>
      <c r="AG40" s="64"/>
      <c r="AH40" s="64"/>
      <c r="AI40" s="144"/>
      <c r="AJ40" s="68">
        <v>1</v>
      </c>
      <c r="AK40" s="68">
        <v>1</v>
      </c>
      <c r="AL40" s="68">
        <v>1</v>
      </c>
      <c r="AM40" s="140">
        <v>1</v>
      </c>
    </row>
    <row r="41" spans="1:39" ht="39.950000000000003" customHeight="1">
      <c r="A41" s="66">
        <f t="shared" si="0"/>
        <v>33</v>
      </c>
      <c r="B41" s="67"/>
      <c r="C41" s="68"/>
      <c r="D41" s="68"/>
      <c r="E41" s="68"/>
      <c r="F41" s="68"/>
      <c r="G41" s="68"/>
      <c r="H41" s="68">
        <v>6</v>
      </c>
      <c r="I41" s="68"/>
      <c r="J41" s="77"/>
      <c r="K41" s="79"/>
      <c r="L41" s="81" t="s">
        <v>352</v>
      </c>
      <c r="M41" s="33" t="s">
        <v>353</v>
      </c>
      <c r="N41" s="88" t="s">
        <v>271</v>
      </c>
      <c r="O41" s="77" t="s">
        <v>56</v>
      </c>
      <c r="P41" s="65" t="s">
        <v>246</v>
      </c>
      <c r="Q41" s="77"/>
      <c r="R41" s="76" t="s">
        <v>56</v>
      </c>
      <c r="S41" s="86" t="s">
        <v>247</v>
      </c>
      <c r="T41" s="76" t="s">
        <v>56</v>
      </c>
      <c r="U41" s="76" t="s">
        <v>248</v>
      </c>
      <c r="V41" s="76" t="s">
        <v>249</v>
      </c>
      <c r="W41" s="75" t="s">
        <v>328</v>
      </c>
      <c r="X41" s="68" t="s">
        <v>354</v>
      </c>
      <c r="Y41" s="86" t="s">
        <v>330</v>
      </c>
      <c r="Z41" s="77" t="s">
        <v>355</v>
      </c>
      <c r="AA41" s="127">
        <v>1.03E-2</v>
      </c>
      <c r="AB41" s="64" t="s">
        <v>25</v>
      </c>
      <c r="AC41" s="64"/>
      <c r="AD41" s="64"/>
      <c r="AE41" s="64"/>
      <c r="AF41" s="64"/>
      <c r="AG41" s="64"/>
      <c r="AH41" s="64"/>
      <c r="AI41" s="144"/>
      <c r="AJ41" s="68">
        <v>1</v>
      </c>
      <c r="AK41" s="68">
        <v>1</v>
      </c>
      <c r="AL41" s="68">
        <v>1</v>
      </c>
      <c r="AM41" s="140">
        <v>1</v>
      </c>
    </row>
    <row r="42" spans="1:39" ht="39.950000000000003" customHeight="1">
      <c r="A42" s="66">
        <f t="shared" si="0"/>
        <v>34</v>
      </c>
      <c r="B42" s="68"/>
      <c r="C42" s="68"/>
      <c r="D42" s="68"/>
      <c r="E42" s="74"/>
      <c r="F42" s="68"/>
      <c r="G42" s="68"/>
      <c r="H42" s="68">
        <v>6</v>
      </c>
      <c r="I42" s="68"/>
      <c r="J42" s="77"/>
      <c r="K42" s="77"/>
      <c r="L42" s="86" t="s">
        <v>356</v>
      </c>
      <c r="M42" s="33" t="s">
        <v>357</v>
      </c>
      <c r="N42" s="82" t="s">
        <v>341</v>
      </c>
      <c r="O42" s="77" t="s">
        <v>56</v>
      </c>
      <c r="P42" s="64" t="s">
        <v>246</v>
      </c>
      <c r="Q42" s="115"/>
      <c r="R42" s="76" t="s">
        <v>56</v>
      </c>
      <c r="S42" s="86" t="s">
        <v>247</v>
      </c>
      <c r="T42" s="86" t="s">
        <v>25</v>
      </c>
      <c r="U42" s="76" t="s">
        <v>249</v>
      </c>
      <c r="V42" s="112" t="s">
        <v>248</v>
      </c>
      <c r="W42" s="65" t="s">
        <v>328</v>
      </c>
      <c r="X42" s="68" t="s">
        <v>358</v>
      </c>
      <c r="Y42" s="86" t="s">
        <v>330</v>
      </c>
      <c r="Z42" s="65" t="s">
        <v>359</v>
      </c>
      <c r="AA42" s="137">
        <v>1.2800000000000001E-2</v>
      </c>
      <c r="AB42" s="64" t="s">
        <v>25</v>
      </c>
      <c r="AC42" s="64"/>
      <c r="AD42" s="64"/>
      <c r="AE42" s="64"/>
      <c r="AF42" s="64"/>
      <c r="AG42" s="64"/>
      <c r="AH42" s="64"/>
      <c r="AI42" s="144"/>
      <c r="AJ42" s="68">
        <v>1</v>
      </c>
      <c r="AK42" s="68">
        <v>1</v>
      </c>
      <c r="AL42" s="68">
        <v>1</v>
      </c>
      <c r="AM42" s="140">
        <v>1</v>
      </c>
    </row>
    <row r="43" spans="1:39" ht="39.950000000000003" customHeight="1">
      <c r="A43" s="66">
        <f t="shared" si="0"/>
        <v>35</v>
      </c>
      <c r="B43" s="68"/>
      <c r="C43" s="68"/>
      <c r="D43" s="68"/>
      <c r="E43" s="74"/>
      <c r="F43" s="68"/>
      <c r="G43" s="68"/>
      <c r="H43" s="68">
        <v>6</v>
      </c>
      <c r="I43" s="68"/>
      <c r="J43" s="64"/>
      <c r="K43" s="103"/>
      <c r="L43" s="86" t="s">
        <v>360</v>
      </c>
      <c r="M43" s="33" t="s">
        <v>361</v>
      </c>
      <c r="N43" s="82" t="s">
        <v>341</v>
      </c>
      <c r="O43" s="77" t="s">
        <v>56</v>
      </c>
      <c r="P43" s="65" t="s">
        <v>246</v>
      </c>
      <c r="Q43" s="115"/>
      <c r="R43" s="76" t="s">
        <v>65</v>
      </c>
      <c r="S43" s="86" t="s">
        <v>247</v>
      </c>
      <c r="T43" s="86" t="s">
        <v>25</v>
      </c>
      <c r="U43" s="76" t="s">
        <v>249</v>
      </c>
      <c r="V43" s="112" t="s">
        <v>248</v>
      </c>
      <c r="W43" s="65" t="s">
        <v>328</v>
      </c>
      <c r="X43" s="68" t="s">
        <v>358</v>
      </c>
      <c r="Y43" s="86" t="s">
        <v>330</v>
      </c>
      <c r="Z43" s="65" t="s">
        <v>362</v>
      </c>
      <c r="AA43" s="137">
        <v>1.67E-2</v>
      </c>
      <c r="AB43" s="64" t="s">
        <v>25</v>
      </c>
      <c r="AC43" s="64"/>
      <c r="AD43" s="64"/>
      <c r="AE43" s="64"/>
      <c r="AF43" s="64"/>
      <c r="AG43" s="146"/>
      <c r="AH43" s="146"/>
      <c r="AI43" s="153"/>
      <c r="AJ43" s="68">
        <v>1</v>
      </c>
      <c r="AK43" s="68">
        <v>1</v>
      </c>
      <c r="AL43" s="68">
        <v>1</v>
      </c>
      <c r="AM43" s="140">
        <v>1</v>
      </c>
    </row>
    <row r="44" spans="1:39" ht="39.950000000000003" customHeight="1">
      <c r="A44" s="66">
        <f t="shared" si="0"/>
        <v>36</v>
      </c>
      <c r="B44" s="68"/>
      <c r="C44" s="68"/>
      <c r="D44" s="68"/>
      <c r="E44" s="68"/>
      <c r="F44" s="68"/>
      <c r="G44" s="68"/>
      <c r="H44" s="68">
        <v>6</v>
      </c>
      <c r="I44" s="68"/>
      <c r="J44" s="77"/>
      <c r="K44" s="77"/>
      <c r="L44" s="81" t="s">
        <v>90</v>
      </c>
      <c r="M44" s="33" t="s">
        <v>91</v>
      </c>
      <c r="N44" s="104" t="s">
        <v>271</v>
      </c>
      <c r="O44" s="77" t="s">
        <v>56</v>
      </c>
      <c r="P44" s="65" t="s">
        <v>246</v>
      </c>
      <c r="Q44" s="83"/>
      <c r="R44" s="76" t="s">
        <v>56</v>
      </c>
      <c r="S44" s="86" t="s">
        <v>247</v>
      </c>
      <c r="T44" s="76" t="s">
        <v>56</v>
      </c>
      <c r="U44" s="76" t="s">
        <v>248</v>
      </c>
      <c r="V44" s="76" t="s">
        <v>249</v>
      </c>
      <c r="W44" s="75" t="s">
        <v>282</v>
      </c>
      <c r="X44" s="68" t="s">
        <v>363</v>
      </c>
      <c r="Y44" s="77" t="s">
        <v>279</v>
      </c>
      <c r="Z44" s="64" t="s">
        <v>364</v>
      </c>
      <c r="AA44" s="127">
        <v>7.5999999999999998E-2</v>
      </c>
      <c r="AB44" s="64" t="s">
        <v>25</v>
      </c>
      <c r="AC44" s="64"/>
      <c r="AD44" s="64"/>
      <c r="AE44" s="64"/>
      <c r="AF44" s="64"/>
      <c r="AG44" s="64"/>
      <c r="AH44" s="64"/>
      <c r="AI44" s="144"/>
      <c r="AJ44" s="68">
        <v>1</v>
      </c>
      <c r="AK44" s="68">
        <v>1</v>
      </c>
      <c r="AL44" s="68">
        <v>1</v>
      </c>
      <c r="AM44" s="140">
        <v>1</v>
      </c>
    </row>
    <row r="45" spans="1:39" ht="39.950000000000003" customHeight="1">
      <c r="A45" s="66">
        <f t="shared" si="0"/>
        <v>37</v>
      </c>
      <c r="B45" s="68"/>
      <c r="C45" s="68"/>
      <c r="D45" s="68"/>
      <c r="E45" s="68"/>
      <c r="F45" s="68"/>
      <c r="G45" s="68">
        <v>5</v>
      </c>
      <c r="H45" s="68"/>
      <c r="I45" s="68"/>
      <c r="J45" s="77"/>
      <c r="K45" s="77"/>
      <c r="L45" s="81" t="s">
        <v>197</v>
      </c>
      <c r="M45" s="33" t="s">
        <v>198</v>
      </c>
      <c r="N45" s="88" t="s">
        <v>271</v>
      </c>
      <c r="O45" s="77" t="s">
        <v>56</v>
      </c>
      <c r="P45" s="65" t="s">
        <v>246</v>
      </c>
      <c r="Q45" s="115"/>
      <c r="R45" s="76" t="s">
        <v>56</v>
      </c>
      <c r="S45" s="86" t="s">
        <v>247</v>
      </c>
      <c r="T45" s="76" t="s">
        <v>56</v>
      </c>
      <c r="U45" s="76" t="s">
        <v>248</v>
      </c>
      <c r="V45" s="76" t="s">
        <v>249</v>
      </c>
      <c r="W45" s="75" t="s">
        <v>256</v>
      </c>
      <c r="X45" s="68" t="s">
        <v>251</v>
      </c>
      <c r="Y45" s="86" t="s">
        <v>25</v>
      </c>
      <c r="Z45" s="65" t="s">
        <v>365</v>
      </c>
      <c r="AA45" s="127">
        <f>AA46</f>
        <v>0.57890000000000008</v>
      </c>
      <c r="AB45" s="64" t="s">
        <v>25</v>
      </c>
      <c r="AC45" s="64"/>
      <c r="AD45" s="64"/>
      <c r="AE45" s="64"/>
      <c r="AF45" s="64"/>
      <c r="AG45" s="146"/>
      <c r="AH45" s="146"/>
      <c r="AI45" s="98"/>
      <c r="AJ45" s="68">
        <v>1</v>
      </c>
      <c r="AK45" s="68">
        <v>1</v>
      </c>
      <c r="AL45" s="68">
        <v>1</v>
      </c>
      <c r="AM45" s="140">
        <v>1</v>
      </c>
    </row>
    <row r="46" spans="1:39" ht="39.950000000000003" customHeight="1">
      <c r="A46" s="66">
        <f t="shared" si="0"/>
        <v>38</v>
      </c>
      <c r="B46" s="65"/>
      <c r="C46" s="68"/>
      <c r="D46" s="68"/>
      <c r="E46" s="74"/>
      <c r="F46" s="75"/>
      <c r="G46" s="68"/>
      <c r="H46" s="68">
        <v>6</v>
      </c>
      <c r="I46" s="68"/>
      <c r="J46" s="64"/>
      <c r="K46" s="103"/>
      <c r="L46" s="86" t="s">
        <v>366</v>
      </c>
      <c r="M46" s="33" t="s">
        <v>367</v>
      </c>
      <c r="N46" s="88" t="s">
        <v>271</v>
      </c>
      <c r="O46" s="77" t="s">
        <v>56</v>
      </c>
      <c r="P46" s="65" t="s">
        <v>246</v>
      </c>
      <c r="Q46" s="115"/>
      <c r="R46" s="76" t="s">
        <v>56</v>
      </c>
      <c r="S46" s="86" t="s">
        <v>247</v>
      </c>
      <c r="T46" s="76" t="s">
        <v>56</v>
      </c>
      <c r="U46" s="76" t="s">
        <v>248</v>
      </c>
      <c r="V46" s="76" t="s">
        <v>249</v>
      </c>
      <c r="W46" s="75" t="s">
        <v>256</v>
      </c>
      <c r="X46" s="68" t="s">
        <v>251</v>
      </c>
      <c r="Y46" s="86" t="s">
        <v>25</v>
      </c>
      <c r="Z46" s="65" t="s">
        <v>365</v>
      </c>
      <c r="AA46" s="127">
        <f>SUM(AA47:AA48)</f>
        <v>0.57890000000000008</v>
      </c>
      <c r="AB46" s="64" t="s">
        <v>25</v>
      </c>
      <c r="AC46" s="64"/>
      <c r="AD46" s="64"/>
      <c r="AE46" s="64"/>
      <c r="AF46" s="64"/>
      <c r="AG46" s="146"/>
      <c r="AH46" s="146"/>
      <c r="AI46" s="98"/>
      <c r="AJ46" s="68">
        <v>1</v>
      </c>
      <c r="AK46" s="68">
        <v>1</v>
      </c>
      <c r="AL46" s="68">
        <v>1</v>
      </c>
      <c r="AM46" s="140">
        <v>1</v>
      </c>
    </row>
    <row r="47" spans="1:39" ht="39.950000000000003" customHeight="1">
      <c r="A47" s="66">
        <f t="shared" si="0"/>
        <v>39</v>
      </c>
      <c r="B47" s="65"/>
      <c r="C47" s="68"/>
      <c r="D47" s="68"/>
      <c r="E47" s="68"/>
      <c r="F47" s="75"/>
      <c r="G47" s="68"/>
      <c r="H47" s="68"/>
      <c r="I47" s="68">
        <v>7</v>
      </c>
      <c r="J47" s="64"/>
      <c r="K47" s="103"/>
      <c r="L47" s="86" t="s">
        <v>111</v>
      </c>
      <c r="M47" s="33" t="s">
        <v>112</v>
      </c>
      <c r="N47" s="88" t="s">
        <v>271</v>
      </c>
      <c r="O47" s="77" t="s">
        <v>56</v>
      </c>
      <c r="P47" s="65" t="s">
        <v>246</v>
      </c>
      <c r="Q47" s="115"/>
      <c r="R47" s="76" t="s">
        <v>56</v>
      </c>
      <c r="S47" s="86" t="s">
        <v>247</v>
      </c>
      <c r="T47" s="76" t="s">
        <v>56</v>
      </c>
      <c r="U47" s="76" t="s">
        <v>248</v>
      </c>
      <c r="V47" s="76" t="s">
        <v>249</v>
      </c>
      <c r="W47" s="65" t="s">
        <v>328</v>
      </c>
      <c r="X47" s="68" t="s">
        <v>329</v>
      </c>
      <c r="Y47" s="86" t="s">
        <v>330</v>
      </c>
      <c r="Z47" s="65" t="s">
        <v>368</v>
      </c>
      <c r="AA47" s="127">
        <v>0.54300000000000004</v>
      </c>
      <c r="AB47" s="64" t="s">
        <v>25</v>
      </c>
      <c r="AC47" s="64"/>
      <c r="AD47" s="64"/>
      <c r="AE47" s="64"/>
      <c r="AF47" s="64"/>
      <c r="AG47" s="146"/>
      <c r="AH47" s="146"/>
      <c r="AI47" s="98"/>
      <c r="AJ47" s="68">
        <v>1</v>
      </c>
      <c r="AK47" s="68">
        <v>1</v>
      </c>
      <c r="AL47" s="68">
        <v>1</v>
      </c>
      <c r="AM47" s="140">
        <v>1</v>
      </c>
    </row>
    <row r="48" spans="1:39" ht="39.950000000000003" customHeight="1">
      <c r="A48" s="66">
        <f t="shared" si="0"/>
        <v>40</v>
      </c>
      <c r="B48" s="68"/>
      <c r="C48" s="68"/>
      <c r="D48" s="68"/>
      <c r="E48" s="68"/>
      <c r="F48" s="68"/>
      <c r="G48" s="68"/>
      <c r="H48" s="68"/>
      <c r="I48" s="68">
        <v>7</v>
      </c>
      <c r="J48" s="77"/>
      <c r="K48" s="77"/>
      <c r="L48" s="105" t="s">
        <v>369</v>
      </c>
      <c r="M48" s="106" t="s">
        <v>370</v>
      </c>
      <c r="N48" s="107" t="s">
        <v>341</v>
      </c>
      <c r="O48" s="77" t="s">
        <v>56</v>
      </c>
      <c r="P48" s="65" t="s">
        <v>246</v>
      </c>
      <c r="Q48" s="119"/>
      <c r="R48" s="120" t="s">
        <v>65</v>
      </c>
      <c r="S48" s="121" t="s">
        <v>247</v>
      </c>
      <c r="T48" s="121" t="s">
        <v>25</v>
      </c>
      <c r="U48" s="111" t="s">
        <v>249</v>
      </c>
      <c r="V48" s="111" t="s">
        <v>248</v>
      </c>
      <c r="W48" s="122" t="s">
        <v>328</v>
      </c>
      <c r="X48" s="105" t="s">
        <v>371</v>
      </c>
      <c r="Y48" s="121" t="s">
        <v>330</v>
      </c>
      <c r="Z48" s="65" t="s">
        <v>372</v>
      </c>
      <c r="AA48" s="138">
        <v>3.5900000000000001E-2</v>
      </c>
      <c r="AB48" s="64" t="s">
        <v>25</v>
      </c>
      <c r="AC48" s="64"/>
      <c r="AD48" s="64"/>
      <c r="AE48" s="64"/>
      <c r="AF48" s="64"/>
      <c r="AG48" s="64"/>
      <c r="AH48" s="64"/>
      <c r="AI48" s="144"/>
      <c r="AJ48" s="68">
        <v>1</v>
      </c>
      <c r="AK48" s="68">
        <v>1</v>
      </c>
      <c r="AL48" s="68">
        <v>1</v>
      </c>
      <c r="AM48" s="140">
        <v>1</v>
      </c>
    </row>
    <row r="49" spans="1:39" ht="39.950000000000003" customHeight="1">
      <c r="A49" s="66">
        <f t="shared" si="0"/>
        <v>41</v>
      </c>
      <c r="B49" s="68"/>
      <c r="C49" s="68"/>
      <c r="D49" s="68"/>
      <c r="E49" s="75"/>
      <c r="F49" s="68"/>
      <c r="G49" s="68">
        <v>5</v>
      </c>
      <c r="H49" s="68"/>
      <c r="I49" s="68"/>
      <c r="J49" s="77"/>
      <c r="K49" s="77"/>
      <c r="L49" s="81" t="s">
        <v>373</v>
      </c>
      <c r="M49" s="33" t="s">
        <v>374</v>
      </c>
      <c r="N49" s="88" t="s">
        <v>350</v>
      </c>
      <c r="O49" s="77" t="s">
        <v>56</v>
      </c>
      <c r="P49" s="65" t="s">
        <v>246</v>
      </c>
      <c r="Q49" s="83"/>
      <c r="R49" s="76" t="s">
        <v>56</v>
      </c>
      <c r="S49" s="86" t="s">
        <v>247</v>
      </c>
      <c r="T49" s="76" t="s">
        <v>56</v>
      </c>
      <c r="U49" s="76" t="s">
        <v>248</v>
      </c>
      <c r="V49" s="76" t="s">
        <v>249</v>
      </c>
      <c r="W49" s="75" t="s">
        <v>256</v>
      </c>
      <c r="X49" s="86" t="s">
        <v>25</v>
      </c>
      <c r="Y49" s="131" t="s">
        <v>25</v>
      </c>
      <c r="Z49" s="86" t="s">
        <v>25</v>
      </c>
      <c r="AA49" s="127">
        <v>0.22989999999999999</v>
      </c>
      <c r="AB49" s="64" t="s">
        <v>25</v>
      </c>
      <c r="AC49" s="64"/>
      <c r="AD49" s="64"/>
      <c r="AE49" s="64"/>
      <c r="AF49" s="64"/>
      <c r="AG49" s="146"/>
      <c r="AH49" s="146"/>
      <c r="AI49" s="98"/>
      <c r="AJ49" s="68">
        <v>1</v>
      </c>
      <c r="AK49" s="68">
        <v>1</v>
      </c>
      <c r="AL49" s="68">
        <v>1</v>
      </c>
      <c r="AM49" s="140">
        <v>1</v>
      </c>
    </row>
    <row r="50" spans="1:39" s="52" customFormat="1" ht="39.950000000000003" customHeight="1">
      <c r="A50" s="69">
        <f t="shared" si="0"/>
        <v>42</v>
      </c>
      <c r="B50" s="71"/>
      <c r="C50" s="71"/>
      <c r="D50" s="71"/>
      <c r="E50" s="71"/>
      <c r="F50" s="71">
        <v>4</v>
      </c>
      <c r="G50" s="71"/>
      <c r="H50" s="71"/>
      <c r="I50" s="71"/>
      <c r="J50" s="90"/>
      <c r="K50" s="90"/>
      <c r="L50" s="92" t="s">
        <v>375</v>
      </c>
      <c r="M50" s="93" t="s">
        <v>376</v>
      </c>
      <c r="N50" s="94" t="s">
        <v>271</v>
      </c>
      <c r="O50" s="90" t="s">
        <v>56</v>
      </c>
      <c r="P50" s="95" t="s">
        <v>246</v>
      </c>
      <c r="Q50" s="123"/>
      <c r="R50" s="113" t="s">
        <v>56</v>
      </c>
      <c r="S50" s="109" t="s">
        <v>247</v>
      </c>
      <c r="T50" s="113" t="s">
        <v>56</v>
      </c>
      <c r="U50" s="113" t="s">
        <v>248</v>
      </c>
      <c r="V50" s="113" t="s">
        <v>249</v>
      </c>
      <c r="W50" s="114" t="s">
        <v>256</v>
      </c>
      <c r="X50" s="71" t="s">
        <v>251</v>
      </c>
      <c r="Y50" s="109" t="s">
        <v>25</v>
      </c>
      <c r="Z50" s="129" t="s">
        <v>377</v>
      </c>
      <c r="AA50" s="139">
        <f>AA51+AA52+AA53*AJ53+AA55*AJ55+AA57+AA58*AJ58+AA61+AA64</f>
        <v>1.9137</v>
      </c>
      <c r="AB50" s="129" t="s">
        <v>25</v>
      </c>
      <c r="AC50" s="129"/>
      <c r="AD50" s="129"/>
      <c r="AE50" s="129"/>
      <c r="AF50" s="129"/>
      <c r="AG50" s="129"/>
      <c r="AH50" s="129"/>
      <c r="AI50" s="149"/>
      <c r="AJ50" s="71">
        <v>1</v>
      </c>
      <c r="AK50" s="71">
        <v>1</v>
      </c>
      <c r="AL50" s="71">
        <v>1</v>
      </c>
      <c r="AM50" s="150">
        <v>1</v>
      </c>
    </row>
    <row r="51" spans="1:39" ht="39.950000000000003" customHeight="1">
      <c r="A51" s="66">
        <f t="shared" si="0"/>
        <v>43</v>
      </c>
      <c r="B51" s="68"/>
      <c r="C51" s="68"/>
      <c r="D51" s="68"/>
      <c r="E51" s="68"/>
      <c r="F51" s="68"/>
      <c r="G51" s="68">
        <v>5</v>
      </c>
      <c r="H51" s="68"/>
      <c r="I51" s="68"/>
      <c r="J51" s="77"/>
      <c r="K51" s="77"/>
      <c r="L51" s="81" t="s">
        <v>101</v>
      </c>
      <c r="M51" s="33" t="s">
        <v>102</v>
      </c>
      <c r="N51" s="88" t="s">
        <v>271</v>
      </c>
      <c r="O51" s="77" t="s">
        <v>56</v>
      </c>
      <c r="P51" s="65" t="s">
        <v>246</v>
      </c>
      <c r="Q51" s="83"/>
      <c r="R51" s="76" t="s">
        <v>56</v>
      </c>
      <c r="S51" s="86" t="s">
        <v>247</v>
      </c>
      <c r="T51" s="76" t="s">
        <v>56</v>
      </c>
      <c r="U51" s="76" t="s">
        <v>248</v>
      </c>
      <c r="V51" s="76" t="s">
        <v>249</v>
      </c>
      <c r="W51" s="65" t="s">
        <v>277</v>
      </c>
      <c r="X51" s="68" t="s">
        <v>378</v>
      </c>
      <c r="Y51" s="86" t="s">
        <v>379</v>
      </c>
      <c r="Z51" s="64" t="s">
        <v>380</v>
      </c>
      <c r="AA51" s="126">
        <v>1.0229999999999999</v>
      </c>
      <c r="AB51" s="64" t="s">
        <v>25</v>
      </c>
      <c r="AC51" s="64"/>
      <c r="AD51" s="64"/>
      <c r="AE51" s="64"/>
      <c r="AF51" s="64"/>
      <c r="AG51" s="64"/>
      <c r="AH51" s="64"/>
      <c r="AI51" s="144"/>
      <c r="AJ51" s="68">
        <v>1</v>
      </c>
      <c r="AK51" s="68">
        <v>1</v>
      </c>
      <c r="AL51" s="68">
        <v>1</v>
      </c>
      <c r="AM51" s="140">
        <v>1</v>
      </c>
    </row>
    <row r="52" spans="1:39" ht="39.950000000000003" customHeight="1">
      <c r="A52" s="66">
        <f t="shared" si="0"/>
        <v>44</v>
      </c>
      <c r="B52" s="68"/>
      <c r="C52" s="68"/>
      <c r="D52" s="68"/>
      <c r="E52" s="68"/>
      <c r="F52" s="68"/>
      <c r="G52" s="68">
        <v>5</v>
      </c>
      <c r="H52" s="68"/>
      <c r="I52" s="68"/>
      <c r="J52" s="77"/>
      <c r="K52" s="77"/>
      <c r="L52" s="108" t="s">
        <v>106</v>
      </c>
      <c r="M52" s="33" t="s">
        <v>107</v>
      </c>
      <c r="N52" s="88" t="s">
        <v>271</v>
      </c>
      <c r="O52" s="77" t="s">
        <v>56</v>
      </c>
      <c r="P52" s="65" t="s">
        <v>246</v>
      </c>
      <c r="Q52" s="83"/>
      <c r="R52" s="76" t="s">
        <v>56</v>
      </c>
      <c r="S52" s="86" t="s">
        <v>247</v>
      </c>
      <c r="T52" s="76" t="s">
        <v>56</v>
      </c>
      <c r="U52" s="76" t="s">
        <v>248</v>
      </c>
      <c r="V52" s="76" t="s">
        <v>249</v>
      </c>
      <c r="W52" s="65" t="s">
        <v>277</v>
      </c>
      <c r="X52" s="68" t="s">
        <v>378</v>
      </c>
      <c r="Y52" s="86" t="s">
        <v>379</v>
      </c>
      <c r="Z52" s="64" t="s">
        <v>381</v>
      </c>
      <c r="AA52" s="126">
        <v>0.29899999999999999</v>
      </c>
      <c r="AB52" s="64"/>
      <c r="AC52" s="64"/>
      <c r="AD52" s="64"/>
      <c r="AE52" s="64"/>
      <c r="AF52" s="64"/>
      <c r="AG52" s="64"/>
      <c r="AH52" s="64"/>
      <c r="AI52" s="144"/>
      <c r="AJ52" s="68">
        <v>1</v>
      </c>
      <c r="AK52" s="68">
        <v>1</v>
      </c>
      <c r="AL52" s="68">
        <v>1</v>
      </c>
      <c r="AM52" s="140">
        <v>1</v>
      </c>
    </row>
    <row r="53" spans="1:39" ht="39.950000000000003" customHeight="1">
      <c r="A53" s="66">
        <f t="shared" si="0"/>
        <v>45</v>
      </c>
      <c r="B53" s="68"/>
      <c r="C53" s="68"/>
      <c r="D53" s="68"/>
      <c r="E53" s="68"/>
      <c r="F53" s="68"/>
      <c r="G53" s="68">
        <v>5</v>
      </c>
      <c r="H53" s="68"/>
      <c r="I53" s="68"/>
      <c r="J53" s="77"/>
      <c r="K53" s="77"/>
      <c r="L53" s="86" t="s">
        <v>80</v>
      </c>
      <c r="M53" s="33" t="s">
        <v>81</v>
      </c>
      <c r="N53" s="96" t="s">
        <v>271</v>
      </c>
      <c r="O53" s="77" t="s">
        <v>56</v>
      </c>
      <c r="P53" s="65" t="s">
        <v>246</v>
      </c>
      <c r="Q53" s="115"/>
      <c r="R53" s="76" t="s">
        <v>56</v>
      </c>
      <c r="S53" s="86" t="s">
        <v>247</v>
      </c>
      <c r="T53" s="76" t="s">
        <v>56</v>
      </c>
      <c r="U53" s="76" t="s">
        <v>248</v>
      </c>
      <c r="V53" s="76" t="s">
        <v>249</v>
      </c>
      <c r="W53" s="65" t="s">
        <v>282</v>
      </c>
      <c r="X53" s="68" t="s">
        <v>363</v>
      </c>
      <c r="Y53" s="77" t="s">
        <v>279</v>
      </c>
      <c r="Z53" s="77" t="s">
        <v>382</v>
      </c>
      <c r="AA53" s="127">
        <v>4.8000000000000001E-2</v>
      </c>
      <c r="AB53" s="64" t="s">
        <v>25</v>
      </c>
      <c r="AC53" s="64"/>
      <c r="AD53" s="64"/>
      <c r="AE53" s="64"/>
      <c r="AF53" s="64"/>
      <c r="AG53" s="64"/>
      <c r="AH53" s="64"/>
      <c r="AI53" s="144"/>
      <c r="AJ53" s="68">
        <v>2</v>
      </c>
      <c r="AK53" s="68">
        <v>2</v>
      </c>
      <c r="AL53" s="68">
        <v>2</v>
      </c>
      <c r="AM53" s="140">
        <v>2</v>
      </c>
    </row>
    <row r="54" spans="1:39" s="52" customFormat="1" ht="39.950000000000003" customHeight="1">
      <c r="A54" s="69">
        <v>46</v>
      </c>
      <c r="B54" s="71"/>
      <c r="C54" s="71"/>
      <c r="D54" s="71"/>
      <c r="E54" s="71"/>
      <c r="F54" s="71"/>
      <c r="G54" s="71">
        <v>5</v>
      </c>
      <c r="H54" s="71"/>
      <c r="I54" s="71"/>
      <c r="J54" s="90"/>
      <c r="K54" s="90"/>
      <c r="L54" s="92" t="s">
        <v>383</v>
      </c>
      <c r="M54" s="93" t="s">
        <v>384</v>
      </c>
      <c r="N54" s="110" t="s">
        <v>271</v>
      </c>
      <c r="O54" s="90" t="s">
        <v>56</v>
      </c>
      <c r="P54" s="95" t="s">
        <v>246</v>
      </c>
      <c r="Q54" s="123"/>
      <c r="R54" s="113" t="s">
        <v>56</v>
      </c>
      <c r="S54" s="109" t="s">
        <v>247</v>
      </c>
      <c r="T54" s="113" t="s">
        <v>56</v>
      </c>
      <c r="U54" s="113" t="s">
        <v>248</v>
      </c>
      <c r="V54" s="113" t="s">
        <v>249</v>
      </c>
      <c r="W54" s="95" t="s">
        <v>282</v>
      </c>
      <c r="X54" s="71" t="s">
        <v>385</v>
      </c>
      <c r="Y54" s="90" t="s">
        <v>279</v>
      </c>
      <c r="Z54" s="129"/>
      <c r="AA54" s="133"/>
      <c r="AB54" s="129" t="s">
        <v>25</v>
      </c>
      <c r="AC54" s="129"/>
      <c r="AD54" s="129"/>
      <c r="AE54" s="129"/>
      <c r="AF54" s="129"/>
      <c r="AG54" s="129"/>
      <c r="AH54" s="129"/>
      <c r="AI54" s="149"/>
      <c r="AJ54" s="71">
        <v>1</v>
      </c>
      <c r="AK54" s="71">
        <v>1</v>
      </c>
      <c r="AL54" s="71">
        <v>1</v>
      </c>
      <c r="AM54" s="71">
        <v>1</v>
      </c>
    </row>
    <row r="55" spans="1:39" ht="39.950000000000003" customHeight="1">
      <c r="A55" s="66">
        <f>ROW(55:55)-8</f>
        <v>47</v>
      </c>
      <c r="B55" s="68"/>
      <c r="C55" s="68"/>
      <c r="D55" s="68"/>
      <c r="E55" s="68"/>
      <c r="F55" s="68"/>
      <c r="G55" s="68"/>
      <c r="H55" s="68">
        <v>6</v>
      </c>
      <c r="I55" s="68"/>
      <c r="J55" s="77"/>
      <c r="K55" s="77"/>
      <c r="L55" s="81" t="s">
        <v>386</v>
      </c>
      <c r="M55" s="33" t="s">
        <v>85</v>
      </c>
      <c r="N55" s="104" t="s">
        <v>271</v>
      </c>
      <c r="O55" s="77" t="s">
        <v>56</v>
      </c>
      <c r="P55" s="65" t="s">
        <v>246</v>
      </c>
      <c r="Q55" s="83"/>
      <c r="R55" s="76" t="s">
        <v>56</v>
      </c>
      <c r="S55" s="86" t="s">
        <v>247</v>
      </c>
      <c r="T55" s="76" t="s">
        <v>56</v>
      </c>
      <c r="U55" s="76" t="s">
        <v>248</v>
      </c>
      <c r="V55" s="76" t="s">
        <v>249</v>
      </c>
      <c r="W55" s="65" t="s">
        <v>282</v>
      </c>
      <c r="X55" s="68" t="s">
        <v>385</v>
      </c>
      <c r="Y55" s="77" t="s">
        <v>279</v>
      </c>
      <c r="Z55" s="64" t="s">
        <v>387</v>
      </c>
      <c r="AA55" s="127">
        <v>6.6000000000000003E-2</v>
      </c>
      <c r="AB55" s="64" t="s">
        <v>25</v>
      </c>
      <c r="AC55" s="64"/>
      <c r="AD55" s="64"/>
      <c r="AE55" s="64"/>
      <c r="AF55" s="64"/>
      <c r="AG55" s="64"/>
      <c r="AH55" s="64"/>
      <c r="AI55" s="144"/>
      <c r="AJ55" s="68">
        <v>2</v>
      </c>
      <c r="AK55" s="68">
        <v>2</v>
      </c>
      <c r="AL55" s="68">
        <v>2</v>
      </c>
      <c r="AM55" s="140">
        <v>2</v>
      </c>
    </row>
    <row r="56" spans="1:39" s="52" customFormat="1" ht="39.950000000000003" customHeight="1">
      <c r="A56" s="69">
        <v>48</v>
      </c>
      <c r="B56" s="71"/>
      <c r="C56" s="71"/>
      <c r="D56" s="71"/>
      <c r="E56" s="71"/>
      <c r="F56" s="71"/>
      <c r="G56" s="71"/>
      <c r="H56" s="71">
        <v>6</v>
      </c>
      <c r="I56" s="71"/>
      <c r="J56" s="90"/>
      <c r="K56" s="90"/>
      <c r="L56" s="92" t="s">
        <v>388</v>
      </c>
      <c r="M56" s="93" t="s">
        <v>389</v>
      </c>
      <c r="N56" s="110" t="s">
        <v>271</v>
      </c>
      <c r="O56" s="90" t="s">
        <v>56</v>
      </c>
      <c r="P56" s="95" t="s">
        <v>246</v>
      </c>
      <c r="Q56" s="123"/>
      <c r="R56" s="113" t="s">
        <v>56</v>
      </c>
      <c r="S56" s="109" t="s">
        <v>247</v>
      </c>
      <c r="T56" s="113" t="s">
        <v>56</v>
      </c>
      <c r="U56" s="113" t="s">
        <v>248</v>
      </c>
      <c r="V56" s="113" t="s">
        <v>249</v>
      </c>
      <c r="W56" s="95" t="s">
        <v>282</v>
      </c>
      <c r="X56" s="71" t="s">
        <v>385</v>
      </c>
      <c r="Y56" s="90" t="s">
        <v>279</v>
      </c>
      <c r="Z56" s="129"/>
      <c r="AA56" s="133"/>
      <c r="AB56" s="129"/>
      <c r="AC56" s="129"/>
      <c r="AD56" s="129"/>
      <c r="AE56" s="129"/>
      <c r="AF56" s="129"/>
      <c r="AG56" s="129"/>
      <c r="AH56" s="129"/>
      <c r="AI56" s="149"/>
      <c r="AJ56" s="71">
        <v>2</v>
      </c>
      <c r="AK56" s="71">
        <v>2</v>
      </c>
      <c r="AL56" s="71">
        <v>2</v>
      </c>
      <c r="AM56" s="71">
        <v>2</v>
      </c>
    </row>
    <row r="57" spans="1:39" ht="39.950000000000003" customHeight="1">
      <c r="A57" s="66">
        <f t="shared" ref="A57:A75" si="1">ROW(57:57)-8</f>
        <v>49</v>
      </c>
      <c r="B57" s="68"/>
      <c r="C57" s="68"/>
      <c r="D57" s="68"/>
      <c r="E57" s="68"/>
      <c r="F57" s="68"/>
      <c r="G57" s="68">
        <v>5</v>
      </c>
      <c r="H57" s="68"/>
      <c r="I57" s="68"/>
      <c r="J57" s="77"/>
      <c r="K57" s="77"/>
      <c r="L57" s="81" t="s">
        <v>390</v>
      </c>
      <c r="M57" s="33" t="s">
        <v>88</v>
      </c>
      <c r="N57" s="104" t="s">
        <v>271</v>
      </c>
      <c r="O57" s="77" t="s">
        <v>56</v>
      </c>
      <c r="P57" s="65" t="s">
        <v>246</v>
      </c>
      <c r="Q57" s="83"/>
      <c r="R57" s="76" t="s">
        <v>56</v>
      </c>
      <c r="S57" s="86" t="s">
        <v>247</v>
      </c>
      <c r="T57" s="76" t="s">
        <v>56</v>
      </c>
      <c r="U57" s="76" t="s">
        <v>248</v>
      </c>
      <c r="V57" s="76" t="s">
        <v>249</v>
      </c>
      <c r="W57" s="75" t="s">
        <v>282</v>
      </c>
      <c r="X57" s="68" t="s">
        <v>385</v>
      </c>
      <c r="Y57" s="77" t="s">
        <v>279</v>
      </c>
      <c r="Z57" s="64" t="s">
        <v>391</v>
      </c>
      <c r="AA57" s="127">
        <v>4.9700000000000001E-2</v>
      </c>
      <c r="AB57" s="64" t="s">
        <v>25</v>
      </c>
      <c r="AC57" s="64"/>
      <c r="AD57" s="64"/>
      <c r="AE57" s="64"/>
      <c r="AF57" s="64"/>
      <c r="AG57" s="64"/>
      <c r="AH57" s="64"/>
      <c r="AI57" s="144"/>
      <c r="AJ57" s="68">
        <v>1</v>
      </c>
      <c r="AK57" s="68">
        <v>1</v>
      </c>
      <c r="AL57" s="68">
        <v>1</v>
      </c>
      <c r="AM57" s="140">
        <v>1</v>
      </c>
    </row>
    <row r="58" spans="1:39" ht="39.950000000000003" customHeight="1">
      <c r="A58" s="66">
        <f t="shared" si="1"/>
        <v>50</v>
      </c>
      <c r="B58" s="68"/>
      <c r="C58" s="68"/>
      <c r="D58" s="68"/>
      <c r="E58" s="68"/>
      <c r="F58" s="68"/>
      <c r="G58" s="68">
        <v>5</v>
      </c>
      <c r="H58" s="68"/>
      <c r="I58" s="68"/>
      <c r="J58" s="77"/>
      <c r="K58" s="77"/>
      <c r="L58" s="81" t="s">
        <v>392</v>
      </c>
      <c r="M58" s="33" t="s">
        <v>393</v>
      </c>
      <c r="N58" s="104" t="s">
        <v>271</v>
      </c>
      <c r="O58" s="77" t="s">
        <v>56</v>
      </c>
      <c r="P58" s="65" t="s">
        <v>246</v>
      </c>
      <c r="Q58" s="83"/>
      <c r="R58" s="76" t="s">
        <v>56</v>
      </c>
      <c r="S58" s="86" t="s">
        <v>247</v>
      </c>
      <c r="T58" s="76" t="s">
        <v>56</v>
      </c>
      <c r="U58" s="76" t="s">
        <v>248</v>
      </c>
      <c r="V58" s="76" t="s">
        <v>249</v>
      </c>
      <c r="W58" s="75" t="s">
        <v>256</v>
      </c>
      <c r="X58" s="86" t="s">
        <v>25</v>
      </c>
      <c r="Y58" s="131" t="s">
        <v>25</v>
      </c>
      <c r="Z58" s="64" t="s">
        <v>394</v>
      </c>
      <c r="AA58" s="127">
        <f>SUM(AA59:AA60)</f>
        <v>7.619999999999999E-2</v>
      </c>
      <c r="AB58" s="64" t="s">
        <v>25</v>
      </c>
      <c r="AC58" s="64"/>
      <c r="AD58" s="64"/>
      <c r="AE58" s="64"/>
      <c r="AF58" s="64"/>
      <c r="AG58" s="64"/>
      <c r="AH58" s="64"/>
      <c r="AI58" s="144"/>
      <c r="AJ58" s="68">
        <v>2</v>
      </c>
      <c r="AK58" s="68">
        <v>2</v>
      </c>
      <c r="AL58" s="68">
        <v>2</v>
      </c>
      <c r="AM58" s="140">
        <v>2</v>
      </c>
    </row>
    <row r="59" spans="1:39" ht="39.950000000000003" customHeight="1">
      <c r="A59" s="66">
        <f t="shared" si="1"/>
        <v>51</v>
      </c>
      <c r="B59" s="68"/>
      <c r="C59" s="68"/>
      <c r="D59" s="68"/>
      <c r="E59" s="68"/>
      <c r="F59" s="68"/>
      <c r="G59" s="68"/>
      <c r="H59" s="68">
        <v>6</v>
      </c>
      <c r="I59" s="68"/>
      <c r="J59" s="77"/>
      <c r="K59" s="77"/>
      <c r="L59" s="81" t="s">
        <v>395</v>
      </c>
      <c r="M59" s="33" t="s">
        <v>396</v>
      </c>
      <c r="N59" s="104" t="s">
        <v>271</v>
      </c>
      <c r="O59" s="77" t="s">
        <v>56</v>
      </c>
      <c r="P59" s="65" t="s">
        <v>246</v>
      </c>
      <c r="Q59" s="83"/>
      <c r="R59" s="76" t="s">
        <v>56</v>
      </c>
      <c r="S59" s="86" t="s">
        <v>247</v>
      </c>
      <c r="T59" s="76" t="s">
        <v>56</v>
      </c>
      <c r="U59" s="76" t="s">
        <v>248</v>
      </c>
      <c r="V59" s="76" t="s">
        <v>249</v>
      </c>
      <c r="W59" s="75" t="s">
        <v>328</v>
      </c>
      <c r="X59" s="68" t="s">
        <v>397</v>
      </c>
      <c r="Y59" s="86" t="s">
        <v>330</v>
      </c>
      <c r="Z59" s="64" t="s">
        <v>394</v>
      </c>
      <c r="AA59" s="127">
        <v>7.2999999999999995E-2</v>
      </c>
      <c r="AB59" s="64" t="s">
        <v>25</v>
      </c>
      <c r="AC59" s="64"/>
      <c r="AD59" s="64"/>
      <c r="AE59" s="64"/>
      <c r="AF59" s="64"/>
      <c r="AG59" s="64"/>
      <c r="AH59" s="64"/>
      <c r="AI59" s="144"/>
      <c r="AJ59" s="68">
        <v>1</v>
      </c>
      <c r="AK59" s="68">
        <v>1</v>
      </c>
      <c r="AL59" s="68">
        <v>1</v>
      </c>
      <c r="AM59" s="140">
        <v>1</v>
      </c>
    </row>
    <row r="60" spans="1:39" ht="39.950000000000003" customHeight="1">
      <c r="A60" s="66">
        <f t="shared" si="1"/>
        <v>52</v>
      </c>
      <c r="B60" s="68"/>
      <c r="C60" s="68"/>
      <c r="D60" s="68"/>
      <c r="E60" s="68"/>
      <c r="F60" s="68"/>
      <c r="G60" s="68"/>
      <c r="H60" s="68">
        <v>6</v>
      </c>
      <c r="I60" s="68"/>
      <c r="J60" s="77"/>
      <c r="K60" s="77"/>
      <c r="L60" s="86" t="s">
        <v>398</v>
      </c>
      <c r="M60" s="33" t="s">
        <v>399</v>
      </c>
      <c r="N60" s="96" t="s">
        <v>400</v>
      </c>
      <c r="O60" s="77" t="s">
        <v>56</v>
      </c>
      <c r="P60" s="65" t="s">
        <v>246</v>
      </c>
      <c r="Q60" s="115"/>
      <c r="R60" s="76" t="s">
        <v>56</v>
      </c>
      <c r="S60" s="86" t="s">
        <v>247</v>
      </c>
      <c r="T60" s="68" t="s">
        <v>25</v>
      </c>
      <c r="U60" s="76" t="s">
        <v>249</v>
      </c>
      <c r="V60" s="76" t="s">
        <v>248</v>
      </c>
      <c r="W60" s="65" t="s">
        <v>401</v>
      </c>
      <c r="X60" s="68" t="s">
        <v>402</v>
      </c>
      <c r="Y60" s="65" t="s">
        <v>25</v>
      </c>
      <c r="Z60" s="86" t="s">
        <v>403</v>
      </c>
      <c r="AA60" s="127">
        <v>3.2000000000000002E-3</v>
      </c>
      <c r="AB60" s="64" t="s">
        <v>25</v>
      </c>
      <c r="AC60" s="64"/>
      <c r="AD60" s="64"/>
      <c r="AE60" s="64"/>
      <c r="AF60" s="64"/>
      <c r="AG60" s="64"/>
      <c r="AH60" s="64"/>
      <c r="AI60" s="144"/>
      <c r="AJ60" s="68">
        <v>1</v>
      </c>
      <c r="AK60" s="68">
        <v>1</v>
      </c>
      <c r="AL60" s="68">
        <v>1</v>
      </c>
      <c r="AM60" s="140">
        <v>1</v>
      </c>
    </row>
    <row r="61" spans="1:39" ht="39.950000000000003" customHeight="1">
      <c r="A61" s="66">
        <f t="shared" si="1"/>
        <v>53</v>
      </c>
      <c r="B61" s="68"/>
      <c r="C61" s="68"/>
      <c r="D61" s="68"/>
      <c r="E61" s="68"/>
      <c r="F61" s="68"/>
      <c r="G61" s="68">
        <v>5</v>
      </c>
      <c r="H61" s="68"/>
      <c r="I61" s="68"/>
      <c r="J61" s="77"/>
      <c r="K61" s="77"/>
      <c r="L61" s="81" t="s">
        <v>404</v>
      </c>
      <c r="M61" s="33" t="s">
        <v>405</v>
      </c>
      <c r="N61" s="104" t="s">
        <v>271</v>
      </c>
      <c r="O61" s="77" t="s">
        <v>56</v>
      </c>
      <c r="P61" s="65" t="s">
        <v>246</v>
      </c>
      <c r="Q61" s="83"/>
      <c r="R61" s="76" t="s">
        <v>56</v>
      </c>
      <c r="S61" s="86" t="s">
        <v>247</v>
      </c>
      <c r="T61" s="76" t="s">
        <v>56</v>
      </c>
      <c r="U61" s="76" t="s">
        <v>248</v>
      </c>
      <c r="V61" s="76" t="s">
        <v>249</v>
      </c>
      <c r="W61" s="75" t="s">
        <v>256</v>
      </c>
      <c r="X61" s="86" t="s">
        <v>25</v>
      </c>
      <c r="Y61" s="131" t="s">
        <v>25</v>
      </c>
      <c r="Z61" s="64" t="s">
        <v>406</v>
      </c>
      <c r="AA61" s="127">
        <f>SUM(AA62:AA63)</f>
        <v>9.5399999999999999E-2</v>
      </c>
      <c r="AB61" s="64" t="s">
        <v>25</v>
      </c>
      <c r="AC61" s="64"/>
      <c r="AD61" s="64"/>
      <c r="AE61" s="64"/>
      <c r="AF61" s="64"/>
      <c r="AG61" s="64"/>
      <c r="AH61" s="64"/>
      <c r="AI61" s="144"/>
      <c r="AJ61" s="68">
        <v>1</v>
      </c>
      <c r="AK61" s="68">
        <v>1</v>
      </c>
      <c r="AL61" s="68">
        <v>1</v>
      </c>
      <c r="AM61" s="140">
        <v>1</v>
      </c>
    </row>
    <row r="62" spans="1:39" ht="39.950000000000003" customHeight="1">
      <c r="A62" s="66">
        <f t="shared" si="1"/>
        <v>54</v>
      </c>
      <c r="B62" s="68"/>
      <c r="C62" s="68"/>
      <c r="D62" s="68"/>
      <c r="E62" s="68"/>
      <c r="F62" s="68"/>
      <c r="G62" s="68"/>
      <c r="H62" s="68">
        <v>6</v>
      </c>
      <c r="I62" s="68"/>
      <c r="J62" s="77"/>
      <c r="K62" s="77"/>
      <c r="L62" s="81" t="s">
        <v>407</v>
      </c>
      <c r="M62" s="33" t="s">
        <v>408</v>
      </c>
      <c r="N62" s="104" t="s">
        <v>271</v>
      </c>
      <c r="O62" s="77" t="s">
        <v>56</v>
      </c>
      <c r="P62" s="65" t="s">
        <v>246</v>
      </c>
      <c r="Q62" s="83"/>
      <c r="R62" s="76" t="s">
        <v>56</v>
      </c>
      <c r="S62" s="86" t="s">
        <v>247</v>
      </c>
      <c r="T62" s="76" t="s">
        <v>56</v>
      </c>
      <c r="U62" s="76" t="s">
        <v>248</v>
      </c>
      <c r="V62" s="76" t="s">
        <v>249</v>
      </c>
      <c r="W62" s="75" t="s">
        <v>328</v>
      </c>
      <c r="X62" s="68" t="s">
        <v>397</v>
      </c>
      <c r="Y62" s="86" t="s">
        <v>330</v>
      </c>
      <c r="Z62" s="64" t="s">
        <v>406</v>
      </c>
      <c r="AA62" s="127">
        <v>9.2200000000000004E-2</v>
      </c>
      <c r="AB62" s="64" t="s">
        <v>25</v>
      </c>
      <c r="AC62" s="64"/>
      <c r="AD62" s="64"/>
      <c r="AE62" s="64"/>
      <c r="AF62" s="64"/>
      <c r="AG62" s="64"/>
      <c r="AH62" s="64"/>
      <c r="AI62" s="144"/>
      <c r="AJ62" s="68">
        <v>1</v>
      </c>
      <c r="AK62" s="68">
        <v>1</v>
      </c>
      <c r="AL62" s="68">
        <v>1</v>
      </c>
      <c r="AM62" s="140">
        <v>1</v>
      </c>
    </row>
    <row r="63" spans="1:39" ht="39.950000000000003" customHeight="1">
      <c r="A63" s="66">
        <f t="shared" si="1"/>
        <v>55</v>
      </c>
      <c r="B63" s="68"/>
      <c r="C63" s="68"/>
      <c r="D63" s="68"/>
      <c r="E63" s="68"/>
      <c r="F63" s="68"/>
      <c r="G63" s="68"/>
      <c r="H63" s="68">
        <v>6</v>
      </c>
      <c r="I63" s="68"/>
      <c r="J63" s="77"/>
      <c r="K63" s="77"/>
      <c r="L63" s="86" t="s">
        <v>398</v>
      </c>
      <c r="M63" s="33" t="s">
        <v>399</v>
      </c>
      <c r="N63" s="96" t="s">
        <v>400</v>
      </c>
      <c r="O63" s="77" t="s">
        <v>56</v>
      </c>
      <c r="P63" s="65" t="s">
        <v>246</v>
      </c>
      <c r="Q63" s="115"/>
      <c r="R63" s="76" t="s">
        <v>56</v>
      </c>
      <c r="S63" s="86" t="s">
        <v>247</v>
      </c>
      <c r="T63" s="68" t="s">
        <v>25</v>
      </c>
      <c r="U63" s="76" t="s">
        <v>249</v>
      </c>
      <c r="V63" s="76" t="s">
        <v>248</v>
      </c>
      <c r="W63" s="65" t="s">
        <v>401</v>
      </c>
      <c r="X63" s="68" t="s">
        <v>402</v>
      </c>
      <c r="Y63" s="65" t="s">
        <v>25</v>
      </c>
      <c r="Z63" s="86" t="s">
        <v>403</v>
      </c>
      <c r="AA63" s="127">
        <v>3.2000000000000002E-3</v>
      </c>
      <c r="AB63" s="64" t="s">
        <v>25</v>
      </c>
      <c r="AC63" s="64"/>
      <c r="AD63" s="64"/>
      <c r="AE63" s="64"/>
      <c r="AF63" s="64"/>
      <c r="AG63" s="64"/>
      <c r="AH63" s="64"/>
      <c r="AI63" s="144"/>
      <c r="AJ63" s="68">
        <v>1</v>
      </c>
      <c r="AK63" s="68">
        <v>1</v>
      </c>
      <c r="AL63" s="68">
        <v>1</v>
      </c>
      <c r="AM63" s="140">
        <v>1</v>
      </c>
    </row>
    <row r="64" spans="1:39" ht="39.950000000000003" customHeight="1">
      <c r="A64" s="66">
        <f t="shared" si="1"/>
        <v>56</v>
      </c>
      <c r="B64" s="68"/>
      <c r="C64" s="68"/>
      <c r="D64" s="68"/>
      <c r="E64" s="68"/>
      <c r="F64" s="68"/>
      <c r="G64" s="68">
        <v>5</v>
      </c>
      <c r="H64" s="68"/>
      <c r="I64" s="68"/>
      <c r="J64" s="77"/>
      <c r="K64" s="77"/>
      <c r="L64" s="81" t="s">
        <v>409</v>
      </c>
      <c r="M64" s="33" t="s">
        <v>410</v>
      </c>
      <c r="N64" s="104" t="s">
        <v>271</v>
      </c>
      <c r="O64" s="77" t="s">
        <v>56</v>
      </c>
      <c r="P64" s="65" t="s">
        <v>246</v>
      </c>
      <c r="Q64" s="83"/>
      <c r="R64" s="76" t="s">
        <v>56</v>
      </c>
      <c r="S64" s="86" t="s">
        <v>247</v>
      </c>
      <c r="T64" s="76" t="s">
        <v>56</v>
      </c>
      <c r="U64" s="76" t="s">
        <v>248</v>
      </c>
      <c r="V64" s="76" t="s">
        <v>249</v>
      </c>
      <c r="W64" s="75" t="s">
        <v>256</v>
      </c>
      <c r="X64" s="86" t="s">
        <v>25</v>
      </c>
      <c r="Y64" s="131" t="s">
        <v>25</v>
      </c>
      <c r="Z64" s="64" t="s">
        <v>411</v>
      </c>
      <c r="AA64" s="127">
        <f>SUM(AA65:AA66)</f>
        <v>6.6199999999999995E-2</v>
      </c>
      <c r="AB64" s="64" t="s">
        <v>25</v>
      </c>
      <c r="AC64" s="64"/>
      <c r="AD64" s="64"/>
      <c r="AE64" s="64"/>
      <c r="AF64" s="64"/>
      <c r="AG64" s="64"/>
      <c r="AH64" s="64"/>
      <c r="AI64" s="144"/>
      <c r="AJ64" s="68">
        <v>1</v>
      </c>
      <c r="AK64" s="68">
        <v>1</v>
      </c>
      <c r="AL64" s="68">
        <v>1</v>
      </c>
      <c r="AM64" s="140">
        <v>1</v>
      </c>
    </row>
    <row r="65" spans="1:39" ht="39.950000000000003" customHeight="1">
      <c r="A65" s="66">
        <f t="shared" si="1"/>
        <v>57</v>
      </c>
      <c r="B65" s="68"/>
      <c r="C65" s="68"/>
      <c r="D65" s="68"/>
      <c r="E65" s="68"/>
      <c r="F65" s="68"/>
      <c r="G65" s="68"/>
      <c r="H65" s="68">
        <v>6</v>
      </c>
      <c r="I65" s="68"/>
      <c r="J65" s="77"/>
      <c r="K65" s="77"/>
      <c r="L65" s="81" t="s">
        <v>412</v>
      </c>
      <c r="M65" s="33" t="s">
        <v>413</v>
      </c>
      <c r="N65" s="104" t="s">
        <v>271</v>
      </c>
      <c r="O65" s="77" t="s">
        <v>56</v>
      </c>
      <c r="P65" s="65" t="s">
        <v>246</v>
      </c>
      <c r="Q65" s="83"/>
      <c r="R65" s="76" t="s">
        <v>56</v>
      </c>
      <c r="S65" s="86" t="s">
        <v>247</v>
      </c>
      <c r="T65" s="76" t="s">
        <v>56</v>
      </c>
      <c r="U65" s="76" t="s">
        <v>248</v>
      </c>
      <c r="V65" s="76" t="s">
        <v>249</v>
      </c>
      <c r="W65" s="75" t="s">
        <v>328</v>
      </c>
      <c r="X65" s="68" t="s">
        <v>414</v>
      </c>
      <c r="Y65" s="86" t="s">
        <v>330</v>
      </c>
      <c r="Z65" s="64" t="s">
        <v>411</v>
      </c>
      <c r="AA65" s="127">
        <v>6.3E-2</v>
      </c>
      <c r="AB65" s="64" t="s">
        <v>25</v>
      </c>
      <c r="AC65" s="64"/>
      <c r="AD65" s="64"/>
      <c r="AE65" s="64"/>
      <c r="AF65" s="64"/>
      <c r="AG65" s="64"/>
      <c r="AH65" s="64"/>
      <c r="AI65" s="144"/>
      <c r="AJ65" s="68">
        <v>1</v>
      </c>
      <c r="AK65" s="68">
        <v>1</v>
      </c>
      <c r="AL65" s="68">
        <v>1</v>
      </c>
      <c r="AM65" s="140">
        <v>1</v>
      </c>
    </row>
    <row r="66" spans="1:39" ht="39.950000000000003" customHeight="1">
      <c r="A66" s="66">
        <f t="shared" si="1"/>
        <v>58</v>
      </c>
      <c r="B66" s="68"/>
      <c r="C66" s="68"/>
      <c r="D66" s="68"/>
      <c r="E66" s="68"/>
      <c r="F66" s="68"/>
      <c r="G66" s="68"/>
      <c r="H66" s="68">
        <v>6</v>
      </c>
      <c r="I66" s="68"/>
      <c r="J66" s="77"/>
      <c r="K66" s="77"/>
      <c r="L66" s="86" t="s">
        <v>398</v>
      </c>
      <c r="M66" s="33" t="s">
        <v>399</v>
      </c>
      <c r="N66" s="96" t="s">
        <v>400</v>
      </c>
      <c r="O66" s="77" t="s">
        <v>56</v>
      </c>
      <c r="P66" s="65" t="s">
        <v>246</v>
      </c>
      <c r="Q66" s="115"/>
      <c r="R66" s="76" t="s">
        <v>56</v>
      </c>
      <c r="S66" s="86" t="s">
        <v>247</v>
      </c>
      <c r="T66" s="68" t="s">
        <v>25</v>
      </c>
      <c r="U66" s="76" t="s">
        <v>249</v>
      </c>
      <c r="V66" s="76" t="s">
        <v>248</v>
      </c>
      <c r="W66" s="65" t="s">
        <v>401</v>
      </c>
      <c r="X66" s="68" t="s">
        <v>402</v>
      </c>
      <c r="Y66" s="65" t="s">
        <v>25</v>
      </c>
      <c r="Z66" s="86" t="s">
        <v>403</v>
      </c>
      <c r="AA66" s="127">
        <v>3.2000000000000002E-3</v>
      </c>
      <c r="AB66" s="64" t="s">
        <v>25</v>
      </c>
      <c r="AC66" s="64"/>
      <c r="AD66" s="64"/>
      <c r="AE66" s="64"/>
      <c r="AF66" s="64"/>
      <c r="AG66" s="64"/>
      <c r="AH66" s="64"/>
      <c r="AI66" s="144"/>
      <c r="AJ66" s="68">
        <v>1</v>
      </c>
      <c r="AK66" s="68">
        <v>1</v>
      </c>
      <c r="AL66" s="68">
        <v>1</v>
      </c>
      <c r="AM66" s="140">
        <v>1</v>
      </c>
    </row>
    <row r="67" spans="1:39" ht="39.950000000000003" customHeight="1">
      <c r="A67" s="66">
        <f t="shared" si="1"/>
        <v>59</v>
      </c>
      <c r="B67" s="68"/>
      <c r="C67" s="68"/>
      <c r="D67" s="68"/>
      <c r="E67" s="68"/>
      <c r="F67" s="68">
        <v>4</v>
      </c>
      <c r="G67" s="68"/>
      <c r="H67" s="68"/>
      <c r="I67" s="68"/>
      <c r="J67" s="77"/>
      <c r="K67" s="77"/>
      <c r="L67" s="86" t="s">
        <v>139</v>
      </c>
      <c r="M67" s="33" t="s">
        <v>140</v>
      </c>
      <c r="N67" s="96" t="s">
        <v>271</v>
      </c>
      <c r="O67" s="77" t="s">
        <v>56</v>
      </c>
      <c r="P67" s="65" t="s">
        <v>246</v>
      </c>
      <c r="Q67" s="115"/>
      <c r="R67" s="76" t="s">
        <v>56</v>
      </c>
      <c r="S67" s="86" t="s">
        <v>247</v>
      </c>
      <c r="T67" s="76" t="s">
        <v>56</v>
      </c>
      <c r="U67" s="76" t="s">
        <v>248</v>
      </c>
      <c r="V67" s="76" t="s">
        <v>249</v>
      </c>
      <c r="W67" s="65" t="s">
        <v>328</v>
      </c>
      <c r="X67" s="68" t="s">
        <v>415</v>
      </c>
      <c r="Y67" s="86" t="s">
        <v>416</v>
      </c>
      <c r="Z67" s="77" t="s">
        <v>417</v>
      </c>
      <c r="AA67" s="127">
        <v>6.1000000000000004E-3</v>
      </c>
      <c r="AB67" s="64" t="s">
        <v>25</v>
      </c>
      <c r="AC67" s="64"/>
      <c r="AD67" s="64"/>
      <c r="AE67" s="64"/>
      <c r="AF67" s="64"/>
      <c r="AG67" s="64"/>
      <c r="AH67" s="64"/>
      <c r="AI67" s="144"/>
      <c r="AJ67" s="68">
        <v>4</v>
      </c>
      <c r="AK67" s="68">
        <v>4</v>
      </c>
      <c r="AL67" s="68">
        <v>4</v>
      </c>
      <c r="AM67" s="140">
        <v>4</v>
      </c>
    </row>
    <row r="68" spans="1:39" ht="39.950000000000003" customHeight="1">
      <c r="A68" s="66">
        <f t="shared" si="1"/>
        <v>60</v>
      </c>
      <c r="B68" s="68"/>
      <c r="C68" s="68"/>
      <c r="D68" s="68"/>
      <c r="E68" s="68"/>
      <c r="F68" s="68">
        <v>4</v>
      </c>
      <c r="G68" s="68"/>
      <c r="H68" s="68"/>
      <c r="I68" s="68"/>
      <c r="J68" s="77"/>
      <c r="K68" s="77"/>
      <c r="L68" s="33" t="s">
        <v>418</v>
      </c>
      <c r="M68" s="33" t="s">
        <v>419</v>
      </c>
      <c r="N68" s="33" t="s">
        <v>420</v>
      </c>
      <c r="O68" s="68" t="s">
        <v>58</v>
      </c>
      <c r="P68" s="65" t="s">
        <v>246</v>
      </c>
      <c r="Q68" s="33"/>
      <c r="R68" s="76" t="s">
        <v>56</v>
      </c>
      <c r="S68" s="86" t="s">
        <v>247</v>
      </c>
      <c r="T68" s="68" t="s">
        <v>25</v>
      </c>
      <c r="U68" s="76" t="s">
        <v>249</v>
      </c>
      <c r="V68" s="76" t="s">
        <v>248</v>
      </c>
      <c r="W68" s="65" t="s">
        <v>328</v>
      </c>
      <c r="X68" s="68" t="s">
        <v>421</v>
      </c>
      <c r="Y68" s="86" t="s">
        <v>422</v>
      </c>
      <c r="Z68" s="86" t="s">
        <v>423</v>
      </c>
      <c r="AA68" s="162">
        <v>0.04</v>
      </c>
      <c r="AB68" s="64" t="s">
        <v>25</v>
      </c>
      <c r="AC68" s="64"/>
      <c r="AD68" s="64"/>
      <c r="AE68" s="64"/>
      <c r="AF68" s="64"/>
      <c r="AG68" s="64"/>
      <c r="AH68" s="64"/>
      <c r="AI68" s="144"/>
      <c r="AJ68" s="68">
        <v>1</v>
      </c>
      <c r="AK68" s="68">
        <v>1</v>
      </c>
      <c r="AL68" s="68">
        <v>1</v>
      </c>
      <c r="AM68" s="140">
        <v>1</v>
      </c>
    </row>
    <row r="69" spans="1:39" ht="39.950000000000003" customHeight="1">
      <c r="A69" s="66">
        <f t="shared" si="1"/>
        <v>61</v>
      </c>
      <c r="B69" s="68"/>
      <c r="C69" s="68"/>
      <c r="D69" s="68"/>
      <c r="E69" s="68"/>
      <c r="F69" s="68">
        <v>4</v>
      </c>
      <c r="G69" s="68"/>
      <c r="H69" s="68"/>
      <c r="I69" s="68"/>
      <c r="J69" s="77"/>
      <c r="K69" s="77"/>
      <c r="L69" s="33" t="s">
        <v>424</v>
      </c>
      <c r="M69" s="33" t="s">
        <v>425</v>
      </c>
      <c r="N69" s="33" t="s">
        <v>426</v>
      </c>
      <c r="O69" s="68" t="s">
        <v>58</v>
      </c>
      <c r="P69" s="65" t="s">
        <v>246</v>
      </c>
      <c r="Q69" s="33"/>
      <c r="R69" s="76" t="s">
        <v>56</v>
      </c>
      <c r="S69" s="86" t="s">
        <v>247</v>
      </c>
      <c r="T69" s="68" t="s">
        <v>25</v>
      </c>
      <c r="U69" s="76" t="s">
        <v>249</v>
      </c>
      <c r="V69" s="76" t="s">
        <v>248</v>
      </c>
      <c r="W69" s="65" t="s">
        <v>328</v>
      </c>
      <c r="X69" s="68" t="s">
        <v>421</v>
      </c>
      <c r="Y69" s="86" t="s">
        <v>422</v>
      </c>
      <c r="Z69" s="86" t="s">
        <v>423</v>
      </c>
      <c r="AA69" s="162">
        <v>0.04</v>
      </c>
      <c r="AB69" s="64" t="s">
        <v>25</v>
      </c>
      <c r="AC69" s="64"/>
      <c r="AD69" s="64"/>
      <c r="AE69" s="64"/>
      <c r="AF69" s="64"/>
      <c r="AG69" s="64"/>
      <c r="AH69" s="64"/>
      <c r="AI69" s="144"/>
      <c r="AJ69" s="68">
        <v>1</v>
      </c>
      <c r="AK69" s="68">
        <v>1</v>
      </c>
      <c r="AL69" s="68">
        <v>1</v>
      </c>
      <c r="AM69" s="140">
        <v>1</v>
      </c>
    </row>
    <row r="70" spans="1:39" ht="39.950000000000003" customHeight="1">
      <c r="A70" s="66">
        <f t="shared" si="1"/>
        <v>62</v>
      </c>
      <c r="B70" s="68"/>
      <c r="C70" s="68"/>
      <c r="D70" s="68"/>
      <c r="E70" s="68"/>
      <c r="F70" s="68">
        <v>4</v>
      </c>
      <c r="G70" s="68"/>
      <c r="H70" s="68"/>
      <c r="I70" s="68"/>
      <c r="J70" s="77"/>
      <c r="K70" s="77"/>
      <c r="L70" s="86" t="s">
        <v>427</v>
      </c>
      <c r="M70" s="33" t="s">
        <v>428</v>
      </c>
      <c r="N70" s="96" t="s">
        <v>271</v>
      </c>
      <c r="O70" s="77" t="s">
        <v>56</v>
      </c>
      <c r="P70" s="65" t="s">
        <v>246</v>
      </c>
      <c r="Q70" s="115"/>
      <c r="R70" s="76" t="s">
        <v>56</v>
      </c>
      <c r="S70" s="86" t="s">
        <v>247</v>
      </c>
      <c r="T70" s="76" t="s">
        <v>56</v>
      </c>
      <c r="U70" s="76" t="s">
        <v>248</v>
      </c>
      <c r="V70" s="76" t="s">
        <v>249</v>
      </c>
      <c r="W70" s="65" t="s">
        <v>282</v>
      </c>
      <c r="X70" s="68" t="s">
        <v>363</v>
      </c>
      <c r="Y70" s="77" t="s">
        <v>279</v>
      </c>
      <c r="Z70" s="77" t="s">
        <v>429</v>
      </c>
      <c r="AA70" s="127">
        <v>6.5199999999999994E-2</v>
      </c>
      <c r="AB70" s="64" t="s">
        <v>25</v>
      </c>
      <c r="AC70" s="64"/>
      <c r="AD70" s="64"/>
      <c r="AE70" s="64"/>
      <c r="AF70" s="64"/>
      <c r="AG70" s="64"/>
      <c r="AH70" s="64"/>
      <c r="AI70" s="144"/>
      <c r="AJ70" s="68">
        <v>2</v>
      </c>
      <c r="AK70" s="68">
        <v>2</v>
      </c>
      <c r="AL70" s="68">
        <v>2</v>
      </c>
      <c r="AM70" s="140">
        <v>2</v>
      </c>
    </row>
    <row r="71" spans="1:39" ht="39.950000000000003" customHeight="1">
      <c r="A71" s="66">
        <f t="shared" si="1"/>
        <v>63</v>
      </c>
      <c r="B71" s="68"/>
      <c r="C71" s="68"/>
      <c r="D71" s="68"/>
      <c r="E71" s="68"/>
      <c r="F71" s="68">
        <v>4</v>
      </c>
      <c r="G71" s="68"/>
      <c r="H71" s="68"/>
      <c r="I71" s="68"/>
      <c r="J71" s="77"/>
      <c r="K71" s="77"/>
      <c r="L71" s="81" t="s">
        <v>90</v>
      </c>
      <c r="M71" s="33" t="s">
        <v>91</v>
      </c>
      <c r="N71" s="104" t="s">
        <v>271</v>
      </c>
      <c r="O71" s="77" t="s">
        <v>56</v>
      </c>
      <c r="P71" s="65" t="s">
        <v>246</v>
      </c>
      <c r="Q71" s="83"/>
      <c r="R71" s="76" t="s">
        <v>56</v>
      </c>
      <c r="S71" s="86" t="s">
        <v>247</v>
      </c>
      <c r="T71" s="76" t="s">
        <v>56</v>
      </c>
      <c r="U71" s="76" t="s">
        <v>248</v>
      </c>
      <c r="V71" s="76" t="s">
        <v>249</v>
      </c>
      <c r="W71" s="75" t="s">
        <v>282</v>
      </c>
      <c r="X71" s="68" t="s">
        <v>363</v>
      </c>
      <c r="Y71" s="77" t="s">
        <v>279</v>
      </c>
      <c r="Z71" s="64" t="s">
        <v>364</v>
      </c>
      <c r="AA71" s="127">
        <v>7.5999999999999998E-2</v>
      </c>
      <c r="AB71" s="64" t="s">
        <v>25</v>
      </c>
      <c r="AC71" s="64"/>
      <c r="AD71" s="64"/>
      <c r="AE71" s="64"/>
      <c r="AF71" s="64"/>
      <c r="AG71" s="64"/>
      <c r="AH71" s="64"/>
      <c r="AI71" s="144"/>
      <c r="AJ71" s="68">
        <v>1</v>
      </c>
      <c r="AK71" s="68">
        <v>1</v>
      </c>
      <c r="AL71" s="68">
        <v>1</v>
      </c>
      <c r="AM71" s="140">
        <v>1</v>
      </c>
    </row>
    <row r="72" spans="1:39" ht="39.950000000000003" customHeight="1">
      <c r="A72" s="66">
        <f t="shared" si="1"/>
        <v>64</v>
      </c>
      <c r="B72" s="68"/>
      <c r="C72" s="68"/>
      <c r="D72" s="68"/>
      <c r="E72" s="68"/>
      <c r="F72" s="68">
        <v>4</v>
      </c>
      <c r="G72" s="68"/>
      <c r="H72" s="68"/>
      <c r="I72" s="68"/>
      <c r="J72" s="77"/>
      <c r="K72" s="77"/>
      <c r="L72" s="81" t="s">
        <v>147</v>
      </c>
      <c r="M72" s="33" t="s">
        <v>148</v>
      </c>
      <c r="N72" s="104" t="s">
        <v>271</v>
      </c>
      <c r="O72" s="77" t="s">
        <v>56</v>
      </c>
      <c r="P72" s="65" t="s">
        <v>246</v>
      </c>
      <c r="Q72" s="83"/>
      <c r="R72" s="76" t="s">
        <v>56</v>
      </c>
      <c r="S72" s="86" t="s">
        <v>247</v>
      </c>
      <c r="T72" s="76" t="s">
        <v>56</v>
      </c>
      <c r="U72" s="76" t="s">
        <v>248</v>
      </c>
      <c r="V72" s="76" t="s">
        <v>249</v>
      </c>
      <c r="W72" s="75" t="s">
        <v>430</v>
      </c>
      <c r="X72" s="68" t="s">
        <v>431</v>
      </c>
      <c r="Y72" s="86" t="s">
        <v>432</v>
      </c>
      <c r="Z72" s="64" t="s">
        <v>433</v>
      </c>
      <c r="AA72" s="127">
        <v>5.8799999999999998E-2</v>
      </c>
      <c r="AB72" s="64" t="s">
        <v>314</v>
      </c>
      <c r="AC72" s="64"/>
      <c r="AD72" s="64"/>
      <c r="AE72" s="64"/>
      <c r="AF72" s="64"/>
      <c r="AG72" s="64"/>
      <c r="AH72" s="64"/>
      <c r="AI72" s="144"/>
      <c r="AJ72" s="68">
        <v>1</v>
      </c>
      <c r="AK72" s="68">
        <v>1</v>
      </c>
      <c r="AL72" s="68">
        <v>1</v>
      </c>
      <c r="AM72" s="140">
        <v>1</v>
      </c>
    </row>
    <row r="73" spans="1:39" ht="39.950000000000003" customHeight="1">
      <c r="A73" s="66">
        <f t="shared" si="1"/>
        <v>65</v>
      </c>
      <c r="B73" s="68"/>
      <c r="C73" s="68"/>
      <c r="D73" s="68">
        <v>2</v>
      </c>
      <c r="E73" s="68"/>
      <c r="F73" s="68"/>
      <c r="G73" s="68"/>
      <c r="H73" s="68"/>
      <c r="I73" s="68"/>
      <c r="J73" s="77"/>
      <c r="K73" s="77"/>
      <c r="L73" s="81" t="s">
        <v>434</v>
      </c>
      <c r="M73" s="33" t="s">
        <v>435</v>
      </c>
      <c r="N73" s="104" t="s">
        <v>436</v>
      </c>
      <c r="O73" s="77" t="s">
        <v>56</v>
      </c>
      <c r="P73" s="65" t="s">
        <v>246</v>
      </c>
      <c r="Q73" s="83"/>
      <c r="R73" s="76" t="s">
        <v>56</v>
      </c>
      <c r="S73" s="86" t="s">
        <v>247</v>
      </c>
      <c r="T73" s="76" t="s">
        <v>56</v>
      </c>
      <c r="U73" s="76" t="s">
        <v>248</v>
      </c>
      <c r="V73" s="76" t="s">
        <v>249</v>
      </c>
      <c r="W73" s="75" t="s">
        <v>318</v>
      </c>
      <c r="X73" s="68" t="s">
        <v>437</v>
      </c>
      <c r="Y73" s="86" t="s">
        <v>25</v>
      </c>
      <c r="Z73" s="64" t="s">
        <v>438</v>
      </c>
      <c r="AA73" s="127">
        <v>9.9000000000000005E-2</v>
      </c>
      <c r="AB73" s="64" t="s">
        <v>25</v>
      </c>
      <c r="AC73" s="64"/>
      <c r="AD73" s="64"/>
      <c r="AE73" s="64"/>
      <c r="AF73" s="64"/>
      <c r="AG73" s="64"/>
      <c r="AH73" s="64"/>
      <c r="AI73" s="148" t="s">
        <v>439</v>
      </c>
      <c r="AJ73" s="68">
        <v>1</v>
      </c>
      <c r="AK73" s="68">
        <v>0</v>
      </c>
      <c r="AL73" s="166">
        <v>1</v>
      </c>
      <c r="AM73" s="167">
        <v>0</v>
      </c>
    </row>
    <row r="74" spans="1:39" ht="39.950000000000003" customHeight="1">
      <c r="A74" s="66">
        <f t="shared" si="1"/>
        <v>66</v>
      </c>
      <c r="B74" s="68"/>
      <c r="C74" s="68"/>
      <c r="D74" s="68">
        <v>2</v>
      </c>
      <c r="E74" s="68"/>
      <c r="F74" s="68"/>
      <c r="G74" s="68"/>
      <c r="H74" s="68"/>
      <c r="I74" s="68"/>
      <c r="J74" s="77"/>
      <c r="K74" s="77"/>
      <c r="L74" s="81" t="s">
        <v>440</v>
      </c>
      <c r="M74" s="33" t="s">
        <v>435</v>
      </c>
      <c r="N74" s="104" t="s">
        <v>441</v>
      </c>
      <c r="O74" s="77" t="s">
        <v>56</v>
      </c>
      <c r="P74" s="65" t="s">
        <v>246</v>
      </c>
      <c r="Q74" s="83"/>
      <c r="R74" s="76" t="s">
        <v>56</v>
      </c>
      <c r="S74" s="86" t="s">
        <v>247</v>
      </c>
      <c r="T74" s="76" t="s">
        <v>56</v>
      </c>
      <c r="U74" s="76" t="s">
        <v>248</v>
      </c>
      <c r="V74" s="76" t="s">
        <v>249</v>
      </c>
      <c r="W74" s="75" t="s">
        <v>318</v>
      </c>
      <c r="X74" s="68" t="s">
        <v>437</v>
      </c>
      <c r="Y74" s="86" t="s">
        <v>25</v>
      </c>
      <c r="Z74" s="64" t="s">
        <v>438</v>
      </c>
      <c r="AA74" s="127">
        <v>9.9000000000000005E-2</v>
      </c>
      <c r="AB74" s="64" t="s">
        <v>25</v>
      </c>
      <c r="AC74" s="64"/>
      <c r="AD74" s="64"/>
      <c r="AE74" s="64"/>
      <c r="AF74" s="64"/>
      <c r="AG74" s="64"/>
      <c r="AH74" s="64"/>
      <c r="AI74" s="148" t="s">
        <v>442</v>
      </c>
      <c r="AJ74" s="68">
        <v>0</v>
      </c>
      <c r="AK74" s="68">
        <v>1</v>
      </c>
      <c r="AL74" s="166">
        <v>0</v>
      </c>
      <c r="AM74" s="167">
        <v>1</v>
      </c>
    </row>
    <row r="75" spans="1:39" ht="39.950000000000003" customHeight="1">
      <c r="A75" s="66">
        <f t="shared" si="1"/>
        <v>67</v>
      </c>
      <c r="B75" s="68"/>
      <c r="C75" s="68"/>
      <c r="D75" s="68">
        <v>2</v>
      </c>
      <c r="E75" s="68"/>
      <c r="F75" s="68"/>
      <c r="G75" s="68"/>
      <c r="H75" s="68"/>
      <c r="I75" s="68"/>
      <c r="J75" s="77"/>
      <c r="K75" s="77"/>
      <c r="L75" s="81" t="s">
        <v>443</v>
      </c>
      <c r="M75" s="33" t="s">
        <v>444</v>
      </c>
      <c r="N75" s="104" t="s">
        <v>271</v>
      </c>
      <c r="O75" s="77" t="s">
        <v>56</v>
      </c>
      <c r="P75" s="65" t="s">
        <v>246</v>
      </c>
      <c r="Q75" s="83"/>
      <c r="R75" s="76" t="s">
        <v>56</v>
      </c>
      <c r="S75" s="86" t="s">
        <v>247</v>
      </c>
      <c r="T75" s="76" t="s">
        <v>56</v>
      </c>
      <c r="U75" s="76" t="s">
        <v>248</v>
      </c>
      <c r="V75" s="76" t="s">
        <v>249</v>
      </c>
      <c r="W75" s="75" t="s">
        <v>256</v>
      </c>
      <c r="X75" s="68" t="s">
        <v>251</v>
      </c>
      <c r="Y75" s="68" t="s">
        <v>25</v>
      </c>
      <c r="Z75" s="64" t="s">
        <v>445</v>
      </c>
      <c r="AA75" s="127">
        <f>AA76+AA77</f>
        <v>0.36899999999999999</v>
      </c>
      <c r="AB75" s="64" t="s">
        <v>25</v>
      </c>
      <c r="AC75" s="64"/>
      <c r="AD75" s="64"/>
      <c r="AE75" s="64"/>
      <c r="AF75" s="64"/>
      <c r="AG75" s="64"/>
      <c r="AH75" s="64"/>
      <c r="AI75" s="144"/>
      <c r="AJ75" s="68">
        <v>1</v>
      </c>
      <c r="AK75" s="68">
        <v>1</v>
      </c>
      <c r="AL75" s="166">
        <v>1</v>
      </c>
      <c r="AM75" s="167">
        <v>1</v>
      </c>
    </row>
    <row r="76" spans="1:39" ht="39.950000000000003" customHeight="1">
      <c r="A76" s="66">
        <f t="shared" ref="A76:A139" si="2">ROW(76:76)-8</f>
        <v>68</v>
      </c>
      <c r="B76" s="68"/>
      <c r="C76" s="68"/>
      <c r="D76" s="68"/>
      <c r="E76" s="68">
        <v>3</v>
      </c>
      <c r="F76" s="68"/>
      <c r="G76" s="68"/>
      <c r="H76" s="68"/>
      <c r="I76" s="68"/>
      <c r="J76" s="77"/>
      <c r="K76" s="77"/>
      <c r="L76" s="81" t="s">
        <v>446</v>
      </c>
      <c r="M76" s="33" t="s">
        <v>447</v>
      </c>
      <c r="N76" s="104" t="s">
        <v>271</v>
      </c>
      <c r="O76" s="77" t="s">
        <v>56</v>
      </c>
      <c r="P76" s="65" t="s">
        <v>246</v>
      </c>
      <c r="Q76" s="83"/>
      <c r="R76" s="76" t="s">
        <v>56</v>
      </c>
      <c r="S76" s="86" t="s">
        <v>247</v>
      </c>
      <c r="T76" s="76" t="s">
        <v>56</v>
      </c>
      <c r="U76" s="76" t="s">
        <v>248</v>
      </c>
      <c r="V76" s="76" t="s">
        <v>249</v>
      </c>
      <c r="W76" s="75" t="s">
        <v>318</v>
      </c>
      <c r="X76" s="67" t="s">
        <v>448</v>
      </c>
      <c r="Y76" s="68" t="s">
        <v>25</v>
      </c>
      <c r="Z76" s="64" t="s">
        <v>449</v>
      </c>
      <c r="AA76" s="127">
        <v>0.31</v>
      </c>
      <c r="AB76" s="64" t="s">
        <v>25</v>
      </c>
      <c r="AC76" s="64"/>
      <c r="AD76" s="64"/>
      <c r="AE76" s="64"/>
      <c r="AF76" s="64"/>
      <c r="AG76" s="64"/>
      <c r="AH76" s="64"/>
      <c r="AI76" s="144"/>
      <c r="AJ76" s="68">
        <v>1</v>
      </c>
      <c r="AK76" s="68">
        <v>1</v>
      </c>
      <c r="AL76" s="166">
        <v>1</v>
      </c>
      <c r="AM76" s="167">
        <v>1</v>
      </c>
    </row>
    <row r="77" spans="1:39" ht="39.950000000000003" customHeight="1">
      <c r="A77" s="66">
        <f t="shared" si="2"/>
        <v>69</v>
      </c>
      <c r="B77" s="68"/>
      <c r="C77" s="68"/>
      <c r="D77" s="68"/>
      <c r="E77" s="68">
        <v>3</v>
      </c>
      <c r="F77" s="68"/>
      <c r="G77" s="68"/>
      <c r="H77" s="68"/>
      <c r="I77" s="68"/>
      <c r="J77" s="77"/>
      <c r="K77" s="77"/>
      <c r="L77" s="81" t="s">
        <v>450</v>
      </c>
      <c r="M77" s="33" t="s">
        <v>451</v>
      </c>
      <c r="N77" s="104" t="s">
        <v>271</v>
      </c>
      <c r="O77" s="77" t="s">
        <v>56</v>
      </c>
      <c r="P77" s="65" t="s">
        <v>246</v>
      </c>
      <c r="Q77" s="83"/>
      <c r="R77" s="76" t="s">
        <v>56</v>
      </c>
      <c r="S77" s="86" t="s">
        <v>247</v>
      </c>
      <c r="T77" s="76" t="s">
        <v>56</v>
      </c>
      <c r="U77" s="76" t="s">
        <v>248</v>
      </c>
      <c r="V77" s="76" t="s">
        <v>249</v>
      </c>
      <c r="W77" s="75" t="s">
        <v>452</v>
      </c>
      <c r="X77" s="75" t="s">
        <v>453</v>
      </c>
      <c r="Y77" s="68" t="s">
        <v>25</v>
      </c>
      <c r="Z77" s="64" t="s">
        <v>449</v>
      </c>
      <c r="AA77" s="127">
        <v>5.8999999999999997E-2</v>
      </c>
      <c r="AB77" s="64" t="s">
        <v>25</v>
      </c>
      <c r="AC77" s="64"/>
      <c r="AD77" s="64"/>
      <c r="AE77" s="64"/>
      <c r="AF77" s="64"/>
      <c r="AG77" s="64"/>
      <c r="AH77" s="64"/>
      <c r="AI77" s="144"/>
      <c r="AJ77" s="68">
        <v>1</v>
      </c>
      <c r="AK77" s="68">
        <v>1</v>
      </c>
      <c r="AL77" s="166">
        <v>1</v>
      </c>
      <c r="AM77" s="167">
        <v>1</v>
      </c>
    </row>
    <row r="78" spans="1:39" ht="39.950000000000003" customHeight="1">
      <c r="A78" s="66">
        <f t="shared" si="2"/>
        <v>70</v>
      </c>
      <c r="B78" s="68"/>
      <c r="C78" s="68"/>
      <c r="D78" s="68">
        <v>2</v>
      </c>
      <c r="E78" s="68"/>
      <c r="F78" s="68"/>
      <c r="G78" s="68"/>
      <c r="H78" s="68"/>
      <c r="I78" s="68"/>
      <c r="J78" s="77"/>
      <c r="K78" s="77"/>
      <c r="L78" s="86" t="s">
        <v>454</v>
      </c>
      <c r="M78" s="33" t="s">
        <v>455</v>
      </c>
      <c r="N78" s="97" t="s">
        <v>456</v>
      </c>
      <c r="O78" s="77" t="s">
        <v>56</v>
      </c>
      <c r="P78" s="65" t="s">
        <v>246</v>
      </c>
      <c r="Q78" s="86"/>
      <c r="R78" s="76" t="s">
        <v>56</v>
      </c>
      <c r="S78" s="86" t="s">
        <v>247</v>
      </c>
      <c r="T78" s="76" t="s">
        <v>56</v>
      </c>
      <c r="U78" s="76" t="s">
        <v>249</v>
      </c>
      <c r="V78" s="76" t="s">
        <v>248</v>
      </c>
      <c r="W78" s="75" t="s">
        <v>318</v>
      </c>
      <c r="X78" s="68" t="s">
        <v>457</v>
      </c>
      <c r="Y78" s="68" t="s">
        <v>25</v>
      </c>
      <c r="Z78" s="65" t="s">
        <v>458</v>
      </c>
      <c r="AA78" s="127">
        <v>1.1999999999999999E-3</v>
      </c>
      <c r="AB78" s="76" t="s">
        <v>25</v>
      </c>
      <c r="AC78" s="64"/>
      <c r="AD78" s="64"/>
      <c r="AE78" s="64"/>
      <c r="AF78" s="64"/>
      <c r="AG78" s="64"/>
      <c r="AH78" s="64"/>
      <c r="AI78" s="144"/>
      <c r="AJ78" s="68">
        <v>4</v>
      </c>
      <c r="AK78" s="68">
        <v>4</v>
      </c>
      <c r="AL78" s="166">
        <v>4</v>
      </c>
      <c r="AM78" s="167">
        <v>4</v>
      </c>
    </row>
    <row r="79" spans="1:39" ht="39.950000000000003" customHeight="1">
      <c r="A79" s="66">
        <f t="shared" si="2"/>
        <v>71</v>
      </c>
      <c r="B79" s="68"/>
      <c r="C79" s="68"/>
      <c r="D79" s="68">
        <v>2</v>
      </c>
      <c r="E79" s="68"/>
      <c r="F79" s="68"/>
      <c r="G79" s="68"/>
      <c r="H79" s="68"/>
      <c r="I79" s="68"/>
      <c r="J79" s="77"/>
      <c r="K79" s="77"/>
      <c r="L79" s="168" t="s">
        <v>459</v>
      </c>
      <c r="M79" s="33" t="s">
        <v>460</v>
      </c>
      <c r="N79" s="97" t="s">
        <v>461</v>
      </c>
      <c r="O79" s="77" t="s">
        <v>56</v>
      </c>
      <c r="P79" s="65" t="s">
        <v>246</v>
      </c>
      <c r="Q79" s="86"/>
      <c r="R79" s="76" t="s">
        <v>56</v>
      </c>
      <c r="S79" s="86" t="s">
        <v>247</v>
      </c>
      <c r="T79" s="76" t="s">
        <v>56</v>
      </c>
      <c r="U79" s="76" t="s">
        <v>248</v>
      </c>
      <c r="V79" s="76" t="s">
        <v>249</v>
      </c>
      <c r="W79" s="75" t="s">
        <v>401</v>
      </c>
      <c r="X79" s="68" t="s">
        <v>462</v>
      </c>
      <c r="Y79" s="68" t="s">
        <v>25</v>
      </c>
      <c r="Z79" s="65" t="s">
        <v>463</v>
      </c>
      <c r="AA79" s="163">
        <v>5.0000000000000001E-3</v>
      </c>
      <c r="AB79" s="64" t="s">
        <v>314</v>
      </c>
      <c r="AC79" s="86"/>
      <c r="AD79" s="86"/>
      <c r="AE79" s="86"/>
      <c r="AF79" s="86"/>
      <c r="AG79" s="86"/>
      <c r="AH79" s="86"/>
      <c r="AI79" s="148" t="s">
        <v>464</v>
      </c>
      <c r="AJ79" s="68">
        <v>4</v>
      </c>
      <c r="AK79" s="68">
        <v>4</v>
      </c>
      <c r="AL79" s="166">
        <v>4</v>
      </c>
      <c r="AM79" s="167">
        <v>4</v>
      </c>
    </row>
    <row r="80" spans="1:39" ht="39.950000000000003" customHeight="1">
      <c r="A80" s="66">
        <f t="shared" si="2"/>
        <v>72</v>
      </c>
      <c r="B80" s="68"/>
      <c r="C80" s="68"/>
      <c r="D80" s="68">
        <v>2</v>
      </c>
      <c r="E80" s="68"/>
      <c r="F80" s="68"/>
      <c r="G80" s="68"/>
      <c r="H80" s="68"/>
      <c r="I80" s="68"/>
      <c r="J80" s="77"/>
      <c r="K80" s="77"/>
      <c r="L80" s="81" t="s">
        <v>465</v>
      </c>
      <c r="M80" s="33" t="s">
        <v>466</v>
      </c>
      <c r="N80" s="104" t="s">
        <v>436</v>
      </c>
      <c r="O80" s="77" t="s">
        <v>56</v>
      </c>
      <c r="P80" s="65" t="s">
        <v>246</v>
      </c>
      <c r="Q80" s="83"/>
      <c r="R80" s="76" t="s">
        <v>56</v>
      </c>
      <c r="S80" s="86" t="s">
        <v>247</v>
      </c>
      <c r="T80" s="76" t="s">
        <v>56</v>
      </c>
      <c r="U80" s="76" t="s">
        <v>248</v>
      </c>
      <c r="V80" s="76" t="s">
        <v>249</v>
      </c>
      <c r="W80" s="75" t="s">
        <v>318</v>
      </c>
      <c r="X80" s="68" t="s">
        <v>467</v>
      </c>
      <c r="Y80" s="86" t="s">
        <v>25</v>
      </c>
      <c r="Z80" s="86" t="s">
        <v>468</v>
      </c>
      <c r="AA80" s="127">
        <v>5.0500000000000003E-2</v>
      </c>
      <c r="AB80" s="64" t="s">
        <v>25</v>
      </c>
      <c r="AC80" s="64"/>
      <c r="AD80" s="64"/>
      <c r="AE80" s="64"/>
      <c r="AF80" s="64"/>
      <c r="AG80" s="64"/>
      <c r="AH80" s="64"/>
      <c r="AI80" s="148" t="s">
        <v>439</v>
      </c>
      <c r="AJ80" s="68">
        <v>1</v>
      </c>
      <c r="AK80" s="68">
        <v>0</v>
      </c>
      <c r="AL80" s="166">
        <v>1</v>
      </c>
      <c r="AM80" s="167">
        <v>0</v>
      </c>
    </row>
    <row r="81" spans="1:39" ht="39.950000000000003" customHeight="1">
      <c r="A81" s="66">
        <f t="shared" si="2"/>
        <v>73</v>
      </c>
      <c r="B81" s="68"/>
      <c r="C81" s="68"/>
      <c r="D81" s="68">
        <v>2</v>
      </c>
      <c r="E81" s="68"/>
      <c r="F81" s="68"/>
      <c r="G81" s="68"/>
      <c r="H81" s="68"/>
      <c r="I81" s="68"/>
      <c r="J81" s="77"/>
      <c r="K81" s="77"/>
      <c r="L81" s="81" t="s">
        <v>469</v>
      </c>
      <c r="M81" s="33" t="s">
        <v>466</v>
      </c>
      <c r="N81" s="104" t="s">
        <v>441</v>
      </c>
      <c r="O81" s="77" t="s">
        <v>56</v>
      </c>
      <c r="P81" s="65" t="s">
        <v>246</v>
      </c>
      <c r="Q81" s="83"/>
      <c r="R81" s="76" t="s">
        <v>56</v>
      </c>
      <c r="S81" s="86" t="s">
        <v>247</v>
      </c>
      <c r="T81" s="76" t="s">
        <v>56</v>
      </c>
      <c r="U81" s="76" t="s">
        <v>248</v>
      </c>
      <c r="V81" s="76" t="s">
        <v>249</v>
      </c>
      <c r="W81" s="75" t="s">
        <v>318</v>
      </c>
      <c r="X81" s="68" t="s">
        <v>467</v>
      </c>
      <c r="Y81" s="86" t="s">
        <v>25</v>
      </c>
      <c r="Z81" s="86" t="s">
        <v>468</v>
      </c>
      <c r="AA81" s="127">
        <v>5.0500000000000003E-2</v>
      </c>
      <c r="AB81" s="64" t="s">
        <v>25</v>
      </c>
      <c r="AC81" s="64"/>
      <c r="AD81" s="64"/>
      <c r="AE81" s="64"/>
      <c r="AF81" s="64"/>
      <c r="AG81" s="64"/>
      <c r="AH81" s="64"/>
      <c r="AI81" s="148" t="s">
        <v>442</v>
      </c>
      <c r="AJ81" s="68">
        <v>0</v>
      </c>
      <c r="AK81" s="68">
        <v>1</v>
      </c>
      <c r="AL81" s="166">
        <v>0</v>
      </c>
      <c r="AM81" s="167">
        <v>1</v>
      </c>
    </row>
    <row r="82" spans="1:39" ht="39.950000000000003" customHeight="1">
      <c r="A82" s="66">
        <f t="shared" si="2"/>
        <v>74</v>
      </c>
      <c r="B82" s="68"/>
      <c r="C82" s="68"/>
      <c r="D82" s="68">
        <v>2</v>
      </c>
      <c r="E82" s="68"/>
      <c r="F82" s="68"/>
      <c r="G82" s="68"/>
      <c r="H82" s="68"/>
      <c r="I82" s="68"/>
      <c r="J82" s="77"/>
      <c r="K82" s="77"/>
      <c r="L82" s="86" t="s">
        <v>470</v>
      </c>
      <c r="M82" s="33" t="s">
        <v>471</v>
      </c>
      <c r="N82" s="97" t="s">
        <v>472</v>
      </c>
      <c r="O82" s="77" t="s">
        <v>56</v>
      </c>
      <c r="P82" s="65" t="s">
        <v>246</v>
      </c>
      <c r="Q82" s="76"/>
      <c r="R82" s="76" t="s">
        <v>56</v>
      </c>
      <c r="S82" s="86" t="s">
        <v>247</v>
      </c>
      <c r="T82" s="76" t="s">
        <v>56</v>
      </c>
      <c r="U82" s="76" t="s">
        <v>249</v>
      </c>
      <c r="V82" s="76" t="s">
        <v>248</v>
      </c>
      <c r="W82" s="75" t="s">
        <v>282</v>
      </c>
      <c r="X82" s="68" t="s">
        <v>473</v>
      </c>
      <c r="Y82" s="85" t="s">
        <v>279</v>
      </c>
      <c r="Z82" s="86" t="s">
        <v>474</v>
      </c>
      <c r="AA82" s="127">
        <v>2.9999999999999997E-4</v>
      </c>
      <c r="AB82" s="64" t="s">
        <v>25</v>
      </c>
      <c r="AC82" s="64"/>
      <c r="AD82" s="64"/>
      <c r="AE82" s="64"/>
      <c r="AF82" s="64"/>
      <c r="AG82" s="64"/>
      <c r="AH82" s="64"/>
      <c r="AI82" s="144"/>
      <c r="AJ82" s="68">
        <v>1</v>
      </c>
      <c r="AK82" s="68">
        <v>1</v>
      </c>
      <c r="AL82" s="166">
        <v>1</v>
      </c>
      <c r="AM82" s="167">
        <v>1</v>
      </c>
    </row>
    <row r="83" spans="1:39" ht="39.950000000000003" customHeight="1">
      <c r="A83" s="66">
        <f t="shared" si="2"/>
        <v>75</v>
      </c>
      <c r="B83" s="68"/>
      <c r="C83" s="68"/>
      <c r="D83" s="68">
        <v>2</v>
      </c>
      <c r="E83" s="68"/>
      <c r="F83" s="68"/>
      <c r="G83" s="68"/>
      <c r="H83" s="68"/>
      <c r="I83" s="68"/>
      <c r="J83" s="77"/>
      <c r="K83" s="77"/>
      <c r="L83" s="86" t="s">
        <v>475</v>
      </c>
      <c r="M83" s="33" t="s">
        <v>476</v>
      </c>
      <c r="N83" s="154" t="s">
        <v>477</v>
      </c>
      <c r="O83" s="77" t="s">
        <v>56</v>
      </c>
      <c r="P83" s="65" t="s">
        <v>246</v>
      </c>
      <c r="Q83" s="76"/>
      <c r="R83" s="76" t="s">
        <v>56</v>
      </c>
      <c r="S83" s="86" t="s">
        <v>247</v>
      </c>
      <c r="T83" s="76" t="s">
        <v>56</v>
      </c>
      <c r="U83" s="76" t="s">
        <v>249</v>
      </c>
      <c r="V83" s="76" t="s">
        <v>248</v>
      </c>
      <c r="W83" s="75" t="s">
        <v>401</v>
      </c>
      <c r="X83" s="68" t="s">
        <v>478</v>
      </c>
      <c r="Y83" s="68" t="s">
        <v>25</v>
      </c>
      <c r="Z83" s="86" t="s">
        <v>25</v>
      </c>
      <c r="AA83" s="127">
        <v>1.6999999999999999E-3</v>
      </c>
      <c r="AB83" s="64" t="s">
        <v>314</v>
      </c>
      <c r="AC83" s="64"/>
      <c r="AD83" s="64"/>
      <c r="AE83" s="64"/>
      <c r="AF83" s="64"/>
      <c r="AG83" s="64"/>
      <c r="AH83" s="64"/>
      <c r="AI83" s="144"/>
      <c r="AJ83" s="68">
        <v>2</v>
      </c>
      <c r="AK83" s="68">
        <v>2</v>
      </c>
      <c r="AL83" s="166">
        <v>2</v>
      </c>
      <c r="AM83" s="167">
        <v>2</v>
      </c>
    </row>
    <row r="84" spans="1:39" ht="39.950000000000003" customHeight="1">
      <c r="A84" s="66">
        <f t="shared" si="2"/>
        <v>76</v>
      </c>
      <c r="B84" s="68"/>
      <c r="C84" s="68"/>
      <c r="D84" s="68">
        <v>2</v>
      </c>
      <c r="E84" s="68"/>
      <c r="F84" s="68"/>
      <c r="G84" s="68"/>
      <c r="H84" s="68"/>
      <c r="I84" s="68"/>
      <c r="J84" s="77"/>
      <c r="K84" s="77"/>
      <c r="L84" s="81" t="s">
        <v>479</v>
      </c>
      <c r="M84" s="33" t="s">
        <v>480</v>
      </c>
      <c r="N84" s="82" t="s">
        <v>255</v>
      </c>
      <c r="O84" s="77" t="s">
        <v>56</v>
      </c>
      <c r="P84" s="65" t="s">
        <v>246</v>
      </c>
      <c r="Q84" s="77"/>
      <c r="R84" s="76" t="s">
        <v>56</v>
      </c>
      <c r="S84" s="86" t="s">
        <v>247</v>
      </c>
      <c r="T84" s="76" t="s">
        <v>56</v>
      </c>
      <c r="U84" s="76" t="s">
        <v>248</v>
      </c>
      <c r="V84" s="76" t="s">
        <v>249</v>
      </c>
      <c r="W84" s="75" t="s">
        <v>256</v>
      </c>
      <c r="X84" s="68" t="s">
        <v>251</v>
      </c>
      <c r="Y84" s="68" t="s">
        <v>25</v>
      </c>
      <c r="Z84" s="112" t="s">
        <v>481</v>
      </c>
      <c r="AA84" s="146">
        <f>AA88+AA92</f>
        <v>1.1204000000000001</v>
      </c>
      <c r="AB84" s="64" t="s">
        <v>25</v>
      </c>
      <c r="AC84" s="68"/>
      <c r="AD84" s="68"/>
      <c r="AE84" s="68"/>
      <c r="AF84" s="68"/>
      <c r="AG84" s="68"/>
      <c r="AH84" s="68"/>
      <c r="AI84" s="68"/>
      <c r="AJ84" s="68">
        <v>1</v>
      </c>
      <c r="AK84" s="87">
        <v>0</v>
      </c>
      <c r="AL84" s="202">
        <v>0</v>
      </c>
      <c r="AM84" s="167">
        <v>0</v>
      </c>
    </row>
    <row r="85" spans="1:39" ht="39.950000000000003" customHeight="1">
      <c r="A85" s="66">
        <f t="shared" si="2"/>
        <v>77</v>
      </c>
      <c r="B85" s="68"/>
      <c r="C85" s="68"/>
      <c r="D85" s="68">
        <v>2</v>
      </c>
      <c r="E85" s="68"/>
      <c r="F85" s="68"/>
      <c r="G85" s="68"/>
      <c r="H85" s="68"/>
      <c r="I85" s="68"/>
      <c r="J85" s="77"/>
      <c r="K85" s="77"/>
      <c r="L85" s="81" t="s">
        <v>482</v>
      </c>
      <c r="M85" s="33" t="s">
        <v>480</v>
      </c>
      <c r="N85" s="85" t="s">
        <v>259</v>
      </c>
      <c r="O85" s="77" t="s">
        <v>56</v>
      </c>
      <c r="P85" s="65" t="s">
        <v>246</v>
      </c>
      <c r="Q85" s="77"/>
      <c r="R85" s="76" t="s">
        <v>56</v>
      </c>
      <c r="S85" s="86" t="s">
        <v>247</v>
      </c>
      <c r="T85" s="76" t="s">
        <v>56</v>
      </c>
      <c r="U85" s="76" t="s">
        <v>248</v>
      </c>
      <c r="V85" s="76" t="s">
        <v>249</v>
      </c>
      <c r="W85" s="75" t="s">
        <v>256</v>
      </c>
      <c r="X85" s="68" t="s">
        <v>251</v>
      </c>
      <c r="Y85" s="68" t="s">
        <v>25</v>
      </c>
      <c r="Z85" s="112" t="s">
        <v>481</v>
      </c>
      <c r="AA85" s="146">
        <f>AA88+AA92</f>
        <v>1.1204000000000001</v>
      </c>
      <c r="AB85" s="64" t="s">
        <v>25</v>
      </c>
      <c r="AC85" s="68"/>
      <c r="AD85" s="68"/>
      <c r="AE85" s="68"/>
      <c r="AF85" s="68"/>
      <c r="AG85" s="68"/>
      <c r="AH85" s="68"/>
      <c r="AI85" s="68"/>
      <c r="AJ85" s="68">
        <v>0</v>
      </c>
      <c r="AK85" s="87">
        <v>1</v>
      </c>
      <c r="AL85" s="202">
        <v>0</v>
      </c>
      <c r="AM85" s="167">
        <v>0</v>
      </c>
    </row>
    <row r="86" spans="1:39" ht="39.950000000000003" customHeight="1">
      <c r="A86" s="66">
        <f t="shared" si="2"/>
        <v>78</v>
      </c>
      <c r="B86" s="68"/>
      <c r="C86" s="68"/>
      <c r="D86" s="68">
        <v>2</v>
      </c>
      <c r="E86" s="68"/>
      <c r="F86" s="68"/>
      <c r="G86" s="68"/>
      <c r="H86" s="68"/>
      <c r="I86" s="68"/>
      <c r="J86" s="77"/>
      <c r="K86" s="77"/>
      <c r="L86" s="81" t="s">
        <v>483</v>
      </c>
      <c r="M86" s="33" t="s">
        <v>480</v>
      </c>
      <c r="N86" s="85" t="s">
        <v>261</v>
      </c>
      <c r="O86" s="77" t="s">
        <v>56</v>
      </c>
      <c r="P86" s="65" t="s">
        <v>246</v>
      </c>
      <c r="Q86" s="83"/>
      <c r="R86" s="76" t="s">
        <v>56</v>
      </c>
      <c r="S86" s="86" t="s">
        <v>247</v>
      </c>
      <c r="T86" s="76" t="s">
        <v>56</v>
      </c>
      <c r="U86" s="76" t="s">
        <v>248</v>
      </c>
      <c r="V86" s="76" t="s">
        <v>249</v>
      </c>
      <c r="W86" s="75" t="s">
        <v>256</v>
      </c>
      <c r="X86" s="68" t="s">
        <v>251</v>
      </c>
      <c r="Y86" s="68" t="s">
        <v>25</v>
      </c>
      <c r="Z86" s="112" t="s">
        <v>481</v>
      </c>
      <c r="AA86" s="146">
        <f>AA91+AA92</f>
        <v>1.1903999999999999</v>
      </c>
      <c r="AB86" s="64" t="s">
        <v>25</v>
      </c>
      <c r="AC86" s="77"/>
      <c r="AD86" s="77"/>
      <c r="AE86" s="77"/>
      <c r="AF86" s="77"/>
      <c r="AG86" s="146"/>
      <c r="AH86" s="146"/>
      <c r="AI86" s="144"/>
      <c r="AJ86" s="68">
        <v>0</v>
      </c>
      <c r="AK86" s="87">
        <v>0</v>
      </c>
      <c r="AL86" s="202">
        <v>1</v>
      </c>
      <c r="AM86" s="167">
        <v>0</v>
      </c>
    </row>
    <row r="87" spans="1:39" ht="39.950000000000003" customHeight="1">
      <c r="A87" s="66">
        <f t="shared" si="2"/>
        <v>79</v>
      </c>
      <c r="B87" s="68"/>
      <c r="C87" s="68"/>
      <c r="D87" s="68">
        <v>2</v>
      </c>
      <c r="E87" s="68"/>
      <c r="F87" s="68"/>
      <c r="G87" s="68"/>
      <c r="H87" s="68"/>
      <c r="I87" s="68"/>
      <c r="J87" s="77"/>
      <c r="K87" s="77"/>
      <c r="L87" s="81" t="s">
        <v>484</v>
      </c>
      <c r="M87" s="33" t="s">
        <v>480</v>
      </c>
      <c r="N87" s="85" t="s">
        <v>263</v>
      </c>
      <c r="O87" s="77" t="s">
        <v>56</v>
      </c>
      <c r="P87" s="65" t="s">
        <v>246</v>
      </c>
      <c r="Q87" s="83"/>
      <c r="R87" s="76" t="s">
        <v>56</v>
      </c>
      <c r="S87" s="86" t="s">
        <v>247</v>
      </c>
      <c r="T87" s="76" t="s">
        <v>56</v>
      </c>
      <c r="U87" s="76" t="s">
        <v>248</v>
      </c>
      <c r="V87" s="76" t="s">
        <v>249</v>
      </c>
      <c r="W87" s="75" t="s">
        <v>256</v>
      </c>
      <c r="X87" s="68" t="s">
        <v>251</v>
      </c>
      <c r="Y87" s="68" t="s">
        <v>25</v>
      </c>
      <c r="Z87" s="112" t="s">
        <v>481</v>
      </c>
      <c r="AA87" s="146">
        <f>AA91+AA92</f>
        <v>1.1903999999999999</v>
      </c>
      <c r="AB87" s="64" t="s">
        <v>25</v>
      </c>
      <c r="AC87" s="77"/>
      <c r="AD87" s="77"/>
      <c r="AE87" s="77"/>
      <c r="AF87" s="77"/>
      <c r="AG87" s="146"/>
      <c r="AH87" s="146"/>
      <c r="AI87" s="144"/>
      <c r="AJ87" s="68">
        <v>0</v>
      </c>
      <c r="AK87" s="87">
        <v>0</v>
      </c>
      <c r="AL87" s="202">
        <v>0</v>
      </c>
      <c r="AM87" s="167">
        <v>1</v>
      </c>
    </row>
    <row r="88" spans="1:39" ht="39.950000000000003" customHeight="1">
      <c r="A88" s="66">
        <f t="shared" si="2"/>
        <v>80</v>
      </c>
      <c r="B88" s="68"/>
      <c r="C88" s="68"/>
      <c r="D88" s="68"/>
      <c r="E88" s="68">
        <v>3</v>
      </c>
      <c r="F88" s="68"/>
      <c r="G88" s="68"/>
      <c r="H88" s="68"/>
      <c r="I88" s="68"/>
      <c r="J88" s="77"/>
      <c r="K88" s="77"/>
      <c r="L88" s="81" t="s">
        <v>485</v>
      </c>
      <c r="M88" s="33" t="s">
        <v>486</v>
      </c>
      <c r="N88" s="82" t="s">
        <v>255</v>
      </c>
      <c r="O88" s="77" t="s">
        <v>56</v>
      </c>
      <c r="P88" s="65" t="s">
        <v>246</v>
      </c>
      <c r="Q88" s="77"/>
      <c r="R88" s="76" t="s">
        <v>56</v>
      </c>
      <c r="S88" s="86" t="s">
        <v>247</v>
      </c>
      <c r="T88" s="86" t="s">
        <v>25</v>
      </c>
      <c r="U88" s="76" t="s">
        <v>248</v>
      </c>
      <c r="V88" s="76" t="s">
        <v>249</v>
      </c>
      <c r="W88" s="75" t="s">
        <v>256</v>
      </c>
      <c r="X88" s="68" t="s">
        <v>251</v>
      </c>
      <c r="Y88" s="68" t="s">
        <v>25</v>
      </c>
      <c r="Z88" s="112" t="s">
        <v>481</v>
      </c>
      <c r="AA88" s="146">
        <v>0.28000000000000003</v>
      </c>
      <c r="AB88" s="64" t="s">
        <v>25</v>
      </c>
      <c r="AC88" s="77"/>
      <c r="AD88" s="77"/>
      <c r="AE88" s="77"/>
      <c r="AF88" s="77"/>
      <c r="AG88" s="146"/>
      <c r="AH88" s="146"/>
      <c r="AI88" s="144"/>
      <c r="AJ88" s="68">
        <v>1</v>
      </c>
      <c r="AK88" s="87">
        <v>0</v>
      </c>
      <c r="AL88" s="202">
        <v>0</v>
      </c>
      <c r="AM88" s="167">
        <v>0</v>
      </c>
    </row>
    <row r="89" spans="1:39" ht="39.950000000000003" customHeight="1">
      <c r="A89" s="66">
        <f t="shared" si="2"/>
        <v>81</v>
      </c>
      <c r="B89" s="68"/>
      <c r="C89" s="68"/>
      <c r="D89" s="68"/>
      <c r="E89" s="68">
        <v>3</v>
      </c>
      <c r="F89" s="68"/>
      <c r="G89" s="68"/>
      <c r="H89" s="68"/>
      <c r="I89" s="68"/>
      <c r="J89" s="77"/>
      <c r="K89" s="77"/>
      <c r="L89" s="81" t="s">
        <v>487</v>
      </c>
      <c r="M89" s="33" t="s">
        <v>486</v>
      </c>
      <c r="N89" s="85" t="s">
        <v>259</v>
      </c>
      <c r="O89" s="77" t="s">
        <v>56</v>
      </c>
      <c r="P89" s="65" t="s">
        <v>246</v>
      </c>
      <c r="Q89" s="77"/>
      <c r="R89" s="76" t="s">
        <v>56</v>
      </c>
      <c r="S89" s="86" t="s">
        <v>247</v>
      </c>
      <c r="T89" s="86" t="s">
        <v>25</v>
      </c>
      <c r="U89" s="76" t="s">
        <v>248</v>
      </c>
      <c r="V89" s="76" t="s">
        <v>249</v>
      </c>
      <c r="W89" s="75" t="s">
        <v>256</v>
      </c>
      <c r="X89" s="68" t="s">
        <v>251</v>
      </c>
      <c r="Y89" s="68" t="s">
        <v>25</v>
      </c>
      <c r="Z89" s="112" t="s">
        <v>481</v>
      </c>
      <c r="AA89" s="146">
        <v>0.28000000000000003</v>
      </c>
      <c r="AB89" s="64" t="s">
        <v>25</v>
      </c>
      <c r="AC89" s="77"/>
      <c r="AD89" s="77"/>
      <c r="AE89" s="77"/>
      <c r="AF89" s="77"/>
      <c r="AG89" s="146"/>
      <c r="AH89" s="146"/>
      <c r="AI89" s="144"/>
      <c r="AJ89" s="68">
        <v>0</v>
      </c>
      <c r="AK89" s="87">
        <v>1</v>
      </c>
      <c r="AL89" s="202">
        <v>0</v>
      </c>
      <c r="AM89" s="167">
        <v>0</v>
      </c>
    </row>
    <row r="90" spans="1:39" ht="39.950000000000003" customHeight="1">
      <c r="A90" s="66">
        <f t="shared" si="2"/>
        <v>82</v>
      </c>
      <c r="B90" s="68"/>
      <c r="C90" s="68"/>
      <c r="D90" s="68"/>
      <c r="E90" s="68">
        <v>3</v>
      </c>
      <c r="F90" s="68"/>
      <c r="G90" s="68"/>
      <c r="H90" s="68"/>
      <c r="I90" s="68"/>
      <c r="J90" s="77"/>
      <c r="K90" s="77"/>
      <c r="L90" s="81" t="s">
        <v>488</v>
      </c>
      <c r="M90" s="33" t="s">
        <v>486</v>
      </c>
      <c r="N90" s="85" t="s">
        <v>261</v>
      </c>
      <c r="O90" s="77" t="s">
        <v>56</v>
      </c>
      <c r="P90" s="65" t="s">
        <v>246</v>
      </c>
      <c r="Q90" s="77"/>
      <c r="R90" s="76" t="s">
        <v>56</v>
      </c>
      <c r="S90" s="86" t="s">
        <v>247</v>
      </c>
      <c r="T90" s="86" t="s">
        <v>25</v>
      </c>
      <c r="U90" s="76" t="s">
        <v>248</v>
      </c>
      <c r="V90" s="76" t="s">
        <v>249</v>
      </c>
      <c r="W90" s="75" t="s">
        <v>256</v>
      </c>
      <c r="X90" s="68" t="s">
        <v>251</v>
      </c>
      <c r="Y90" s="86" t="s">
        <v>25</v>
      </c>
      <c r="Z90" s="112" t="s">
        <v>481</v>
      </c>
      <c r="AA90" s="146">
        <v>0.35</v>
      </c>
      <c r="AB90" s="64" t="s">
        <v>25</v>
      </c>
      <c r="AC90" s="77"/>
      <c r="AD90" s="77"/>
      <c r="AE90" s="77"/>
      <c r="AF90" s="77"/>
      <c r="AG90" s="146"/>
      <c r="AH90" s="146"/>
      <c r="AI90" s="144"/>
      <c r="AJ90" s="68">
        <v>0</v>
      </c>
      <c r="AK90" s="87">
        <v>0</v>
      </c>
      <c r="AL90" s="202">
        <v>1</v>
      </c>
      <c r="AM90" s="167">
        <v>0</v>
      </c>
    </row>
    <row r="91" spans="1:39" ht="39.950000000000003" customHeight="1">
      <c r="A91" s="66">
        <f t="shared" si="2"/>
        <v>83</v>
      </c>
      <c r="B91" s="68"/>
      <c r="C91" s="68"/>
      <c r="D91" s="68"/>
      <c r="E91" s="68">
        <v>3</v>
      </c>
      <c r="F91" s="68"/>
      <c r="G91" s="68"/>
      <c r="H91" s="68"/>
      <c r="I91" s="68"/>
      <c r="J91" s="77"/>
      <c r="K91" s="77"/>
      <c r="L91" s="86" t="s">
        <v>489</v>
      </c>
      <c r="M91" s="33" t="s">
        <v>486</v>
      </c>
      <c r="N91" s="85" t="s">
        <v>263</v>
      </c>
      <c r="O91" s="77" t="s">
        <v>56</v>
      </c>
      <c r="P91" s="65" t="s">
        <v>246</v>
      </c>
      <c r="Q91" s="77"/>
      <c r="R91" s="76" t="s">
        <v>56</v>
      </c>
      <c r="S91" s="86" t="s">
        <v>247</v>
      </c>
      <c r="T91" s="86" t="s">
        <v>25</v>
      </c>
      <c r="U91" s="76" t="s">
        <v>248</v>
      </c>
      <c r="V91" s="76" t="s">
        <v>249</v>
      </c>
      <c r="W91" s="75" t="s">
        <v>256</v>
      </c>
      <c r="X91" s="68" t="s">
        <v>251</v>
      </c>
      <c r="Y91" s="86" t="s">
        <v>25</v>
      </c>
      <c r="Z91" s="112" t="s">
        <v>481</v>
      </c>
      <c r="AA91" s="146">
        <v>0.35</v>
      </c>
      <c r="AB91" s="64" t="s">
        <v>25</v>
      </c>
      <c r="AC91" s="77"/>
      <c r="AD91" s="77"/>
      <c r="AE91" s="77"/>
      <c r="AF91" s="77"/>
      <c r="AG91" s="146"/>
      <c r="AH91" s="146"/>
      <c r="AI91" s="144"/>
      <c r="AJ91" s="68">
        <v>0</v>
      </c>
      <c r="AK91" s="87">
        <v>0</v>
      </c>
      <c r="AL91" s="202">
        <v>0</v>
      </c>
      <c r="AM91" s="167">
        <v>1</v>
      </c>
    </row>
    <row r="92" spans="1:39" ht="39.950000000000003" customHeight="1">
      <c r="A92" s="66">
        <f t="shared" si="2"/>
        <v>84</v>
      </c>
      <c r="B92" s="68"/>
      <c r="C92" s="68"/>
      <c r="D92" s="68"/>
      <c r="E92" s="68">
        <v>3</v>
      </c>
      <c r="F92" s="68"/>
      <c r="G92" s="68"/>
      <c r="H92" s="68"/>
      <c r="I92" s="68"/>
      <c r="J92" s="77"/>
      <c r="K92" s="77"/>
      <c r="L92" s="81" t="s">
        <v>490</v>
      </c>
      <c r="M92" s="33" t="s">
        <v>491</v>
      </c>
      <c r="N92" s="82" t="s">
        <v>271</v>
      </c>
      <c r="O92" s="77" t="s">
        <v>56</v>
      </c>
      <c r="P92" s="65" t="s">
        <v>246</v>
      </c>
      <c r="Q92" s="112"/>
      <c r="R92" s="76" t="s">
        <v>56</v>
      </c>
      <c r="S92" s="86" t="s">
        <v>247</v>
      </c>
      <c r="T92" s="76" t="s">
        <v>56</v>
      </c>
      <c r="U92" s="76" t="s">
        <v>248</v>
      </c>
      <c r="V92" s="76" t="s">
        <v>249</v>
      </c>
      <c r="W92" s="75" t="s">
        <v>256</v>
      </c>
      <c r="X92" s="68" t="s">
        <v>251</v>
      </c>
      <c r="Y92" s="86" t="s">
        <v>25</v>
      </c>
      <c r="Z92" s="112" t="s">
        <v>492</v>
      </c>
      <c r="AA92" s="146" t="s">
        <v>493</v>
      </c>
      <c r="AB92" s="64" t="s">
        <v>25</v>
      </c>
      <c r="AC92" s="77"/>
      <c r="AD92" s="77"/>
      <c r="AE92" s="77"/>
      <c r="AF92" s="77"/>
      <c r="AG92" s="146"/>
      <c r="AH92" s="146"/>
      <c r="AI92" s="144"/>
      <c r="AJ92" s="68">
        <v>1</v>
      </c>
      <c r="AK92" s="68">
        <v>1</v>
      </c>
      <c r="AL92" s="166">
        <v>1</v>
      </c>
      <c r="AM92" s="167">
        <v>1</v>
      </c>
    </row>
    <row r="93" spans="1:39" ht="39.950000000000003" customHeight="1">
      <c r="A93" s="66">
        <f t="shared" si="2"/>
        <v>85</v>
      </c>
      <c r="B93" s="68"/>
      <c r="C93" s="68"/>
      <c r="D93" s="68"/>
      <c r="E93" s="75"/>
      <c r="F93" s="68">
        <v>4</v>
      </c>
      <c r="G93" s="68"/>
      <c r="H93" s="68"/>
      <c r="I93" s="68"/>
      <c r="J93" s="77"/>
      <c r="K93" s="77"/>
      <c r="L93" s="81" t="s">
        <v>494</v>
      </c>
      <c r="M93" s="33" t="s">
        <v>495</v>
      </c>
      <c r="N93" s="82" t="s">
        <v>271</v>
      </c>
      <c r="O93" s="77" t="s">
        <v>56</v>
      </c>
      <c r="P93" s="65" t="s">
        <v>246</v>
      </c>
      <c r="Q93" s="112"/>
      <c r="R93" s="76" t="s">
        <v>56</v>
      </c>
      <c r="S93" s="86" t="s">
        <v>247</v>
      </c>
      <c r="T93" s="76" t="s">
        <v>56</v>
      </c>
      <c r="U93" s="76" t="s">
        <v>248</v>
      </c>
      <c r="V93" s="76" t="s">
        <v>249</v>
      </c>
      <c r="W93" s="77" t="s">
        <v>286</v>
      </c>
      <c r="X93" s="68" t="s">
        <v>496</v>
      </c>
      <c r="Y93" s="86" t="s">
        <v>497</v>
      </c>
      <c r="Z93" s="112" t="s">
        <v>492</v>
      </c>
      <c r="AA93" s="126">
        <v>0.80449999999999999</v>
      </c>
      <c r="AB93" s="64" t="s">
        <v>25</v>
      </c>
      <c r="AC93" s="77"/>
      <c r="AD93" s="77"/>
      <c r="AE93" s="77"/>
      <c r="AF93" s="77"/>
      <c r="AG93" s="146"/>
      <c r="AH93" s="146"/>
      <c r="AI93" s="144"/>
      <c r="AJ93" s="68">
        <v>1</v>
      </c>
      <c r="AK93" s="68">
        <v>1</v>
      </c>
      <c r="AL93" s="166">
        <v>1</v>
      </c>
      <c r="AM93" s="167">
        <v>1</v>
      </c>
    </row>
    <row r="94" spans="1:39" ht="39.950000000000003" customHeight="1">
      <c r="A94" s="66">
        <f t="shared" si="2"/>
        <v>86</v>
      </c>
      <c r="B94" s="65"/>
      <c r="C94" s="68"/>
      <c r="D94" s="68"/>
      <c r="E94" s="68"/>
      <c r="F94" s="68">
        <v>4</v>
      </c>
      <c r="G94" s="68"/>
      <c r="H94" s="68"/>
      <c r="I94" s="68"/>
      <c r="J94" s="64"/>
      <c r="K94" s="85"/>
      <c r="L94" s="155" t="s">
        <v>498</v>
      </c>
      <c r="M94" s="156" t="s">
        <v>499</v>
      </c>
      <c r="N94" s="97" t="s">
        <v>500</v>
      </c>
      <c r="O94" s="77" t="s">
        <v>56</v>
      </c>
      <c r="P94" s="65" t="s">
        <v>246</v>
      </c>
      <c r="Q94" s="83"/>
      <c r="R94" s="76" t="s">
        <v>56</v>
      </c>
      <c r="S94" s="86" t="s">
        <v>247</v>
      </c>
      <c r="T94" s="76" t="s">
        <v>25</v>
      </c>
      <c r="U94" s="76" t="s">
        <v>249</v>
      </c>
      <c r="V94" s="76" t="s">
        <v>248</v>
      </c>
      <c r="W94" s="75" t="s">
        <v>305</v>
      </c>
      <c r="X94" s="68" t="s">
        <v>501</v>
      </c>
      <c r="Y94" s="65" t="s">
        <v>432</v>
      </c>
      <c r="Z94" s="77" t="s">
        <v>25</v>
      </c>
      <c r="AA94" s="163">
        <v>8.0000000000000002E-3</v>
      </c>
      <c r="AB94" s="76" t="s">
        <v>25</v>
      </c>
      <c r="AC94" s="146"/>
      <c r="AD94" s="146"/>
      <c r="AE94" s="146"/>
      <c r="AF94" s="146"/>
      <c r="AG94" s="146"/>
      <c r="AH94" s="146"/>
      <c r="AI94" s="148"/>
      <c r="AJ94" s="64">
        <v>4</v>
      </c>
      <c r="AK94" s="64">
        <v>4</v>
      </c>
      <c r="AL94" s="201">
        <v>4</v>
      </c>
      <c r="AM94" s="167">
        <v>4</v>
      </c>
    </row>
    <row r="95" spans="1:39" ht="39.950000000000003" customHeight="1">
      <c r="A95" s="66">
        <f t="shared" si="2"/>
        <v>87</v>
      </c>
      <c r="B95" s="65"/>
      <c r="C95" s="68"/>
      <c r="D95" s="68"/>
      <c r="E95" s="68"/>
      <c r="F95" s="68">
        <v>4</v>
      </c>
      <c r="G95" s="68"/>
      <c r="H95" s="68"/>
      <c r="I95" s="68"/>
      <c r="J95" s="64"/>
      <c r="K95" s="85"/>
      <c r="L95" s="86" t="s">
        <v>502</v>
      </c>
      <c r="M95" s="33" t="s">
        <v>503</v>
      </c>
      <c r="N95" s="97" t="s">
        <v>271</v>
      </c>
      <c r="O95" s="77" t="s">
        <v>56</v>
      </c>
      <c r="P95" s="65" t="s">
        <v>246</v>
      </c>
      <c r="Q95" s="83"/>
      <c r="R95" s="76" t="s">
        <v>56</v>
      </c>
      <c r="S95" s="86" t="s">
        <v>247</v>
      </c>
      <c r="T95" s="76" t="s">
        <v>25</v>
      </c>
      <c r="U95" s="76" t="s">
        <v>248</v>
      </c>
      <c r="V95" s="76" t="s">
        <v>249</v>
      </c>
      <c r="W95" s="75" t="s">
        <v>318</v>
      </c>
      <c r="X95" s="68" t="s">
        <v>504</v>
      </c>
      <c r="Y95" s="65" t="s">
        <v>25</v>
      </c>
      <c r="Z95" s="65" t="s">
        <v>25</v>
      </c>
      <c r="AA95" s="127">
        <v>7.4999999999999997E-3</v>
      </c>
      <c r="AB95" s="64" t="s">
        <v>25</v>
      </c>
      <c r="AC95" s="65"/>
      <c r="AD95" s="65"/>
      <c r="AE95" s="65"/>
      <c r="AF95" s="65"/>
      <c r="AG95" s="146"/>
      <c r="AH95" s="146"/>
      <c r="AI95" s="144"/>
      <c r="AJ95" s="68">
        <v>2</v>
      </c>
      <c r="AK95" s="68">
        <v>2</v>
      </c>
      <c r="AL95" s="166">
        <v>2</v>
      </c>
      <c r="AM95" s="167">
        <v>2</v>
      </c>
    </row>
    <row r="96" spans="1:39" ht="39.950000000000003" customHeight="1">
      <c r="A96" s="66">
        <f t="shared" si="2"/>
        <v>88</v>
      </c>
      <c r="B96" s="65"/>
      <c r="C96" s="68"/>
      <c r="D96" s="68"/>
      <c r="E96" s="68"/>
      <c r="F96" s="68">
        <v>4</v>
      </c>
      <c r="G96" s="68"/>
      <c r="H96" s="68"/>
      <c r="I96" s="68"/>
      <c r="J96" s="64"/>
      <c r="K96" s="85"/>
      <c r="L96" s="86" t="s">
        <v>505</v>
      </c>
      <c r="M96" s="33" t="s">
        <v>506</v>
      </c>
      <c r="N96" s="97" t="s">
        <v>271</v>
      </c>
      <c r="O96" s="77" t="s">
        <v>56</v>
      </c>
      <c r="P96" s="65" t="s">
        <v>246</v>
      </c>
      <c r="Q96" s="83"/>
      <c r="R96" s="76" t="s">
        <v>56</v>
      </c>
      <c r="S96" s="86" t="s">
        <v>247</v>
      </c>
      <c r="T96" s="76" t="s">
        <v>25</v>
      </c>
      <c r="U96" s="76" t="s">
        <v>248</v>
      </c>
      <c r="V96" s="76" t="s">
        <v>249</v>
      </c>
      <c r="W96" s="75" t="s">
        <v>318</v>
      </c>
      <c r="X96" s="68" t="s">
        <v>507</v>
      </c>
      <c r="Y96" s="65" t="s">
        <v>25</v>
      </c>
      <c r="Z96" s="65" t="s">
        <v>25</v>
      </c>
      <c r="AA96" s="127">
        <v>1.8E-3</v>
      </c>
      <c r="AB96" s="64" t="s">
        <v>25</v>
      </c>
      <c r="AC96" s="65"/>
      <c r="AD96" s="65"/>
      <c r="AE96" s="65"/>
      <c r="AF96" s="65"/>
      <c r="AG96" s="146"/>
      <c r="AH96" s="146"/>
      <c r="AI96" s="144"/>
      <c r="AJ96" s="68">
        <v>2</v>
      </c>
      <c r="AK96" s="68">
        <v>2</v>
      </c>
      <c r="AL96" s="166">
        <v>2</v>
      </c>
      <c r="AM96" s="167">
        <v>2</v>
      </c>
    </row>
    <row r="97" spans="1:39" ht="39.950000000000003" customHeight="1">
      <c r="A97" s="66">
        <f t="shared" si="2"/>
        <v>89</v>
      </c>
      <c r="B97" s="68"/>
      <c r="C97" s="68"/>
      <c r="D97" s="68"/>
      <c r="E97" s="75">
        <v>3</v>
      </c>
      <c r="F97" s="68"/>
      <c r="G97" s="68"/>
      <c r="H97" s="68"/>
      <c r="I97" s="68"/>
      <c r="J97" s="64"/>
      <c r="K97" s="64"/>
      <c r="L97" s="86" t="s">
        <v>508</v>
      </c>
      <c r="M97" s="33" t="s">
        <v>509</v>
      </c>
      <c r="N97" s="96" t="s">
        <v>401</v>
      </c>
      <c r="O97" s="77" t="s">
        <v>56</v>
      </c>
      <c r="P97" s="65" t="s">
        <v>246</v>
      </c>
      <c r="Q97" s="86" t="s">
        <v>25</v>
      </c>
      <c r="R97" s="76" t="s">
        <v>56</v>
      </c>
      <c r="S97" s="86" t="s">
        <v>247</v>
      </c>
      <c r="T97" s="76" t="s">
        <v>25</v>
      </c>
      <c r="U97" s="76" t="s">
        <v>249</v>
      </c>
      <c r="V97" s="76" t="s">
        <v>248</v>
      </c>
      <c r="W97" s="65" t="s">
        <v>25</v>
      </c>
      <c r="X97" s="65" t="s">
        <v>25</v>
      </c>
      <c r="Y97" s="65" t="s">
        <v>25</v>
      </c>
      <c r="Z97" s="65" t="s">
        <v>25</v>
      </c>
      <c r="AA97" s="127">
        <v>5.0000000000000001E-4</v>
      </c>
      <c r="AB97" s="64" t="s">
        <v>25</v>
      </c>
      <c r="AC97" s="112"/>
      <c r="AD97" s="112"/>
      <c r="AE97" s="112"/>
      <c r="AF97" s="112"/>
      <c r="AG97" s="146"/>
      <c r="AH97" s="146"/>
      <c r="AI97" s="144"/>
      <c r="AJ97" s="68">
        <v>12</v>
      </c>
      <c r="AK97" s="68">
        <v>12</v>
      </c>
      <c r="AL97" s="68">
        <v>12</v>
      </c>
      <c r="AM97" s="68">
        <v>12</v>
      </c>
    </row>
    <row r="98" spans="1:39" s="195" customFormat="1" ht="39.950000000000003" customHeight="1">
      <c r="A98" s="66">
        <f t="shared" si="2"/>
        <v>90</v>
      </c>
      <c r="B98" s="181"/>
      <c r="C98" s="181">
        <v>1</v>
      </c>
      <c r="D98" s="181"/>
      <c r="E98" s="181"/>
      <c r="F98" s="181"/>
      <c r="G98" s="181"/>
      <c r="H98" s="181"/>
      <c r="I98" s="181"/>
      <c r="J98" s="210"/>
      <c r="K98" s="210"/>
      <c r="L98" s="73" t="s">
        <v>510</v>
      </c>
      <c r="M98" s="101" t="s">
        <v>511</v>
      </c>
      <c r="N98" s="80" t="s">
        <v>34</v>
      </c>
      <c r="O98" s="77" t="s">
        <v>56</v>
      </c>
      <c r="P98" s="102" t="s">
        <v>246</v>
      </c>
      <c r="Q98" s="99"/>
      <c r="R98" s="117" t="s">
        <v>56</v>
      </c>
      <c r="S98" s="118" t="s">
        <v>247</v>
      </c>
      <c r="T98" s="117" t="s">
        <v>56</v>
      </c>
      <c r="U98" s="117" t="s">
        <v>248</v>
      </c>
      <c r="V98" s="117" t="s">
        <v>249</v>
      </c>
      <c r="W98" s="212" t="s">
        <v>256</v>
      </c>
      <c r="X98" s="73" t="s">
        <v>251</v>
      </c>
      <c r="Y98" s="118" t="s">
        <v>25</v>
      </c>
      <c r="Z98" s="102" t="s">
        <v>512</v>
      </c>
      <c r="AA98" s="214">
        <f>AA102+AA115+AA150+AA160+AA161+AA163+AA165+AA166+AA169*AJ169+AA170*AJ170</f>
        <v>4.4287199999999993</v>
      </c>
      <c r="AB98" s="136" t="s">
        <v>25</v>
      </c>
      <c r="AC98" s="210"/>
      <c r="AD98" s="210"/>
      <c r="AE98" s="210"/>
      <c r="AF98" s="210"/>
      <c r="AG98" s="216"/>
      <c r="AH98" s="216"/>
      <c r="AI98" s="151"/>
      <c r="AJ98" s="73">
        <v>1</v>
      </c>
      <c r="AK98" s="217">
        <v>0</v>
      </c>
      <c r="AL98" s="218">
        <v>0</v>
      </c>
      <c r="AM98" s="219">
        <v>0</v>
      </c>
    </row>
    <row r="99" spans="1:39" ht="39.950000000000003" customHeight="1">
      <c r="A99" s="66">
        <f t="shared" si="2"/>
        <v>91</v>
      </c>
      <c r="B99" s="68"/>
      <c r="C99" s="68">
        <v>1</v>
      </c>
      <c r="D99" s="68"/>
      <c r="E99" s="68"/>
      <c r="F99" s="68"/>
      <c r="G99" s="68"/>
      <c r="H99" s="68"/>
      <c r="I99" s="68"/>
      <c r="J99" s="77"/>
      <c r="K99" s="77"/>
      <c r="L99" s="73" t="s">
        <v>513</v>
      </c>
      <c r="M99" s="101" t="s">
        <v>511</v>
      </c>
      <c r="N99" s="80" t="s">
        <v>37</v>
      </c>
      <c r="O99" s="77" t="s">
        <v>56</v>
      </c>
      <c r="P99" s="102" t="s">
        <v>246</v>
      </c>
      <c r="Q99" s="99"/>
      <c r="R99" s="117" t="s">
        <v>56</v>
      </c>
      <c r="S99" s="118" t="s">
        <v>247</v>
      </c>
      <c r="T99" s="76" t="s">
        <v>56</v>
      </c>
      <c r="U99" s="76" t="s">
        <v>248</v>
      </c>
      <c r="V99" s="76" t="s">
        <v>249</v>
      </c>
      <c r="W99" s="75" t="s">
        <v>256</v>
      </c>
      <c r="X99" s="68" t="s">
        <v>251</v>
      </c>
      <c r="Y99" s="86" t="s">
        <v>25</v>
      </c>
      <c r="Z99" s="102" t="s">
        <v>512</v>
      </c>
      <c r="AA99" s="125">
        <f>AA102+AA115+AA150+AA160+AA161+AA163+AA165+AA166+AA169*AJ169+AA170*AJ170</f>
        <v>4.4287199999999993</v>
      </c>
      <c r="AB99" s="64" t="s">
        <v>25</v>
      </c>
      <c r="AC99" s="77"/>
      <c r="AD99" s="77"/>
      <c r="AE99" s="77"/>
      <c r="AF99" s="77"/>
      <c r="AG99" s="146"/>
      <c r="AH99" s="146"/>
      <c r="AI99" s="144"/>
      <c r="AJ99" s="68">
        <v>0</v>
      </c>
      <c r="AK99" s="87">
        <v>1</v>
      </c>
      <c r="AL99" s="202">
        <v>0</v>
      </c>
      <c r="AM99" s="167">
        <v>0</v>
      </c>
    </row>
    <row r="100" spans="1:39" ht="39.950000000000003" customHeight="1">
      <c r="A100" s="66">
        <f t="shared" si="2"/>
        <v>92</v>
      </c>
      <c r="B100" s="68"/>
      <c r="C100" s="68">
        <v>1</v>
      </c>
      <c r="D100" s="68"/>
      <c r="E100" s="68"/>
      <c r="F100" s="68"/>
      <c r="G100" s="68"/>
      <c r="H100" s="68"/>
      <c r="I100" s="68"/>
      <c r="J100" s="64"/>
      <c r="K100" s="64"/>
      <c r="L100" s="73" t="s">
        <v>514</v>
      </c>
      <c r="M100" s="101" t="s">
        <v>511</v>
      </c>
      <c r="N100" s="80" t="s">
        <v>40</v>
      </c>
      <c r="O100" s="77" t="s">
        <v>56</v>
      </c>
      <c r="P100" s="102" t="s">
        <v>246</v>
      </c>
      <c r="Q100" s="117"/>
      <c r="R100" s="117" t="s">
        <v>56</v>
      </c>
      <c r="S100" s="118" t="s">
        <v>247</v>
      </c>
      <c r="T100" s="76" t="s">
        <v>56</v>
      </c>
      <c r="U100" s="76" t="s">
        <v>248</v>
      </c>
      <c r="V100" s="76" t="s">
        <v>249</v>
      </c>
      <c r="W100" s="75" t="s">
        <v>256</v>
      </c>
      <c r="X100" s="68" t="s">
        <v>251</v>
      </c>
      <c r="Y100" s="86" t="s">
        <v>25</v>
      </c>
      <c r="Z100" s="102" t="s">
        <v>512</v>
      </c>
      <c r="AA100" s="125">
        <f>AA105+AA115+AA150+AA160+AA161+AA163+AA165+AA166+AA169*AJ169+AA170*AJ170</f>
        <v>4.5287199999999999</v>
      </c>
      <c r="AB100" s="64" t="s">
        <v>25</v>
      </c>
      <c r="AC100" s="112"/>
      <c r="AD100" s="112"/>
      <c r="AE100" s="112"/>
      <c r="AF100" s="112"/>
      <c r="AG100" s="146"/>
      <c r="AH100" s="146"/>
      <c r="AI100" s="144"/>
      <c r="AJ100" s="68">
        <v>0</v>
      </c>
      <c r="AK100" s="87">
        <v>0</v>
      </c>
      <c r="AL100" s="202">
        <v>1</v>
      </c>
      <c r="AM100" s="167">
        <v>0</v>
      </c>
    </row>
    <row r="101" spans="1:39" ht="39.950000000000003" customHeight="1">
      <c r="A101" s="66">
        <f t="shared" si="2"/>
        <v>93</v>
      </c>
      <c r="B101" s="68"/>
      <c r="C101" s="68">
        <v>1</v>
      </c>
      <c r="D101" s="68"/>
      <c r="E101" s="68"/>
      <c r="F101" s="68"/>
      <c r="G101" s="68"/>
      <c r="H101" s="68"/>
      <c r="I101" s="68"/>
      <c r="J101" s="64"/>
      <c r="K101" s="64"/>
      <c r="L101" s="81" t="s">
        <v>515</v>
      </c>
      <c r="M101" s="101" t="s">
        <v>511</v>
      </c>
      <c r="N101" s="80" t="s">
        <v>42</v>
      </c>
      <c r="O101" s="77" t="s">
        <v>56</v>
      </c>
      <c r="P101" s="102" t="s">
        <v>246</v>
      </c>
      <c r="Q101" s="117"/>
      <c r="R101" s="117" t="s">
        <v>56</v>
      </c>
      <c r="S101" s="118" t="s">
        <v>247</v>
      </c>
      <c r="T101" s="76" t="s">
        <v>56</v>
      </c>
      <c r="U101" s="76" t="s">
        <v>248</v>
      </c>
      <c r="V101" s="76" t="s">
        <v>249</v>
      </c>
      <c r="W101" s="75" t="s">
        <v>256</v>
      </c>
      <c r="X101" s="68" t="s">
        <v>251</v>
      </c>
      <c r="Y101" s="86" t="s">
        <v>25</v>
      </c>
      <c r="Z101" s="102" t="s">
        <v>512</v>
      </c>
      <c r="AA101" s="125">
        <f>AA100</f>
        <v>4.5287199999999999</v>
      </c>
      <c r="AB101" s="64" t="s">
        <v>25</v>
      </c>
      <c r="AC101" s="112"/>
      <c r="AD101" s="112"/>
      <c r="AE101" s="112"/>
      <c r="AF101" s="112"/>
      <c r="AG101" s="146"/>
      <c r="AH101" s="146"/>
      <c r="AI101" s="144"/>
      <c r="AJ101" s="68">
        <v>0</v>
      </c>
      <c r="AK101" s="87">
        <v>0</v>
      </c>
      <c r="AL101" s="202">
        <v>0</v>
      </c>
      <c r="AM101" s="167">
        <v>1</v>
      </c>
    </row>
    <row r="102" spans="1:39" ht="39.950000000000003" customHeight="1">
      <c r="A102" s="66">
        <f t="shared" si="2"/>
        <v>94</v>
      </c>
      <c r="B102" s="68"/>
      <c r="C102" s="68"/>
      <c r="D102" s="68">
        <v>2</v>
      </c>
      <c r="E102" s="68"/>
      <c r="F102" s="68"/>
      <c r="G102" s="68"/>
      <c r="H102" s="68"/>
      <c r="I102" s="68"/>
      <c r="J102" s="64"/>
      <c r="K102" s="64"/>
      <c r="L102" s="73" t="s">
        <v>516</v>
      </c>
      <c r="M102" s="101" t="s">
        <v>517</v>
      </c>
      <c r="N102" s="80" t="s">
        <v>34</v>
      </c>
      <c r="O102" s="77" t="s">
        <v>56</v>
      </c>
      <c r="P102" s="102" t="s">
        <v>246</v>
      </c>
      <c r="Q102" s="117"/>
      <c r="R102" s="117" t="s">
        <v>56</v>
      </c>
      <c r="S102" s="118" t="s">
        <v>247</v>
      </c>
      <c r="T102" s="76" t="s">
        <v>56</v>
      </c>
      <c r="U102" s="76" t="s">
        <v>248</v>
      </c>
      <c r="V102" s="76" t="s">
        <v>249</v>
      </c>
      <c r="W102" s="75" t="s">
        <v>256</v>
      </c>
      <c r="X102" s="68" t="s">
        <v>251</v>
      </c>
      <c r="Y102" s="86" t="s">
        <v>25</v>
      </c>
      <c r="Z102" s="65" t="s">
        <v>518</v>
      </c>
      <c r="AA102" s="125">
        <f>AA106+AA110+AA114*AJ114</f>
        <v>0.87372000000000005</v>
      </c>
      <c r="AB102" s="64" t="s">
        <v>25</v>
      </c>
      <c r="AC102" s="112"/>
      <c r="AD102" s="112"/>
      <c r="AE102" s="112"/>
      <c r="AF102" s="112"/>
      <c r="AG102" s="146"/>
      <c r="AH102" s="146"/>
      <c r="AI102" s="144"/>
      <c r="AJ102" s="68">
        <v>1</v>
      </c>
      <c r="AK102" s="87">
        <v>0</v>
      </c>
      <c r="AL102" s="202">
        <v>0</v>
      </c>
      <c r="AM102" s="167">
        <v>0</v>
      </c>
    </row>
    <row r="103" spans="1:39" ht="39.950000000000003" customHeight="1">
      <c r="A103" s="66">
        <f t="shared" si="2"/>
        <v>95</v>
      </c>
      <c r="B103" s="68"/>
      <c r="C103" s="68"/>
      <c r="D103" s="68">
        <v>2</v>
      </c>
      <c r="E103" s="68"/>
      <c r="F103" s="68"/>
      <c r="G103" s="68"/>
      <c r="H103" s="68"/>
      <c r="I103" s="68"/>
      <c r="J103" s="64"/>
      <c r="K103" s="64"/>
      <c r="L103" s="73" t="s">
        <v>519</v>
      </c>
      <c r="M103" s="101" t="s">
        <v>517</v>
      </c>
      <c r="N103" s="80" t="s">
        <v>37</v>
      </c>
      <c r="O103" s="77" t="s">
        <v>56</v>
      </c>
      <c r="P103" s="102" t="s">
        <v>246</v>
      </c>
      <c r="Q103" s="117"/>
      <c r="R103" s="117" t="s">
        <v>56</v>
      </c>
      <c r="S103" s="118" t="s">
        <v>247</v>
      </c>
      <c r="T103" s="76" t="s">
        <v>56</v>
      </c>
      <c r="U103" s="76" t="s">
        <v>248</v>
      </c>
      <c r="V103" s="76" t="s">
        <v>249</v>
      </c>
      <c r="W103" s="75" t="s">
        <v>256</v>
      </c>
      <c r="X103" s="68" t="s">
        <v>251</v>
      </c>
      <c r="Y103" s="86" t="s">
        <v>25</v>
      </c>
      <c r="Z103" s="65" t="s">
        <v>518</v>
      </c>
      <c r="AA103" s="125">
        <f>AA106+AA110+AA114*AJ114</f>
        <v>0.87372000000000005</v>
      </c>
      <c r="AB103" s="64" t="s">
        <v>25</v>
      </c>
      <c r="AC103" s="112"/>
      <c r="AD103" s="112"/>
      <c r="AE103" s="112"/>
      <c r="AF103" s="112"/>
      <c r="AG103" s="146"/>
      <c r="AH103" s="146"/>
      <c r="AI103" s="144"/>
      <c r="AJ103" s="68">
        <v>0</v>
      </c>
      <c r="AK103" s="87">
        <v>1</v>
      </c>
      <c r="AL103" s="202">
        <v>0</v>
      </c>
      <c r="AM103" s="167">
        <v>0</v>
      </c>
    </row>
    <row r="104" spans="1:39" ht="39.950000000000003" customHeight="1">
      <c r="A104" s="66">
        <f t="shared" si="2"/>
        <v>96</v>
      </c>
      <c r="B104" s="68"/>
      <c r="C104" s="68"/>
      <c r="D104" s="68">
        <v>2</v>
      </c>
      <c r="E104" s="68"/>
      <c r="F104" s="68"/>
      <c r="G104" s="68"/>
      <c r="H104" s="68"/>
      <c r="I104" s="68"/>
      <c r="J104" s="64"/>
      <c r="K104" s="64"/>
      <c r="L104" s="73" t="s">
        <v>520</v>
      </c>
      <c r="M104" s="101" t="s">
        <v>517</v>
      </c>
      <c r="N104" s="80" t="s">
        <v>40</v>
      </c>
      <c r="O104" s="77" t="s">
        <v>56</v>
      </c>
      <c r="P104" s="102" t="s">
        <v>246</v>
      </c>
      <c r="Q104" s="117"/>
      <c r="R104" s="117" t="s">
        <v>56</v>
      </c>
      <c r="S104" s="118" t="s">
        <v>247</v>
      </c>
      <c r="T104" s="76" t="s">
        <v>56</v>
      </c>
      <c r="U104" s="76" t="s">
        <v>248</v>
      </c>
      <c r="V104" s="76" t="s">
        <v>249</v>
      </c>
      <c r="W104" s="75" t="s">
        <v>256</v>
      </c>
      <c r="X104" s="68" t="s">
        <v>251</v>
      </c>
      <c r="Y104" s="86" t="s">
        <v>25</v>
      </c>
      <c r="Z104" s="65" t="s">
        <v>518</v>
      </c>
      <c r="AA104" s="125">
        <f>AA108+AA110+AA114*AJ114</f>
        <v>0.97372000000000003</v>
      </c>
      <c r="AB104" s="64" t="s">
        <v>25</v>
      </c>
      <c r="AC104" s="112"/>
      <c r="AD104" s="112"/>
      <c r="AE104" s="112"/>
      <c r="AF104" s="112"/>
      <c r="AG104" s="146"/>
      <c r="AH104" s="146"/>
      <c r="AI104" s="144"/>
      <c r="AJ104" s="68">
        <v>0</v>
      </c>
      <c r="AK104" s="87">
        <v>0</v>
      </c>
      <c r="AL104" s="202">
        <v>1</v>
      </c>
      <c r="AM104" s="167">
        <v>0</v>
      </c>
    </row>
    <row r="105" spans="1:39" ht="39.950000000000003" customHeight="1">
      <c r="A105" s="66">
        <f t="shared" si="2"/>
        <v>97</v>
      </c>
      <c r="B105" s="68"/>
      <c r="C105" s="68"/>
      <c r="D105" s="68">
        <v>2</v>
      </c>
      <c r="E105" s="68"/>
      <c r="F105" s="68"/>
      <c r="G105" s="68"/>
      <c r="H105" s="68"/>
      <c r="I105" s="68"/>
      <c r="J105" s="64"/>
      <c r="K105" s="64"/>
      <c r="L105" s="81" t="s">
        <v>521</v>
      </c>
      <c r="M105" s="101" t="s">
        <v>517</v>
      </c>
      <c r="N105" s="80" t="s">
        <v>42</v>
      </c>
      <c r="O105" s="77" t="s">
        <v>56</v>
      </c>
      <c r="P105" s="102" t="s">
        <v>246</v>
      </c>
      <c r="Q105" s="117"/>
      <c r="R105" s="117" t="s">
        <v>56</v>
      </c>
      <c r="S105" s="118" t="s">
        <v>247</v>
      </c>
      <c r="T105" s="76" t="s">
        <v>56</v>
      </c>
      <c r="U105" s="76" t="s">
        <v>248</v>
      </c>
      <c r="V105" s="76" t="s">
        <v>249</v>
      </c>
      <c r="W105" s="75" t="s">
        <v>256</v>
      </c>
      <c r="X105" s="68" t="s">
        <v>251</v>
      </c>
      <c r="Y105" s="86" t="s">
        <v>25</v>
      </c>
      <c r="Z105" s="65" t="s">
        <v>518</v>
      </c>
      <c r="AA105" s="125">
        <f>AA104</f>
        <v>0.97372000000000003</v>
      </c>
      <c r="AB105" s="64" t="s">
        <v>25</v>
      </c>
      <c r="AC105" s="112"/>
      <c r="AD105" s="112"/>
      <c r="AE105" s="112"/>
      <c r="AF105" s="112"/>
      <c r="AG105" s="146"/>
      <c r="AH105" s="146"/>
      <c r="AI105" s="144"/>
      <c r="AJ105" s="68">
        <v>0</v>
      </c>
      <c r="AK105" s="87">
        <v>0</v>
      </c>
      <c r="AL105" s="202">
        <v>0</v>
      </c>
      <c r="AM105" s="167">
        <v>1</v>
      </c>
    </row>
    <row r="106" spans="1:39" ht="39.950000000000003" customHeight="1">
      <c r="A106" s="66">
        <f t="shared" si="2"/>
        <v>98</v>
      </c>
      <c r="B106" s="68"/>
      <c r="C106" s="68"/>
      <c r="D106" s="68"/>
      <c r="E106" s="68">
        <v>3</v>
      </c>
      <c r="F106" s="68"/>
      <c r="G106" s="68"/>
      <c r="H106" s="68"/>
      <c r="I106" s="68"/>
      <c r="J106" s="64"/>
      <c r="K106" s="64"/>
      <c r="L106" s="73" t="s">
        <v>522</v>
      </c>
      <c r="M106" s="101" t="s">
        <v>523</v>
      </c>
      <c r="N106" s="80" t="s">
        <v>34</v>
      </c>
      <c r="O106" s="77" t="s">
        <v>56</v>
      </c>
      <c r="P106" s="102" t="s">
        <v>246</v>
      </c>
      <c r="Q106" s="117"/>
      <c r="R106" s="117" t="s">
        <v>56</v>
      </c>
      <c r="S106" s="118" t="s">
        <v>247</v>
      </c>
      <c r="T106" s="86" t="s">
        <v>25</v>
      </c>
      <c r="U106" s="76" t="s">
        <v>248</v>
      </c>
      <c r="V106" s="76" t="s">
        <v>249</v>
      </c>
      <c r="W106" s="75" t="s">
        <v>256</v>
      </c>
      <c r="X106" s="68" t="s">
        <v>251</v>
      </c>
      <c r="Y106" s="86" t="s">
        <v>25</v>
      </c>
      <c r="Z106" s="65" t="s">
        <v>518</v>
      </c>
      <c r="AA106" s="125">
        <v>0.15</v>
      </c>
      <c r="AB106" s="64" t="s">
        <v>25</v>
      </c>
      <c r="AC106" s="112"/>
      <c r="AD106" s="112"/>
      <c r="AE106" s="112"/>
      <c r="AF106" s="112"/>
      <c r="AG106" s="146"/>
      <c r="AH106" s="146"/>
      <c r="AI106" s="144"/>
      <c r="AJ106" s="68">
        <v>1</v>
      </c>
      <c r="AK106" s="87">
        <v>0</v>
      </c>
      <c r="AL106" s="202">
        <v>0</v>
      </c>
      <c r="AM106" s="167">
        <v>0</v>
      </c>
    </row>
    <row r="107" spans="1:39" ht="39.950000000000003" customHeight="1">
      <c r="A107" s="66">
        <f t="shared" si="2"/>
        <v>99</v>
      </c>
      <c r="B107" s="68"/>
      <c r="C107" s="68"/>
      <c r="D107" s="68"/>
      <c r="E107" s="68">
        <v>3</v>
      </c>
      <c r="F107" s="68"/>
      <c r="G107" s="68"/>
      <c r="H107" s="68"/>
      <c r="I107" s="68"/>
      <c r="J107" s="64"/>
      <c r="K107" s="64"/>
      <c r="L107" s="73" t="s">
        <v>524</v>
      </c>
      <c r="M107" s="101" t="s">
        <v>523</v>
      </c>
      <c r="N107" s="80" t="s">
        <v>37</v>
      </c>
      <c r="O107" s="77" t="s">
        <v>56</v>
      </c>
      <c r="P107" s="102" t="s">
        <v>246</v>
      </c>
      <c r="Q107" s="117"/>
      <c r="R107" s="117" t="s">
        <v>56</v>
      </c>
      <c r="S107" s="118" t="s">
        <v>247</v>
      </c>
      <c r="T107" s="86" t="s">
        <v>25</v>
      </c>
      <c r="U107" s="76" t="s">
        <v>248</v>
      </c>
      <c r="V107" s="76" t="s">
        <v>249</v>
      </c>
      <c r="W107" s="75" t="s">
        <v>256</v>
      </c>
      <c r="X107" s="68" t="s">
        <v>251</v>
      </c>
      <c r="Y107" s="86" t="s">
        <v>25</v>
      </c>
      <c r="Z107" s="65" t="s">
        <v>518</v>
      </c>
      <c r="AA107" s="125">
        <v>0.15</v>
      </c>
      <c r="AB107" s="64" t="s">
        <v>25</v>
      </c>
      <c r="AC107" s="112"/>
      <c r="AD107" s="112"/>
      <c r="AE107" s="112"/>
      <c r="AF107" s="112"/>
      <c r="AG107" s="146"/>
      <c r="AH107" s="146"/>
      <c r="AI107" s="144"/>
      <c r="AJ107" s="68">
        <v>0</v>
      </c>
      <c r="AK107" s="87">
        <v>1</v>
      </c>
      <c r="AL107" s="202">
        <v>0</v>
      </c>
      <c r="AM107" s="167">
        <v>0</v>
      </c>
    </row>
    <row r="108" spans="1:39" ht="39.950000000000003" customHeight="1">
      <c r="A108" s="66">
        <f t="shared" si="2"/>
        <v>100</v>
      </c>
      <c r="B108" s="68"/>
      <c r="C108" s="68"/>
      <c r="D108" s="68"/>
      <c r="E108" s="68">
        <v>3</v>
      </c>
      <c r="F108" s="68"/>
      <c r="G108" s="68"/>
      <c r="H108" s="68"/>
      <c r="I108" s="68"/>
      <c r="J108" s="64"/>
      <c r="K108" s="64"/>
      <c r="L108" s="73" t="s">
        <v>525</v>
      </c>
      <c r="M108" s="101" t="s">
        <v>523</v>
      </c>
      <c r="N108" s="80" t="s">
        <v>40</v>
      </c>
      <c r="O108" s="77" t="s">
        <v>56</v>
      </c>
      <c r="P108" s="102" t="s">
        <v>246</v>
      </c>
      <c r="Q108" s="117"/>
      <c r="R108" s="117" t="s">
        <v>56</v>
      </c>
      <c r="S108" s="118" t="s">
        <v>247</v>
      </c>
      <c r="T108" s="86" t="s">
        <v>25</v>
      </c>
      <c r="U108" s="76" t="s">
        <v>248</v>
      </c>
      <c r="V108" s="76" t="s">
        <v>249</v>
      </c>
      <c r="W108" s="75" t="s">
        <v>256</v>
      </c>
      <c r="X108" s="68" t="s">
        <v>251</v>
      </c>
      <c r="Y108" s="86" t="s">
        <v>25</v>
      </c>
      <c r="Z108" s="65" t="s">
        <v>518</v>
      </c>
      <c r="AA108" s="125">
        <v>0.25</v>
      </c>
      <c r="AB108" s="64" t="s">
        <v>25</v>
      </c>
      <c r="AC108" s="112"/>
      <c r="AD108" s="112"/>
      <c r="AE108" s="112"/>
      <c r="AF108" s="112"/>
      <c r="AG108" s="146"/>
      <c r="AH108" s="146"/>
      <c r="AI108" s="144"/>
      <c r="AJ108" s="68">
        <v>0</v>
      </c>
      <c r="AK108" s="87">
        <v>0</v>
      </c>
      <c r="AL108" s="202">
        <v>1</v>
      </c>
      <c r="AM108" s="167">
        <v>0</v>
      </c>
    </row>
    <row r="109" spans="1:39" ht="39.950000000000003" customHeight="1">
      <c r="A109" s="66">
        <f t="shared" si="2"/>
        <v>101</v>
      </c>
      <c r="B109" s="68"/>
      <c r="C109" s="68"/>
      <c r="D109" s="68"/>
      <c r="E109" s="68">
        <v>3</v>
      </c>
      <c r="F109" s="68"/>
      <c r="G109" s="68"/>
      <c r="H109" s="68"/>
      <c r="I109" s="68"/>
      <c r="J109" s="64"/>
      <c r="K109" s="64"/>
      <c r="L109" s="86" t="s">
        <v>526</v>
      </c>
      <c r="M109" s="101" t="s">
        <v>523</v>
      </c>
      <c r="N109" s="80" t="s">
        <v>42</v>
      </c>
      <c r="O109" s="77" t="s">
        <v>56</v>
      </c>
      <c r="P109" s="102" t="s">
        <v>246</v>
      </c>
      <c r="Q109" s="117"/>
      <c r="R109" s="117" t="s">
        <v>56</v>
      </c>
      <c r="S109" s="118" t="s">
        <v>247</v>
      </c>
      <c r="T109" s="86" t="s">
        <v>25</v>
      </c>
      <c r="U109" s="76" t="s">
        <v>248</v>
      </c>
      <c r="V109" s="76" t="s">
        <v>249</v>
      </c>
      <c r="W109" s="75" t="s">
        <v>256</v>
      </c>
      <c r="X109" s="68" t="s">
        <v>251</v>
      </c>
      <c r="Y109" s="86" t="s">
        <v>25</v>
      </c>
      <c r="Z109" s="65" t="s">
        <v>518</v>
      </c>
      <c r="AA109" s="125">
        <v>0.25</v>
      </c>
      <c r="AB109" s="64" t="s">
        <v>25</v>
      </c>
      <c r="AC109" s="112"/>
      <c r="AD109" s="112"/>
      <c r="AE109" s="112"/>
      <c r="AF109" s="112"/>
      <c r="AG109" s="146"/>
      <c r="AH109" s="146"/>
      <c r="AI109" s="144"/>
      <c r="AJ109" s="68">
        <v>0</v>
      </c>
      <c r="AK109" s="87">
        <v>0</v>
      </c>
      <c r="AL109" s="202">
        <v>0</v>
      </c>
      <c r="AM109" s="167">
        <v>1</v>
      </c>
    </row>
    <row r="110" spans="1:39" ht="39.950000000000003" customHeight="1">
      <c r="A110" s="66">
        <f t="shared" si="2"/>
        <v>102</v>
      </c>
      <c r="B110" s="68"/>
      <c r="C110" s="68"/>
      <c r="D110" s="68"/>
      <c r="E110" s="68">
        <v>3</v>
      </c>
      <c r="F110" s="68"/>
      <c r="G110" s="68"/>
      <c r="H110" s="68"/>
      <c r="I110" s="68"/>
      <c r="J110" s="64"/>
      <c r="K110" s="64"/>
      <c r="L110" s="73" t="s">
        <v>527</v>
      </c>
      <c r="M110" s="101" t="s">
        <v>528</v>
      </c>
      <c r="N110" s="211" t="s">
        <v>529</v>
      </c>
      <c r="O110" s="77" t="s">
        <v>56</v>
      </c>
      <c r="P110" s="102" t="s">
        <v>246</v>
      </c>
      <c r="Q110" s="117"/>
      <c r="R110" s="117" t="s">
        <v>56</v>
      </c>
      <c r="S110" s="118" t="s">
        <v>247</v>
      </c>
      <c r="T110" s="76" t="s">
        <v>56</v>
      </c>
      <c r="U110" s="76" t="s">
        <v>248</v>
      </c>
      <c r="V110" s="76" t="s">
        <v>249</v>
      </c>
      <c r="W110" s="75" t="s">
        <v>256</v>
      </c>
      <c r="X110" s="68" t="s">
        <v>251</v>
      </c>
      <c r="Y110" s="86" t="s">
        <v>25</v>
      </c>
      <c r="Z110" s="112" t="s">
        <v>530</v>
      </c>
      <c r="AA110" s="125">
        <f>AA111+AA112*AJ112+AA113*AJ113</f>
        <v>0.71572000000000002</v>
      </c>
      <c r="AB110" s="64" t="s">
        <v>25</v>
      </c>
      <c r="AC110" s="112"/>
      <c r="AD110" s="112"/>
      <c r="AE110" s="112"/>
      <c r="AF110" s="112"/>
      <c r="AG110" s="146"/>
      <c r="AH110" s="146"/>
      <c r="AI110" s="144"/>
      <c r="AJ110" s="68">
        <v>1</v>
      </c>
      <c r="AK110" s="68">
        <v>1</v>
      </c>
      <c r="AL110" s="166">
        <v>1</v>
      </c>
      <c r="AM110" s="167">
        <v>1</v>
      </c>
    </row>
    <row r="111" spans="1:39" ht="39.950000000000003" customHeight="1">
      <c r="A111" s="66">
        <f t="shared" si="2"/>
        <v>103</v>
      </c>
      <c r="B111" s="68"/>
      <c r="C111" s="68"/>
      <c r="D111" s="68"/>
      <c r="E111" s="68"/>
      <c r="F111" s="68">
        <v>4</v>
      </c>
      <c r="G111" s="68"/>
      <c r="H111" s="68"/>
      <c r="I111" s="68"/>
      <c r="J111" s="64"/>
      <c r="K111" s="64"/>
      <c r="L111" s="73" t="s">
        <v>531</v>
      </c>
      <c r="M111" s="101" t="s">
        <v>532</v>
      </c>
      <c r="N111" s="211" t="s">
        <v>529</v>
      </c>
      <c r="O111" s="77" t="s">
        <v>56</v>
      </c>
      <c r="P111" s="102" t="s">
        <v>246</v>
      </c>
      <c r="Q111" s="117"/>
      <c r="R111" s="117" t="s">
        <v>56</v>
      </c>
      <c r="S111" s="118" t="s">
        <v>247</v>
      </c>
      <c r="T111" s="76" t="s">
        <v>56</v>
      </c>
      <c r="U111" s="76" t="s">
        <v>248</v>
      </c>
      <c r="V111" s="76" t="s">
        <v>249</v>
      </c>
      <c r="W111" s="77" t="s">
        <v>286</v>
      </c>
      <c r="X111" s="68" t="s">
        <v>496</v>
      </c>
      <c r="Y111" s="86" t="s">
        <v>497</v>
      </c>
      <c r="Z111" s="112" t="s">
        <v>530</v>
      </c>
      <c r="AA111" s="215">
        <v>0.66571999999999998</v>
      </c>
      <c r="AB111" s="64" t="s">
        <v>25</v>
      </c>
      <c r="AC111" s="112"/>
      <c r="AD111" s="112"/>
      <c r="AE111" s="112"/>
      <c r="AF111" s="112"/>
      <c r="AG111" s="146"/>
      <c r="AH111" s="146"/>
      <c r="AI111" s="144"/>
      <c r="AJ111" s="68">
        <v>1</v>
      </c>
      <c r="AK111" s="68">
        <v>1</v>
      </c>
      <c r="AL111" s="166">
        <v>1</v>
      </c>
      <c r="AM111" s="167">
        <v>1</v>
      </c>
    </row>
    <row r="112" spans="1:39" ht="39.950000000000003" customHeight="1">
      <c r="A112" s="66">
        <f t="shared" si="2"/>
        <v>104</v>
      </c>
      <c r="B112" s="68"/>
      <c r="C112" s="68"/>
      <c r="D112" s="68"/>
      <c r="E112" s="68"/>
      <c r="F112" s="68">
        <v>4</v>
      </c>
      <c r="G112" s="68"/>
      <c r="H112" s="68"/>
      <c r="I112" s="68"/>
      <c r="J112" s="64"/>
      <c r="K112" s="64"/>
      <c r="L112" s="157" t="s">
        <v>533</v>
      </c>
      <c r="M112" s="156" t="s">
        <v>534</v>
      </c>
      <c r="N112" s="158" t="s">
        <v>535</v>
      </c>
      <c r="O112" s="77" t="s">
        <v>56</v>
      </c>
      <c r="P112" s="65" t="s">
        <v>246</v>
      </c>
      <c r="Q112" s="76"/>
      <c r="R112" s="76" t="s">
        <v>56</v>
      </c>
      <c r="S112" s="86" t="s">
        <v>247</v>
      </c>
      <c r="T112" s="86" t="s">
        <v>25</v>
      </c>
      <c r="U112" s="76" t="s">
        <v>249</v>
      </c>
      <c r="V112" s="76" t="s">
        <v>248</v>
      </c>
      <c r="W112" s="75" t="s">
        <v>305</v>
      </c>
      <c r="X112" s="161" t="s">
        <v>536</v>
      </c>
      <c r="Y112" s="86" t="s">
        <v>432</v>
      </c>
      <c r="Z112" s="112" t="s">
        <v>537</v>
      </c>
      <c r="AA112" s="146">
        <v>8.9999999999999993E-3</v>
      </c>
      <c r="AB112" s="64" t="s">
        <v>25</v>
      </c>
      <c r="AC112" s="112"/>
      <c r="AD112" s="112"/>
      <c r="AE112" s="112"/>
      <c r="AF112" s="112"/>
      <c r="AG112" s="146"/>
      <c r="AH112" s="146"/>
      <c r="AI112" s="144"/>
      <c r="AJ112" s="68">
        <v>2</v>
      </c>
      <c r="AK112" s="68">
        <v>2</v>
      </c>
      <c r="AL112" s="166">
        <v>2</v>
      </c>
      <c r="AM112" s="167">
        <v>2</v>
      </c>
    </row>
    <row r="113" spans="1:39" ht="39.950000000000003" customHeight="1">
      <c r="A113" s="66">
        <f t="shared" si="2"/>
        <v>105</v>
      </c>
      <c r="B113" s="68"/>
      <c r="C113" s="68"/>
      <c r="D113" s="68"/>
      <c r="E113" s="68"/>
      <c r="F113" s="68">
        <v>4</v>
      </c>
      <c r="G113" s="68"/>
      <c r="H113" s="68"/>
      <c r="I113" s="68"/>
      <c r="J113" s="64"/>
      <c r="K113" s="64"/>
      <c r="L113" s="157" t="s">
        <v>498</v>
      </c>
      <c r="M113" s="156" t="s">
        <v>499</v>
      </c>
      <c r="N113" s="158" t="s">
        <v>500</v>
      </c>
      <c r="O113" s="77" t="s">
        <v>56</v>
      </c>
      <c r="P113" s="65" t="s">
        <v>246</v>
      </c>
      <c r="Q113" s="76"/>
      <c r="R113" s="76" t="s">
        <v>56</v>
      </c>
      <c r="S113" s="86" t="s">
        <v>247</v>
      </c>
      <c r="T113" s="86" t="s">
        <v>25</v>
      </c>
      <c r="U113" s="76" t="s">
        <v>249</v>
      </c>
      <c r="V113" s="76" t="s">
        <v>248</v>
      </c>
      <c r="W113" s="75" t="s">
        <v>305</v>
      </c>
      <c r="X113" s="161" t="s">
        <v>538</v>
      </c>
      <c r="Y113" s="86" t="s">
        <v>432</v>
      </c>
      <c r="Z113" s="112" t="s">
        <v>537</v>
      </c>
      <c r="AA113" s="146">
        <v>8.0000000000000002E-3</v>
      </c>
      <c r="AB113" s="64" t="s">
        <v>25</v>
      </c>
      <c r="AC113" s="112"/>
      <c r="AD113" s="112"/>
      <c r="AE113" s="112"/>
      <c r="AF113" s="112"/>
      <c r="AG113" s="146"/>
      <c r="AH113" s="146"/>
      <c r="AI113" s="144"/>
      <c r="AJ113" s="68">
        <v>4</v>
      </c>
      <c r="AK113" s="68">
        <v>4</v>
      </c>
      <c r="AL113" s="166">
        <v>4</v>
      </c>
      <c r="AM113" s="167">
        <v>4</v>
      </c>
    </row>
    <row r="114" spans="1:39" ht="39.950000000000003" customHeight="1">
      <c r="A114" s="66">
        <f t="shared" si="2"/>
        <v>106</v>
      </c>
      <c r="B114" s="68"/>
      <c r="C114" s="68"/>
      <c r="D114" s="68"/>
      <c r="E114" s="68">
        <v>3</v>
      </c>
      <c r="F114" s="68"/>
      <c r="G114" s="68"/>
      <c r="H114" s="68"/>
      <c r="I114" s="68"/>
      <c r="J114" s="64"/>
      <c r="K114" s="64"/>
      <c r="L114" s="86" t="s">
        <v>508</v>
      </c>
      <c r="M114" s="33" t="s">
        <v>509</v>
      </c>
      <c r="N114" s="96" t="s">
        <v>401</v>
      </c>
      <c r="O114" s="77" t="s">
        <v>56</v>
      </c>
      <c r="P114" s="65" t="s">
        <v>246</v>
      </c>
      <c r="Q114" s="86" t="s">
        <v>25</v>
      </c>
      <c r="R114" s="76" t="s">
        <v>56</v>
      </c>
      <c r="S114" s="86" t="s">
        <v>247</v>
      </c>
      <c r="T114" s="76" t="s">
        <v>25</v>
      </c>
      <c r="U114" s="76" t="s">
        <v>249</v>
      </c>
      <c r="V114" s="76" t="s">
        <v>248</v>
      </c>
      <c r="W114" s="65" t="s">
        <v>25</v>
      </c>
      <c r="X114" s="65" t="s">
        <v>25</v>
      </c>
      <c r="Y114" s="65" t="s">
        <v>25</v>
      </c>
      <c r="Z114" s="65" t="s">
        <v>25</v>
      </c>
      <c r="AA114" s="127">
        <v>5.0000000000000001E-4</v>
      </c>
      <c r="AB114" s="64" t="s">
        <v>25</v>
      </c>
      <c r="AC114" s="112"/>
      <c r="AD114" s="112"/>
      <c r="AE114" s="112"/>
      <c r="AF114" s="112"/>
      <c r="AG114" s="146"/>
      <c r="AH114" s="146"/>
      <c r="AI114" s="144"/>
      <c r="AJ114" s="68">
        <v>16</v>
      </c>
      <c r="AK114" s="68">
        <v>16</v>
      </c>
      <c r="AL114" s="68">
        <v>16</v>
      </c>
      <c r="AM114" s="68">
        <v>16</v>
      </c>
    </row>
    <row r="115" spans="1:39" s="56" customFormat="1" ht="39.950000000000003" customHeight="1">
      <c r="A115" s="66">
        <f t="shared" si="2"/>
        <v>107</v>
      </c>
      <c r="B115" s="68"/>
      <c r="C115" s="68"/>
      <c r="D115" s="68">
        <v>2</v>
      </c>
      <c r="E115" s="68"/>
      <c r="F115" s="68"/>
      <c r="G115" s="68"/>
      <c r="H115" s="68"/>
      <c r="I115" s="68"/>
      <c r="J115" s="64"/>
      <c r="K115" s="64"/>
      <c r="L115" s="73" t="s">
        <v>539</v>
      </c>
      <c r="M115" s="101" t="s">
        <v>540</v>
      </c>
      <c r="N115" s="180" t="s">
        <v>271</v>
      </c>
      <c r="O115" s="77" t="s">
        <v>56</v>
      </c>
      <c r="P115" s="102" t="s">
        <v>246</v>
      </c>
      <c r="Q115" s="117"/>
      <c r="R115" s="117" t="s">
        <v>56</v>
      </c>
      <c r="S115" s="118" t="s">
        <v>247</v>
      </c>
      <c r="T115" s="76" t="s">
        <v>56</v>
      </c>
      <c r="U115" s="76" t="s">
        <v>248</v>
      </c>
      <c r="V115" s="76" t="s">
        <v>249</v>
      </c>
      <c r="W115" s="75" t="s">
        <v>256</v>
      </c>
      <c r="X115" s="68" t="s">
        <v>251</v>
      </c>
      <c r="Y115" s="86" t="s">
        <v>25</v>
      </c>
      <c r="Z115" s="65" t="s">
        <v>541</v>
      </c>
      <c r="AA115" s="137">
        <f>AA116+AA138+AA139+AA142+AA145+AA148+AA149</f>
        <v>2.8725999999999998</v>
      </c>
      <c r="AB115" s="64" t="s">
        <v>25</v>
      </c>
      <c r="AC115" s="112"/>
      <c r="AD115" s="112"/>
      <c r="AE115" s="112"/>
      <c r="AF115" s="112"/>
      <c r="AG115" s="146"/>
      <c r="AH115" s="146"/>
      <c r="AI115" s="144"/>
      <c r="AJ115" s="68">
        <v>1</v>
      </c>
      <c r="AK115" s="68">
        <v>1</v>
      </c>
      <c r="AL115" s="166">
        <v>1</v>
      </c>
      <c r="AM115" s="167">
        <v>1</v>
      </c>
    </row>
    <row r="116" spans="1:39" s="56" customFormat="1" ht="39.950000000000003" customHeight="1">
      <c r="A116" s="66">
        <f t="shared" si="2"/>
        <v>108</v>
      </c>
      <c r="B116" s="68"/>
      <c r="C116" s="68"/>
      <c r="D116" s="68"/>
      <c r="E116" s="68">
        <v>3</v>
      </c>
      <c r="F116" s="68"/>
      <c r="G116" s="68"/>
      <c r="H116" s="68"/>
      <c r="I116" s="68"/>
      <c r="J116" s="64"/>
      <c r="K116" s="64"/>
      <c r="L116" s="73" t="s">
        <v>542</v>
      </c>
      <c r="M116" s="101" t="s">
        <v>543</v>
      </c>
      <c r="N116" s="180" t="s">
        <v>271</v>
      </c>
      <c r="O116" s="77" t="s">
        <v>56</v>
      </c>
      <c r="P116" s="102" t="s">
        <v>246</v>
      </c>
      <c r="Q116" s="117"/>
      <c r="R116" s="117" t="s">
        <v>56</v>
      </c>
      <c r="S116" s="118" t="s">
        <v>247</v>
      </c>
      <c r="T116" s="76" t="s">
        <v>56</v>
      </c>
      <c r="U116" s="76" t="s">
        <v>248</v>
      </c>
      <c r="V116" s="76" t="s">
        <v>249</v>
      </c>
      <c r="W116" s="75" t="s">
        <v>256</v>
      </c>
      <c r="X116" s="68" t="s">
        <v>251</v>
      </c>
      <c r="Y116" s="86" t="s">
        <v>25</v>
      </c>
      <c r="Z116" s="65" t="s">
        <v>544</v>
      </c>
      <c r="AA116" s="137">
        <f>AA117+AA118+AA125+AA127</f>
        <v>2.1654999999999993</v>
      </c>
      <c r="AB116" s="64" t="s">
        <v>25</v>
      </c>
      <c r="AC116" s="112"/>
      <c r="AD116" s="112"/>
      <c r="AE116" s="112"/>
      <c r="AF116" s="112"/>
      <c r="AG116" s="146"/>
      <c r="AH116" s="146"/>
      <c r="AI116" s="144"/>
      <c r="AJ116" s="68">
        <v>1</v>
      </c>
      <c r="AK116" s="68">
        <v>1</v>
      </c>
      <c r="AL116" s="166">
        <v>1</v>
      </c>
      <c r="AM116" s="167">
        <v>1</v>
      </c>
    </row>
    <row r="117" spans="1:39" s="56" customFormat="1" ht="39.950000000000003" customHeight="1">
      <c r="A117" s="66">
        <f t="shared" si="2"/>
        <v>109</v>
      </c>
      <c r="B117" s="68"/>
      <c r="C117" s="68"/>
      <c r="D117" s="68"/>
      <c r="E117" s="68"/>
      <c r="F117" s="68">
        <v>4</v>
      </c>
      <c r="G117" s="68"/>
      <c r="H117" s="68"/>
      <c r="I117" s="68"/>
      <c r="J117" s="64"/>
      <c r="K117" s="64"/>
      <c r="L117" s="73" t="s">
        <v>545</v>
      </c>
      <c r="M117" s="101" t="s">
        <v>546</v>
      </c>
      <c r="N117" s="180" t="s">
        <v>271</v>
      </c>
      <c r="O117" s="77" t="s">
        <v>56</v>
      </c>
      <c r="P117" s="102" t="s">
        <v>246</v>
      </c>
      <c r="Q117" s="117"/>
      <c r="R117" s="117" t="s">
        <v>56</v>
      </c>
      <c r="S117" s="118" t="s">
        <v>247</v>
      </c>
      <c r="T117" s="76" t="s">
        <v>56</v>
      </c>
      <c r="U117" s="76" t="s">
        <v>248</v>
      </c>
      <c r="V117" s="76" t="s">
        <v>249</v>
      </c>
      <c r="W117" s="75" t="s">
        <v>277</v>
      </c>
      <c r="X117" s="68" t="s">
        <v>547</v>
      </c>
      <c r="Y117" s="86" t="s">
        <v>379</v>
      </c>
      <c r="Z117" s="65" t="s">
        <v>548</v>
      </c>
      <c r="AA117" s="126">
        <v>0.82599999999999996</v>
      </c>
      <c r="AB117" s="64" t="s">
        <v>25</v>
      </c>
      <c r="AC117" s="112"/>
      <c r="AD117" s="112"/>
      <c r="AE117" s="112"/>
      <c r="AF117" s="112"/>
      <c r="AG117" s="146"/>
      <c r="AH117" s="146"/>
      <c r="AI117" s="144"/>
      <c r="AJ117" s="68">
        <v>1</v>
      </c>
      <c r="AK117" s="68">
        <v>1</v>
      </c>
      <c r="AL117" s="166">
        <v>1</v>
      </c>
      <c r="AM117" s="167">
        <v>1</v>
      </c>
    </row>
    <row r="118" spans="1:39" s="56" customFormat="1" ht="39.950000000000003" customHeight="1">
      <c r="A118" s="66">
        <f t="shared" si="2"/>
        <v>110</v>
      </c>
      <c r="B118" s="68"/>
      <c r="C118" s="68"/>
      <c r="D118" s="68"/>
      <c r="E118" s="68"/>
      <c r="F118" s="68">
        <v>4</v>
      </c>
      <c r="G118" s="68"/>
      <c r="H118" s="68"/>
      <c r="I118" s="68"/>
      <c r="J118" s="64"/>
      <c r="K118" s="64"/>
      <c r="L118" s="108" t="s">
        <v>549</v>
      </c>
      <c r="M118" s="101" t="s">
        <v>550</v>
      </c>
      <c r="N118" s="180" t="s">
        <v>271</v>
      </c>
      <c r="O118" s="77" t="s">
        <v>56</v>
      </c>
      <c r="P118" s="102" t="s">
        <v>246</v>
      </c>
      <c r="Q118" s="213"/>
      <c r="R118" s="117" t="s">
        <v>56</v>
      </c>
      <c r="S118" s="118" t="s">
        <v>247</v>
      </c>
      <c r="T118" s="76" t="s">
        <v>56</v>
      </c>
      <c r="U118" s="76" t="s">
        <v>248</v>
      </c>
      <c r="V118" s="76" t="s">
        <v>249</v>
      </c>
      <c r="W118" s="68" t="s">
        <v>256</v>
      </c>
      <c r="X118" s="68" t="s">
        <v>251</v>
      </c>
      <c r="Y118" s="64" t="s">
        <v>25</v>
      </c>
      <c r="Z118" s="64" t="s">
        <v>551</v>
      </c>
      <c r="AA118" s="126">
        <f>SUM(AA120:AA124)</f>
        <v>0.92049999999999987</v>
      </c>
      <c r="AB118" s="64" t="s">
        <v>25</v>
      </c>
      <c r="AC118" s="64"/>
      <c r="AD118" s="64"/>
      <c r="AE118" s="64"/>
      <c r="AF118" s="64"/>
      <c r="AG118" s="64"/>
      <c r="AH118" s="64"/>
      <c r="AI118" s="144"/>
      <c r="AJ118" s="68">
        <v>1</v>
      </c>
      <c r="AK118" s="68">
        <v>1</v>
      </c>
      <c r="AL118" s="166">
        <v>1</v>
      </c>
      <c r="AM118" s="167">
        <v>1</v>
      </c>
    </row>
    <row r="119" spans="1:39" s="56" customFormat="1" ht="39.950000000000003" customHeight="1">
      <c r="A119" s="66">
        <f t="shared" si="2"/>
        <v>111</v>
      </c>
      <c r="B119" s="68"/>
      <c r="C119" s="68"/>
      <c r="D119" s="68"/>
      <c r="E119" s="68"/>
      <c r="F119" s="68"/>
      <c r="G119" s="68">
        <v>5</v>
      </c>
      <c r="H119" s="68"/>
      <c r="I119" s="68"/>
      <c r="J119" s="64"/>
      <c r="K119" s="64"/>
      <c r="L119" s="108" t="s">
        <v>201</v>
      </c>
      <c r="M119" s="101" t="s">
        <v>202</v>
      </c>
      <c r="N119" s="160" t="s">
        <v>271</v>
      </c>
      <c r="O119" s="77" t="s">
        <v>56</v>
      </c>
      <c r="P119" s="65" t="s">
        <v>246</v>
      </c>
      <c r="Q119" s="76"/>
      <c r="R119" s="76" t="s">
        <v>56</v>
      </c>
      <c r="S119" s="86" t="s">
        <v>247</v>
      </c>
      <c r="T119" s="76" t="s">
        <v>56</v>
      </c>
      <c r="U119" s="76" t="s">
        <v>248</v>
      </c>
      <c r="V119" s="76" t="s">
        <v>249</v>
      </c>
      <c r="W119" s="75" t="s">
        <v>328</v>
      </c>
      <c r="X119" s="68" t="s">
        <v>354</v>
      </c>
      <c r="Y119" s="86" t="s">
        <v>330</v>
      </c>
      <c r="Z119" s="64" t="s">
        <v>552</v>
      </c>
      <c r="AA119" s="126">
        <v>0.36899999999999999</v>
      </c>
      <c r="AB119" s="64" t="s">
        <v>25</v>
      </c>
      <c r="AC119" s="64"/>
      <c r="AD119" s="64"/>
      <c r="AE119" s="64"/>
      <c r="AF119" s="64"/>
      <c r="AG119" s="64"/>
      <c r="AH119" s="64"/>
      <c r="AI119" s="144"/>
      <c r="AJ119" s="68">
        <v>1</v>
      </c>
      <c r="AK119" s="68">
        <v>1</v>
      </c>
      <c r="AL119" s="166">
        <v>1</v>
      </c>
      <c r="AM119" s="167">
        <v>1</v>
      </c>
    </row>
    <row r="120" spans="1:39" s="56" customFormat="1" ht="39.950000000000003" customHeight="1">
      <c r="A120" s="66">
        <f t="shared" si="2"/>
        <v>112</v>
      </c>
      <c r="B120" s="68"/>
      <c r="C120" s="68"/>
      <c r="D120" s="68"/>
      <c r="E120" s="68"/>
      <c r="F120" s="68"/>
      <c r="G120" s="68"/>
      <c r="H120" s="140">
        <v>6</v>
      </c>
      <c r="I120" s="68"/>
      <c r="J120" s="64"/>
      <c r="K120" s="64"/>
      <c r="L120" s="81" t="s">
        <v>116</v>
      </c>
      <c r="M120" s="33" t="s">
        <v>117</v>
      </c>
      <c r="N120" s="160" t="s">
        <v>271</v>
      </c>
      <c r="O120" s="77" t="s">
        <v>56</v>
      </c>
      <c r="P120" s="65" t="s">
        <v>246</v>
      </c>
      <c r="Q120" s="76"/>
      <c r="R120" s="76" t="s">
        <v>56</v>
      </c>
      <c r="S120" s="86" t="s">
        <v>247</v>
      </c>
      <c r="T120" s="76" t="s">
        <v>56</v>
      </c>
      <c r="U120" s="76" t="s">
        <v>248</v>
      </c>
      <c r="V120" s="76" t="s">
        <v>249</v>
      </c>
      <c r="W120" s="75" t="s">
        <v>328</v>
      </c>
      <c r="X120" s="68" t="s">
        <v>354</v>
      </c>
      <c r="Y120" s="86" t="s">
        <v>330</v>
      </c>
      <c r="Z120" s="64" t="s">
        <v>552</v>
      </c>
      <c r="AA120" s="126">
        <v>0.36899999999999999</v>
      </c>
      <c r="AB120" s="64" t="s">
        <v>25</v>
      </c>
      <c r="AC120" s="64"/>
      <c r="AD120" s="64"/>
      <c r="AE120" s="64"/>
      <c r="AF120" s="64"/>
      <c r="AG120" s="64"/>
      <c r="AH120" s="64"/>
      <c r="AI120" s="144"/>
      <c r="AJ120" s="68">
        <v>1</v>
      </c>
      <c r="AK120" s="68">
        <v>1</v>
      </c>
      <c r="AL120" s="166">
        <v>1</v>
      </c>
      <c r="AM120" s="167">
        <v>1</v>
      </c>
    </row>
    <row r="121" spans="1:39" s="56" customFormat="1" ht="39.950000000000003" customHeight="1">
      <c r="A121" s="66">
        <f t="shared" si="2"/>
        <v>113</v>
      </c>
      <c r="B121" s="68"/>
      <c r="C121" s="68"/>
      <c r="D121" s="68"/>
      <c r="E121" s="68"/>
      <c r="F121" s="68"/>
      <c r="G121" s="68">
        <v>5</v>
      </c>
      <c r="H121" s="140"/>
      <c r="I121" s="68"/>
      <c r="J121" s="64"/>
      <c r="K121" s="64"/>
      <c r="L121" s="81" t="s">
        <v>553</v>
      </c>
      <c r="M121" s="33" t="s">
        <v>554</v>
      </c>
      <c r="N121" s="160" t="s">
        <v>271</v>
      </c>
      <c r="O121" s="77" t="s">
        <v>56</v>
      </c>
      <c r="P121" s="65" t="s">
        <v>246</v>
      </c>
      <c r="Q121" s="76"/>
      <c r="R121" s="76" t="s">
        <v>56</v>
      </c>
      <c r="S121" s="86" t="s">
        <v>247</v>
      </c>
      <c r="T121" s="76" t="s">
        <v>56</v>
      </c>
      <c r="U121" s="76" t="s">
        <v>248</v>
      </c>
      <c r="V121" s="76" t="s">
        <v>249</v>
      </c>
      <c r="W121" s="75" t="s">
        <v>328</v>
      </c>
      <c r="X121" s="68" t="s">
        <v>351</v>
      </c>
      <c r="Y121" s="86" t="s">
        <v>330</v>
      </c>
      <c r="Z121" s="77" t="s">
        <v>555</v>
      </c>
      <c r="AA121" s="126">
        <v>0.3049</v>
      </c>
      <c r="AB121" s="64" t="s">
        <v>25</v>
      </c>
      <c r="AC121" s="112"/>
      <c r="AD121" s="112"/>
      <c r="AE121" s="112"/>
      <c r="AF121" s="112"/>
      <c r="AG121" s="146"/>
      <c r="AH121" s="146"/>
      <c r="AI121" s="144"/>
      <c r="AJ121" s="68">
        <v>1</v>
      </c>
      <c r="AK121" s="68">
        <v>1</v>
      </c>
      <c r="AL121" s="166">
        <v>1</v>
      </c>
      <c r="AM121" s="167">
        <v>1</v>
      </c>
    </row>
    <row r="122" spans="1:39" s="56" customFormat="1" ht="39.950000000000003" customHeight="1">
      <c r="A122" s="66">
        <f t="shared" si="2"/>
        <v>114</v>
      </c>
      <c r="B122" s="68"/>
      <c r="C122" s="68"/>
      <c r="D122" s="68"/>
      <c r="E122" s="68"/>
      <c r="F122" s="68"/>
      <c r="G122" s="68">
        <v>5</v>
      </c>
      <c r="H122" s="140"/>
      <c r="I122" s="68"/>
      <c r="J122" s="64"/>
      <c r="K122" s="64"/>
      <c r="L122" s="81" t="s">
        <v>203</v>
      </c>
      <c r="M122" s="33" t="s">
        <v>204</v>
      </c>
      <c r="N122" s="160" t="s">
        <v>271</v>
      </c>
      <c r="O122" s="77" t="s">
        <v>56</v>
      </c>
      <c r="P122" s="65" t="s">
        <v>246</v>
      </c>
      <c r="Q122" s="83"/>
      <c r="R122" s="76" t="s">
        <v>56</v>
      </c>
      <c r="S122" s="86" t="s">
        <v>247</v>
      </c>
      <c r="T122" s="76" t="s">
        <v>56</v>
      </c>
      <c r="U122" s="76" t="s">
        <v>248</v>
      </c>
      <c r="V122" s="76" t="s">
        <v>249</v>
      </c>
      <c r="W122" s="75" t="s">
        <v>328</v>
      </c>
      <c r="X122" s="68" t="s">
        <v>556</v>
      </c>
      <c r="Y122" s="86" t="s">
        <v>330</v>
      </c>
      <c r="Z122" s="64" t="s">
        <v>557</v>
      </c>
      <c r="AA122" s="126">
        <v>1.6299999999999999E-2</v>
      </c>
      <c r="AB122" s="64" t="s">
        <v>25</v>
      </c>
      <c r="AC122" s="64"/>
      <c r="AD122" s="64"/>
      <c r="AE122" s="64"/>
      <c r="AF122" s="64"/>
      <c r="AG122" s="64"/>
      <c r="AH122" s="64"/>
      <c r="AI122" s="144"/>
      <c r="AJ122" s="68">
        <v>1</v>
      </c>
      <c r="AK122" s="68">
        <v>1</v>
      </c>
      <c r="AL122" s="166">
        <v>1</v>
      </c>
      <c r="AM122" s="167">
        <v>1</v>
      </c>
    </row>
    <row r="123" spans="1:39" s="56" customFormat="1" ht="39.950000000000003" customHeight="1">
      <c r="A123" s="66">
        <f t="shared" si="2"/>
        <v>115</v>
      </c>
      <c r="B123" s="68"/>
      <c r="C123" s="68"/>
      <c r="D123" s="68"/>
      <c r="E123" s="68"/>
      <c r="F123" s="68"/>
      <c r="G123" s="68"/>
      <c r="H123" s="140">
        <v>6</v>
      </c>
      <c r="I123" s="68"/>
      <c r="J123" s="64"/>
      <c r="K123" s="64"/>
      <c r="L123" s="81" t="s">
        <v>558</v>
      </c>
      <c r="M123" s="33" t="s">
        <v>559</v>
      </c>
      <c r="N123" s="160" t="s">
        <v>271</v>
      </c>
      <c r="O123" s="77" t="s">
        <v>56</v>
      </c>
      <c r="P123" s="65" t="s">
        <v>246</v>
      </c>
      <c r="Q123" s="83"/>
      <c r="R123" s="76" t="s">
        <v>56</v>
      </c>
      <c r="S123" s="86" t="s">
        <v>247</v>
      </c>
      <c r="T123" s="76" t="s">
        <v>56</v>
      </c>
      <c r="U123" s="76" t="s">
        <v>248</v>
      </c>
      <c r="V123" s="76" t="s">
        <v>249</v>
      </c>
      <c r="W123" s="75" t="s">
        <v>328</v>
      </c>
      <c r="X123" s="68" t="s">
        <v>556</v>
      </c>
      <c r="Y123" s="86" t="s">
        <v>330</v>
      </c>
      <c r="Z123" s="64" t="s">
        <v>557</v>
      </c>
      <c r="AA123" s="126">
        <v>1.6299999999999999E-2</v>
      </c>
      <c r="AB123" s="64" t="s">
        <v>25</v>
      </c>
      <c r="AC123" s="64"/>
      <c r="AD123" s="64"/>
      <c r="AE123" s="64"/>
      <c r="AF123" s="64"/>
      <c r="AG123" s="64"/>
      <c r="AH123" s="64"/>
      <c r="AI123" s="144"/>
      <c r="AJ123" s="68">
        <v>1</v>
      </c>
      <c r="AK123" s="68">
        <v>1</v>
      </c>
      <c r="AL123" s="166">
        <v>1</v>
      </c>
      <c r="AM123" s="167">
        <v>1</v>
      </c>
    </row>
    <row r="124" spans="1:39" s="56" customFormat="1" ht="39.950000000000003" customHeight="1">
      <c r="A124" s="66">
        <f t="shared" si="2"/>
        <v>116</v>
      </c>
      <c r="B124" s="68"/>
      <c r="C124" s="68"/>
      <c r="D124" s="68"/>
      <c r="E124" s="68"/>
      <c r="F124" s="68"/>
      <c r="G124" s="68">
        <v>5</v>
      </c>
      <c r="H124" s="140"/>
      <c r="I124" s="68"/>
      <c r="J124" s="64"/>
      <c r="K124" s="64"/>
      <c r="L124" s="81" t="s">
        <v>560</v>
      </c>
      <c r="M124" s="33" t="s">
        <v>561</v>
      </c>
      <c r="N124" s="160" t="s">
        <v>271</v>
      </c>
      <c r="O124" s="77" t="s">
        <v>56</v>
      </c>
      <c r="P124" s="65" t="s">
        <v>246</v>
      </c>
      <c r="Q124" s="76"/>
      <c r="R124" s="76" t="s">
        <v>56</v>
      </c>
      <c r="S124" s="86" t="s">
        <v>247</v>
      </c>
      <c r="T124" s="76" t="s">
        <v>56</v>
      </c>
      <c r="U124" s="76" t="s">
        <v>248</v>
      </c>
      <c r="V124" s="76" t="s">
        <v>249</v>
      </c>
      <c r="W124" s="68" t="s">
        <v>256</v>
      </c>
      <c r="X124" s="68" t="s">
        <v>251</v>
      </c>
      <c r="Y124" s="64" t="s">
        <v>25</v>
      </c>
      <c r="Z124" s="86" t="s">
        <v>25</v>
      </c>
      <c r="AA124" s="125">
        <v>0.214</v>
      </c>
      <c r="AB124" s="64" t="s">
        <v>25</v>
      </c>
      <c r="AC124" s="112"/>
      <c r="AD124" s="112"/>
      <c r="AE124" s="112"/>
      <c r="AF124" s="112"/>
      <c r="AG124" s="146"/>
      <c r="AH124" s="146"/>
      <c r="AI124" s="144"/>
      <c r="AJ124" s="68">
        <v>1</v>
      </c>
      <c r="AK124" s="68">
        <v>1</v>
      </c>
      <c r="AL124" s="166">
        <v>1</v>
      </c>
      <c r="AM124" s="167">
        <v>1</v>
      </c>
    </row>
    <row r="125" spans="1:39" s="56" customFormat="1" ht="39.950000000000003" customHeight="1">
      <c r="A125" s="66">
        <f t="shared" si="2"/>
        <v>117</v>
      </c>
      <c r="B125" s="68"/>
      <c r="C125" s="68"/>
      <c r="D125" s="68"/>
      <c r="E125" s="68"/>
      <c r="F125" s="68">
        <v>4</v>
      </c>
      <c r="G125" s="68"/>
      <c r="H125" s="68"/>
      <c r="I125" s="68"/>
      <c r="J125" s="64"/>
      <c r="K125" s="64"/>
      <c r="L125" s="108" t="s">
        <v>562</v>
      </c>
      <c r="M125" s="33" t="s">
        <v>563</v>
      </c>
      <c r="N125" s="160" t="s">
        <v>271</v>
      </c>
      <c r="O125" s="77" t="s">
        <v>56</v>
      </c>
      <c r="P125" s="65" t="s">
        <v>246</v>
      </c>
      <c r="Q125" s="76"/>
      <c r="R125" s="76" t="s">
        <v>56</v>
      </c>
      <c r="S125" s="86" t="s">
        <v>247</v>
      </c>
      <c r="T125" s="76" t="s">
        <v>56</v>
      </c>
      <c r="U125" s="76" t="s">
        <v>248</v>
      </c>
      <c r="V125" s="76" t="s">
        <v>249</v>
      </c>
      <c r="W125" s="75" t="s">
        <v>277</v>
      </c>
      <c r="X125" s="68" t="s">
        <v>547</v>
      </c>
      <c r="Y125" s="86" t="s">
        <v>379</v>
      </c>
      <c r="Z125" s="64" t="s">
        <v>564</v>
      </c>
      <c r="AA125" s="126">
        <v>0.28000000000000003</v>
      </c>
      <c r="AB125" s="64" t="s">
        <v>25</v>
      </c>
      <c r="AC125" s="112"/>
      <c r="AD125" s="112"/>
      <c r="AE125" s="112"/>
      <c r="AF125" s="112"/>
      <c r="AG125" s="146"/>
      <c r="AH125" s="146"/>
      <c r="AI125" s="144"/>
      <c r="AJ125" s="68">
        <v>1</v>
      </c>
      <c r="AK125" s="68">
        <v>1</v>
      </c>
      <c r="AL125" s="166">
        <v>1</v>
      </c>
      <c r="AM125" s="167">
        <v>1</v>
      </c>
    </row>
    <row r="126" spans="1:39" s="56" customFormat="1" ht="39.950000000000003" customHeight="1">
      <c r="A126" s="66">
        <f t="shared" si="2"/>
        <v>118</v>
      </c>
      <c r="B126" s="68"/>
      <c r="C126" s="68"/>
      <c r="D126" s="68"/>
      <c r="E126" s="68"/>
      <c r="F126" s="68">
        <v>4</v>
      </c>
      <c r="G126" s="68"/>
      <c r="H126" s="68"/>
      <c r="I126" s="68"/>
      <c r="J126" s="64"/>
      <c r="K126" s="64"/>
      <c r="L126" s="81" t="s">
        <v>565</v>
      </c>
      <c r="M126" s="33" t="s">
        <v>566</v>
      </c>
      <c r="N126" s="160" t="s">
        <v>271</v>
      </c>
      <c r="O126" s="77" t="s">
        <v>56</v>
      </c>
      <c r="P126" s="65" t="s">
        <v>246</v>
      </c>
      <c r="Q126" s="76"/>
      <c r="R126" s="76" t="s">
        <v>56</v>
      </c>
      <c r="S126" s="86" t="s">
        <v>247</v>
      </c>
      <c r="T126" s="76" t="s">
        <v>56</v>
      </c>
      <c r="U126" s="76" t="s">
        <v>248</v>
      </c>
      <c r="V126" s="76" t="s">
        <v>249</v>
      </c>
      <c r="W126" s="75" t="s">
        <v>305</v>
      </c>
      <c r="X126" s="68" t="s">
        <v>567</v>
      </c>
      <c r="Y126" s="131" t="s">
        <v>279</v>
      </c>
      <c r="Z126" s="65" t="s">
        <v>568</v>
      </c>
      <c r="AA126" s="126">
        <v>4.8000000000000001E-2</v>
      </c>
      <c r="AB126" s="64" t="s">
        <v>25</v>
      </c>
      <c r="AC126" s="112"/>
      <c r="AD126" s="112"/>
      <c r="AE126" s="112"/>
      <c r="AF126" s="112"/>
      <c r="AG126" s="146"/>
      <c r="AH126" s="146"/>
      <c r="AI126" s="144"/>
      <c r="AJ126" s="68">
        <v>1</v>
      </c>
      <c r="AK126" s="68">
        <v>1</v>
      </c>
      <c r="AL126" s="166">
        <v>1</v>
      </c>
      <c r="AM126" s="167">
        <v>1</v>
      </c>
    </row>
    <row r="127" spans="1:39" s="56" customFormat="1" ht="39.950000000000003" customHeight="1">
      <c r="A127" s="66">
        <f t="shared" si="2"/>
        <v>119</v>
      </c>
      <c r="B127" s="68"/>
      <c r="C127" s="68"/>
      <c r="D127" s="68"/>
      <c r="E127" s="68"/>
      <c r="F127" s="68">
        <v>4</v>
      </c>
      <c r="G127" s="68"/>
      <c r="H127" s="68"/>
      <c r="I127" s="68"/>
      <c r="J127" s="64"/>
      <c r="K127" s="64"/>
      <c r="L127" s="81" t="s">
        <v>569</v>
      </c>
      <c r="M127" s="33" t="s">
        <v>570</v>
      </c>
      <c r="N127" s="160" t="s">
        <v>271</v>
      </c>
      <c r="O127" s="77" t="s">
        <v>56</v>
      </c>
      <c r="P127" s="65" t="s">
        <v>246</v>
      </c>
      <c r="Q127" s="76"/>
      <c r="R127" s="76" t="s">
        <v>56</v>
      </c>
      <c r="S127" s="86" t="s">
        <v>247</v>
      </c>
      <c r="T127" s="76" t="s">
        <v>56</v>
      </c>
      <c r="U127" s="76" t="s">
        <v>248</v>
      </c>
      <c r="V127" s="76" t="s">
        <v>249</v>
      </c>
      <c r="W127" s="68" t="s">
        <v>256</v>
      </c>
      <c r="X127" s="68" t="s">
        <v>251</v>
      </c>
      <c r="Y127" s="64" t="s">
        <v>25</v>
      </c>
      <c r="Z127" s="64" t="s">
        <v>571</v>
      </c>
      <c r="AA127" s="126">
        <f>AA128+AA129</f>
        <v>0.13899999999999998</v>
      </c>
      <c r="AB127" s="64" t="s">
        <v>25</v>
      </c>
      <c r="AC127" s="112"/>
      <c r="AD127" s="112"/>
      <c r="AE127" s="112"/>
      <c r="AF127" s="112"/>
      <c r="AG127" s="146"/>
      <c r="AH127" s="146"/>
      <c r="AI127" s="144"/>
      <c r="AJ127" s="68">
        <v>1</v>
      </c>
      <c r="AK127" s="68">
        <v>1</v>
      </c>
      <c r="AL127" s="166">
        <v>1</v>
      </c>
      <c r="AM127" s="167">
        <v>1</v>
      </c>
    </row>
    <row r="128" spans="1:39" s="56" customFormat="1" ht="39.950000000000003" customHeight="1">
      <c r="A128" s="66">
        <f t="shared" si="2"/>
        <v>120</v>
      </c>
      <c r="B128" s="68"/>
      <c r="C128" s="68"/>
      <c r="D128" s="68"/>
      <c r="E128" s="68"/>
      <c r="F128" s="68"/>
      <c r="G128" s="68">
        <v>5</v>
      </c>
      <c r="H128" s="68"/>
      <c r="I128" s="68"/>
      <c r="J128" s="64"/>
      <c r="K128" s="64"/>
      <c r="L128" s="81" t="s">
        <v>572</v>
      </c>
      <c r="M128" s="33" t="s">
        <v>573</v>
      </c>
      <c r="N128" s="160" t="s">
        <v>271</v>
      </c>
      <c r="O128" s="77" t="s">
        <v>56</v>
      </c>
      <c r="P128" s="65" t="s">
        <v>246</v>
      </c>
      <c r="Q128" s="76"/>
      <c r="R128" s="76" t="s">
        <v>56</v>
      </c>
      <c r="S128" s="86" t="s">
        <v>247</v>
      </c>
      <c r="T128" s="76" t="s">
        <v>56</v>
      </c>
      <c r="U128" s="76" t="s">
        <v>248</v>
      </c>
      <c r="V128" s="76" t="s">
        <v>249</v>
      </c>
      <c r="W128" s="75" t="s">
        <v>328</v>
      </c>
      <c r="X128" s="68" t="s">
        <v>574</v>
      </c>
      <c r="Y128" s="131" t="s">
        <v>330</v>
      </c>
      <c r="Z128" s="64" t="s">
        <v>575</v>
      </c>
      <c r="AA128" s="126">
        <v>0.11799999999999999</v>
      </c>
      <c r="AB128" s="64" t="s">
        <v>25</v>
      </c>
      <c r="AC128" s="112"/>
      <c r="AD128" s="112"/>
      <c r="AE128" s="112"/>
      <c r="AF128" s="112"/>
      <c r="AG128" s="146"/>
      <c r="AH128" s="146"/>
      <c r="AI128" s="144"/>
      <c r="AJ128" s="68">
        <v>1</v>
      </c>
      <c r="AK128" s="68">
        <v>1</v>
      </c>
      <c r="AL128" s="166">
        <v>1</v>
      </c>
      <c r="AM128" s="167">
        <v>1</v>
      </c>
    </row>
    <row r="129" spans="1:39" s="56" customFormat="1" ht="39.950000000000003" customHeight="1">
      <c r="A129" s="66">
        <f t="shared" si="2"/>
        <v>121</v>
      </c>
      <c r="B129" s="68"/>
      <c r="C129" s="68"/>
      <c r="D129" s="68"/>
      <c r="E129" s="68"/>
      <c r="F129" s="68"/>
      <c r="G129" s="68">
        <v>5</v>
      </c>
      <c r="H129" s="68"/>
      <c r="I129" s="68"/>
      <c r="J129" s="64"/>
      <c r="K129" s="64"/>
      <c r="L129" s="81" t="s">
        <v>576</v>
      </c>
      <c r="M129" s="33" t="s">
        <v>577</v>
      </c>
      <c r="N129" s="160" t="s">
        <v>271</v>
      </c>
      <c r="O129" s="77" t="s">
        <v>56</v>
      </c>
      <c r="P129" s="65" t="s">
        <v>246</v>
      </c>
      <c r="Q129" s="76"/>
      <c r="R129" s="76" t="s">
        <v>56</v>
      </c>
      <c r="S129" s="86" t="s">
        <v>247</v>
      </c>
      <c r="T129" s="76" t="s">
        <v>56</v>
      </c>
      <c r="U129" s="76" t="s">
        <v>248</v>
      </c>
      <c r="V129" s="76" t="s">
        <v>249</v>
      </c>
      <c r="W129" s="68" t="s">
        <v>256</v>
      </c>
      <c r="X129" s="68" t="s">
        <v>251</v>
      </c>
      <c r="Y129" s="64" t="s">
        <v>25</v>
      </c>
      <c r="Z129" s="64" t="s">
        <v>578</v>
      </c>
      <c r="AA129" s="126">
        <v>2.1000000000000001E-2</v>
      </c>
      <c r="AB129" s="64" t="s">
        <v>25</v>
      </c>
      <c r="AC129" s="112"/>
      <c r="AD129" s="112"/>
      <c r="AE129" s="112"/>
      <c r="AF129" s="112"/>
      <c r="AG129" s="146"/>
      <c r="AH129" s="146"/>
      <c r="AI129" s="144"/>
      <c r="AJ129" s="68">
        <v>1</v>
      </c>
      <c r="AK129" s="68">
        <v>1</v>
      </c>
      <c r="AL129" s="166">
        <v>1</v>
      </c>
      <c r="AM129" s="167">
        <v>1</v>
      </c>
    </row>
    <row r="130" spans="1:39" s="56" customFormat="1" ht="39.950000000000003" customHeight="1">
      <c r="A130" s="66">
        <f t="shared" si="2"/>
        <v>122</v>
      </c>
      <c r="B130" s="68"/>
      <c r="C130" s="68"/>
      <c r="D130" s="68"/>
      <c r="E130" s="68"/>
      <c r="F130" s="68"/>
      <c r="G130" s="68"/>
      <c r="H130" s="68">
        <v>6</v>
      </c>
      <c r="I130" s="68"/>
      <c r="J130" s="64"/>
      <c r="K130" s="64"/>
      <c r="L130" s="81" t="s">
        <v>579</v>
      </c>
      <c r="M130" s="160" t="s">
        <v>580</v>
      </c>
      <c r="N130" s="160" t="s">
        <v>271</v>
      </c>
      <c r="O130" s="77" t="s">
        <v>56</v>
      </c>
      <c r="P130" s="65" t="s">
        <v>246</v>
      </c>
      <c r="Q130" s="76"/>
      <c r="R130" s="76" t="s">
        <v>56</v>
      </c>
      <c r="S130" s="86" t="s">
        <v>247</v>
      </c>
      <c r="T130" s="76" t="s">
        <v>56</v>
      </c>
      <c r="U130" s="76" t="s">
        <v>248</v>
      </c>
      <c r="V130" s="76" t="s">
        <v>249</v>
      </c>
      <c r="W130" s="75" t="s">
        <v>328</v>
      </c>
      <c r="X130" s="68" t="s">
        <v>556</v>
      </c>
      <c r="Y130" s="131" t="s">
        <v>330</v>
      </c>
      <c r="Z130" s="64" t="s">
        <v>581</v>
      </c>
      <c r="AA130" s="126">
        <v>1.78E-2</v>
      </c>
      <c r="AB130" s="64" t="s">
        <v>25</v>
      </c>
      <c r="AC130" s="112"/>
      <c r="AD130" s="112"/>
      <c r="AE130" s="112"/>
      <c r="AF130" s="112"/>
      <c r="AG130" s="146"/>
      <c r="AH130" s="146"/>
      <c r="AI130" s="144"/>
      <c r="AJ130" s="68">
        <v>1</v>
      </c>
      <c r="AK130" s="68">
        <v>1</v>
      </c>
      <c r="AL130" s="166">
        <v>1</v>
      </c>
      <c r="AM130" s="167">
        <v>1</v>
      </c>
    </row>
    <row r="131" spans="1:39" s="56" customFormat="1" ht="39.950000000000003" customHeight="1">
      <c r="A131" s="66">
        <f t="shared" si="2"/>
        <v>123</v>
      </c>
      <c r="B131" s="68"/>
      <c r="C131" s="68"/>
      <c r="D131" s="68"/>
      <c r="E131" s="68"/>
      <c r="F131" s="68"/>
      <c r="G131" s="68"/>
      <c r="H131" s="68">
        <v>6</v>
      </c>
      <c r="I131" s="68"/>
      <c r="J131" s="64"/>
      <c r="K131" s="64"/>
      <c r="L131" s="86" t="s">
        <v>398</v>
      </c>
      <c r="M131" s="33" t="s">
        <v>399</v>
      </c>
      <c r="N131" s="96" t="s">
        <v>400</v>
      </c>
      <c r="O131" s="77" t="s">
        <v>56</v>
      </c>
      <c r="P131" s="65" t="s">
        <v>246</v>
      </c>
      <c r="Q131" s="76"/>
      <c r="R131" s="76" t="s">
        <v>56</v>
      </c>
      <c r="S131" s="86" t="s">
        <v>247</v>
      </c>
      <c r="T131" s="76" t="s">
        <v>56</v>
      </c>
      <c r="U131" s="76" t="s">
        <v>249</v>
      </c>
      <c r="V131" s="76" t="s">
        <v>248</v>
      </c>
      <c r="W131" s="75" t="s">
        <v>401</v>
      </c>
      <c r="X131" s="68" t="s">
        <v>582</v>
      </c>
      <c r="Y131" s="64" t="s">
        <v>25</v>
      </c>
      <c r="Z131" s="64" t="s">
        <v>403</v>
      </c>
      <c r="AA131" s="126">
        <v>3.2000000000000002E-3</v>
      </c>
      <c r="AB131" s="64" t="s">
        <v>25</v>
      </c>
      <c r="AC131" s="112"/>
      <c r="AD131" s="112"/>
      <c r="AE131" s="112"/>
      <c r="AF131" s="112"/>
      <c r="AG131" s="146"/>
      <c r="AH131" s="146"/>
      <c r="AI131" s="144"/>
      <c r="AJ131" s="68">
        <v>1</v>
      </c>
      <c r="AK131" s="68">
        <v>1</v>
      </c>
      <c r="AL131" s="166">
        <v>1</v>
      </c>
      <c r="AM131" s="167">
        <v>1</v>
      </c>
    </row>
    <row r="132" spans="1:39" s="56" customFormat="1" ht="39.950000000000003" customHeight="1">
      <c r="A132" s="66">
        <f t="shared" si="2"/>
        <v>124</v>
      </c>
      <c r="B132" s="68"/>
      <c r="C132" s="68"/>
      <c r="D132" s="68"/>
      <c r="E132" s="68"/>
      <c r="F132" s="68"/>
      <c r="G132" s="68">
        <v>5</v>
      </c>
      <c r="H132" s="68"/>
      <c r="I132" s="68"/>
      <c r="J132" s="64"/>
      <c r="K132" s="64"/>
      <c r="L132" s="81" t="s">
        <v>180</v>
      </c>
      <c r="M132" s="33" t="s">
        <v>181</v>
      </c>
      <c r="N132" s="160" t="s">
        <v>271</v>
      </c>
      <c r="O132" s="77" t="s">
        <v>56</v>
      </c>
      <c r="P132" s="65" t="s">
        <v>246</v>
      </c>
      <c r="Q132" s="76"/>
      <c r="R132" s="76" t="s">
        <v>56</v>
      </c>
      <c r="S132" s="86" t="s">
        <v>247</v>
      </c>
      <c r="T132" s="76" t="s">
        <v>56</v>
      </c>
      <c r="U132" s="76" t="s">
        <v>248</v>
      </c>
      <c r="V132" s="76" t="s">
        <v>249</v>
      </c>
      <c r="W132" s="75" t="s">
        <v>430</v>
      </c>
      <c r="X132" s="68" t="s">
        <v>583</v>
      </c>
      <c r="Y132" s="131" t="s">
        <v>279</v>
      </c>
      <c r="Z132" s="64" t="s">
        <v>584</v>
      </c>
      <c r="AA132" s="126">
        <v>4.2000000000000003E-2</v>
      </c>
      <c r="AB132" s="64" t="s">
        <v>314</v>
      </c>
      <c r="AC132" s="112"/>
      <c r="AD132" s="112"/>
      <c r="AE132" s="112"/>
      <c r="AF132" s="112"/>
      <c r="AG132" s="146"/>
      <c r="AH132" s="146"/>
      <c r="AI132" s="144"/>
      <c r="AJ132" s="68">
        <v>1</v>
      </c>
      <c r="AK132" s="68">
        <v>1</v>
      </c>
      <c r="AL132" s="166">
        <v>1</v>
      </c>
      <c r="AM132" s="167">
        <v>1</v>
      </c>
    </row>
    <row r="133" spans="1:39" s="56" customFormat="1" ht="39.950000000000003" customHeight="1">
      <c r="A133" s="66">
        <f t="shared" si="2"/>
        <v>125</v>
      </c>
      <c r="B133" s="68"/>
      <c r="C133" s="68"/>
      <c r="D133" s="68"/>
      <c r="E133" s="68"/>
      <c r="F133" s="68"/>
      <c r="G133" s="68">
        <v>5</v>
      </c>
      <c r="H133" s="68"/>
      <c r="I133" s="68"/>
      <c r="J133" s="64"/>
      <c r="K133" s="64"/>
      <c r="L133" s="81" t="s">
        <v>162</v>
      </c>
      <c r="M133" s="33" t="s">
        <v>163</v>
      </c>
      <c r="N133" s="160" t="s">
        <v>271</v>
      </c>
      <c r="O133" s="77" t="s">
        <v>56</v>
      </c>
      <c r="P133" s="65" t="s">
        <v>246</v>
      </c>
      <c r="Q133" s="76"/>
      <c r="R133" s="76" t="s">
        <v>56</v>
      </c>
      <c r="S133" s="86" t="s">
        <v>247</v>
      </c>
      <c r="T133" s="76" t="s">
        <v>56</v>
      </c>
      <c r="U133" s="76" t="s">
        <v>248</v>
      </c>
      <c r="V133" s="76" t="s">
        <v>249</v>
      </c>
      <c r="W133" s="75" t="s">
        <v>430</v>
      </c>
      <c r="X133" s="68" t="s">
        <v>583</v>
      </c>
      <c r="Y133" s="131" t="s">
        <v>279</v>
      </c>
      <c r="Z133" s="64" t="s">
        <v>585</v>
      </c>
      <c r="AA133" s="126">
        <v>6.6000000000000003E-2</v>
      </c>
      <c r="AB133" s="64" t="s">
        <v>314</v>
      </c>
      <c r="AC133" s="112"/>
      <c r="AD133" s="112"/>
      <c r="AE133" s="112"/>
      <c r="AF133" s="112"/>
      <c r="AG133" s="146"/>
      <c r="AH133" s="146"/>
      <c r="AI133" s="144"/>
      <c r="AJ133" s="68">
        <v>1</v>
      </c>
      <c r="AK133" s="68">
        <v>1</v>
      </c>
      <c r="AL133" s="166">
        <v>1</v>
      </c>
      <c r="AM133" s="167">
        <v>1</v>
      </c>
    </row>
    <row r="134" spans="1:39" s="56" customFormat="1" ht="39.950000000000003" customHeight="1">
      <c r="A134" s="66">
        <f t="shared" si="2"/>
        <v>126</v>
      </c>
      <c r="B134" s="68"/>
      <c r="C134" s="68"/>
      <c r="D134" s="68"/>
      <c r="E134" s="68"/>
      <c r="F134" s="68">
        <v>4</v>
      </c>
      <c r="G134" s="68"/>
      <c r="H134" s="68"/>
      <c r="I134" s="68"/>
      <c r="J134" s="64"/>
      <c r="K134" s="64"/>
      <c r="L134" s="81" t="s">
        <v>586</v>
      </c>
      <c r="M134" s="33" t="s">
        <v>587</v>
      </c>
      <c r="N134" s="160" t="s">
        <v>271</v>
      </c>
      <c r="O134" s="77" t="s">
        <v>56</v>
      </c>
      <c r="P134" s="65" t="s">
        <v>246</v>
      </c>
      <c r="Q134" s="76"/>
      <c r="R134" s="76" t="s">
        <v>56</v>
      </c>
      <c r="S134" s="86" t="s">
        <v>247</v>
      </c>
      <c r="T134" s="76" t="s">
        <v>56</v>
      </c>
      <c r="U134" s="76" t="s">
        <v>248</v>
      </c>
      <c r="V134" s="76" t="s">
        <v>249</v>
      </c>
      <c r="W134" s="68" t="s">
        <v>256</v>
      </c>
      <c r="X134" s="68" t="s">
        <v>251</v>
      </c>
      <c r="Y134" s="64" t="s">
        <v>25</v>
      </c>
      <c r="Z134" s="64" t="s">
        <v>588</v>
      </c>
      <c r="AA134" s="126">
        <v>0.32369999999999999</v>
      </c>
      <c r="AB134" s="64" t="s">
        <v>25</v>
      </c>
      <c r="AC134" s="112"/>
      <c r="AD134" s="112"/>
      <c r="AE134" s="112"/>
      <c r="AF134" s="112"/>
      <c r="AG134" s="146"/>
      <c r="AH134" s="146"/>
      <c r="AI134" s="144"/>
      <c r="AJ134" s="68">
        <v>1</v>
      </c>
      <c r="AK134" s="68">
        <v>1</v>
      </c>
      <c r="AL134" s="166">
        <v>1</v>
      </c>
      <c r="AM134" s="167">
        <v>1</v>
      </c>
    </row>
    <row r="135" spans="1:39" s="56" customFormat="1" ht="39.950000000000003" customHeight="1">
      <c r="A135" s="66">
        <f t="shared" si="2"/>
        <v>127</v>
      </c>
      <c r="B135" s="68"/>
      <c r="C135" s="68"/>
      <c r="D135" s="68"/>
      <c r="E135" s="68"/>
      <c r="F135" s="68"/>
      <c r="G135" s="68">
        <v>5</v>
      </c>
      <c r="H135" s="68"/>
      <c r="I135" s="68"/>
      <c r="J135" s="64"/>
      <c r="K135" s="64"/>
      <c r="L135" s="81" t="s">
        <v>589</v>
      </c>
      <c r="M135" s="33" t="s">
        <v>590</v>
      </c>
      <c r="N135" s="160" t="s">
        <v>271</v>
      </c>
      <c r="O135" s="77" t="s">
        <v>56</v>
      </c>
      <c r="P135" s="65" t="s">
        <v>246</v>
      </c>
      <c r="Q135" s="76"/>
      <c r="R135" s="76" t="s">
        <v>56</v>
      </c>
      <c r="S135" s="86" t="s">
        <v>247</v>
      </c>
      <c r="T135" s="76" t="s">
        <v>56</v>
      </c>
      <c r="U135" s="76" t="s">
        <v>248</v>
      </c>
      <c r="V135" s="76" t="s">
        <v>249</v>
      </c>
      <c r="W135" s="75" t="s">
        <v>282</v>
      </c>
      <c r="X135" s="68" t="s">
        <v>567</v>
      </c>
      <c r="Y135" s="131" t="s">
        <v>279</v>
      </c>
      <c r="Z135" s="65" t="s">
        <v>591</v>
      </c>
      <c r="AA135" s="126">
        <v>0.10050000000000001</v>
      </c>
      <c r="AB135" s="64" t="s">
        <v>25</v>
      </c>
      <c r="AC135" s="112"/>
      <c r="AD135" s="112"/>
      <c r="AE135" s="112"/>
      <c r="AF135" s="112"/>
      <c r="AG135" s="146"/>
      <c r="AH135" s="146"/>
      <c r="AI135" s="144"/>
      <c r="AJ135" s="68">
        <v>2</v>
      </c>
      <c r="AK135" s="68">
        <v>2</v>
      </c>
      <c r="AL135" s="166">
        <v>2</v>
      </c>
      <c r="AM135" s="167">
        <v>2</v>
      </c>
    </row>
    <row r="136" spans="1:39" s="56" customFormat="1" ht="39.950000000000003" customHeight="1">
      <c r="A136" s="66">
        <f t="shared" si="2"/>
        <v>128</v>
      </c>
      <c r="B136" s="68"/>
      <c r="C136" s="68"/>
      <c r="D136" s="68"/>
      <c r="E136" s="68"/>
      <c r="F136" s="68"/>
      <c r="G136" s="68">
        <v>5</v>
      </c>
      <c r="H136" s="68"/>
      <c r="I136" s="68"/>
      <c r="J136" s="64"/>
      <c r="K136" s="64"/>
      <c r="L136" s="81" t="s">
        <v>592</v>
      </c>
      <c r="M136" s="33" t="s">
        <v>593</v>
      </c>
      <c r="N136" s="160" t="s">
        <v>271</v>
      </c>
      <c r="O136" s="77" t="s">
        <v>56</v>
      </c>
      <c r="P136" s="65" t="s">
        <v>246</v>
      </c>
      <c r="Q136" s="76"/>
      <c r="R136" s="76" t="s">
        <v>56</v>
      </c>
      <c r="S136" s="86" t="s">
        <v>247</v>
      </c>
      <c r="T136" s="76" t="s">
        <v>56</v>
      </c>
      <c r="U136" s="76" t="s">
        <v>248</v>
      </c>
      <c r="V136" s="76" t="s">
        <v>249</v>
      </c>
      <c r="W136" s="75" t="s">
        <v>282</v>
      </c>
      <c r="X136" s="68" t="s">
        <v>567</v>
      </c>
      <c r="Y136" s="131" t="s">
        <v>279</v>
      </c>
      <c r="Z136" s="64" t="s">
        <v>594</v>
      </c>
      <c r="AA136" s="126">
        <v>4.0899999999999999E-2</v>
      </c>
      <c r="AB136" s="64" t="s">
        <v>25</v>
      </c>
      <c r="AC136" s="112"/>
      <c r="AD136" s="112"/>
      <c r="AE136" s="112"/>
      <c r="AF136" s="112"/>
      <c r="AG136" s="146"/>
      <c r="AH136" s="146"/>
      <c r="AI136" s="144"/>
      <c r="AJ136" s="68">
        <v>3</v>
      </c>
      <c r="AK136" s="68">
        <v>3</v>
      </c>
      <c r="AL136" s="166">
        <v>3</v>
      </c>
      <c r="AM136" s="167">
        <v>3</v>
      </c>
    </row>
    <row r="137" spans="1:39" s="56" customFormat="1" ht="39.950000000000003" customHeight="1">
      <c r="A137" s="66">
        <f t="shared" si="2"/>
        <v>129</v>
      </c>
      <c r="B137" s="68"/>
      <c r="C137" s="68"/>
      <c r="D137" s="68"/>
      <c r="E137" s="68"/>
      <c r="F137" s="68">
        <v>4</v>
      </c>
      <c r="G137" s="68"/>
      <c r="H137" s="68"/>
      <c r="I137" s="68"/>
      <c r="J137" s="64"/>
      <c r="K137" s="64"/>
      <c r="L137" s="81" t="s">
        <v>595</v>
      </c>
      <c r="M137" s="33" t="s">
        <v>596</v>
      </c>
      <c r="N137" s="160" t="s">
        <v>271</v>
      </c>
      <c r="O137" s="77" t="s">
        <v>56</v>
      </c>
      <c r="P137" s="65" t="s">
        <v>246</v>
      </c>
      <c r="Q137" s="68"/>
      <c r="R137" s="76" t="s">
        <v>56</v>
      </c>
      <c r="S137" s="86" t="s">
        <v>247</v>
      </c>
      <c r="T137" s="76" t="s">
        <v>56</v>
      </c>
      <c r="U137" s="76" t="s">
        <v>248</v>
      </c>
      <c r="V137" s="76" t="s">
        <v>249</v>
      </c>
      <c r="W137" s="75" t="s">
        <v>305</v>
      </c>
      <c r="X137" s="68" t="s">
        <v>567</v>
      </c>
      <c r="Y137" s="131" t="s">
        <v>279</v>
      </c>
      <c r="Z137" s="68" t="s">
        <v>597</v>
      </c>
      <c r="AA137" s="126">
        <v>6.5100000000000005E-2</v>
      </c>
      <c r="AB137" s="64" t="s">
        <v>25</v>
      </c>
      <c r="AC137" s="68"/>
      <c r="AD137" s="68"/>
      <c r="AE137" s="68"/>
      <c r="AF137" s="68"/>
      <c r="AG137" s="68"/>
      <c r="AH137" s="68"/>
      <c r="AI137" s="68"/>
      <c r="AJ137" s="68">
        <v>2</v>
      </c>
      <c r="AK137" s="68">
        <v>2</v>
      </c>
      <c r="AL137" s="166">
        <v>2</v>
      </c>
      <c r="AM137" s="167">
        <v>2</v>
      </c>
    </row>
    <row r="138" spans="1:39" s="56" customFormat="1" ht="39.950000000000003" customHeight="1">
      <c r="A138" s="66">
        <f t="shared" si="2"/>
        <v>130</v>
      </c>
      <c r="B138" s="68"/>
      <c r="C138" s="68"/>
      <c r="D138" s="68"/>
      <c r="E138" s="68">
        <v>3</v>
      </c>
      <c r="F138" s="68"/>
      <c r="G138" s="68"/>
      <c r="H138" s="68"/>
      <c r="I138" s="68"/>
      <c r="J138" s="64"/>
      <c r="K138" s="64"/>
      <c r="L138" s="108" t="s">
        <v>124</v>
      </c>
      <c r="M138" s="101" t="s">
        <v>125</v>
      </c>
      <c r="N138" s="180" t="s">
        <v>271</v>
      </c>
      <c r="O138" s="77" t="s">
        <v>56</v>
      </c>
      <c r="P138" s="102" t="s">
        <v>246</v>
      </c>
      <c r="Q138" s="73"/>
      <c r="R138" s="117" t="s">
        <v>56</v>
      </c>
      <c r="S138" s="118" t="s">
        <v>247</v>
      </c>
      <c r="T138" s="76" t="s">
        <v>56</v>
      </c>
      <c r="U138" s="76" t="s">
        <v>248</v>
      </c>
      <c r="V138" s="76" t="s">
        <v>249</v>
      </c>
      <c r="W138" s="75" t="s">
        <v>328</v>
      </c>
      <c r="X138" s="68" t="s">
        <v>556</v>
      </c>
      <c r="Y138" s="131" t="s">
        <v>598</v>
      </c>
      <c r="Z138" s="64" t="s">
        <v>599</v>
      </c>
      <c r="AA138" s="126">
        <v>0.30199999999999999</v>
      </c>
      <c r="AB138" s="64" t="s">
        <v>25</v>
      </c>
      <c r="AC138" s="68"/>
      <c r="AD138" s="68"/>
      <c r="AE138" s="68"/>
      <c r="AF138" s="68"/>
      <c r="AG138" s="68"/>
      <c r="AH138" s="68"/>
      <c r="AI138" s="68"/>
      <c r="AJ138" s="68">
        <v>1</v>
      </c>
      <c r="AK138" s="68">
        <v>1</v>
      </c>
      <c r="AL138" s="166">
        <v>1</v>
      </c>
      <c r="AM138" s="167">
        <v>1</v>
      </c>
    </row>
    <row r="139" spans="1:39" s="56" customFormat="1" ht="39.950000000000003" customHeight="1">
      <c r="A139" s="66">
        <f t="shared" si="2"/>
        <v>131</v>
      </c>
      <c r="B139" s="68"/>
      <c r="C139" s="68"/>
      <c r="D139" s="68"/>
      <c r="E139" s="68">
        <v>3</v>
      </c>
      <c r="F139" s="68"/>
      <c r="G139" s="68"/>
      <c r="H139" s="68"/>
      <c r="I139" s="68"/>
      <c r="J139" s="64"/>
      <c r="K139" s="64"/>
      <c r="L139" s="81" t="s">
        <v>600</v>
      </c>
      <c r="M139" s="33" t="s">
        <v>601</v>
      </c>
      <c r="N139" s="160" t="s">
        <v>271</v>
      </c>
      <c r="O139" s="77" t="s">
        <v>56</v>
      </c>
      <c r="P139" s="65" t="s">
        <v>246</v>
      </c>
      <c r="Q139" s="76"/>
      <c r="R139" s="76" t="s">
        <v>56</v>
      </c>
      <c r="S139" s="86" t="s">
        <v>247</v>
      </c>
      <c r="T139" s="76" t="s">
        <v>56</v>
      </c>
      <c r="U139" s="76" t="s">
        <v>248</v>
      </c>
      <c r="V139" s="76" t="s">
        <v>249</v>
      </c>
      <c r="W139" s="68" t="s">
        <v>256</v>
      </c>
      <c r="X139" s="68" t="s">
        <v>251</v>
      </c>
      <c r="Y139" s="64" t="s">
        <v>25</v>
      </c>
      <c r="Z139" s="64" t="s">
        <v>602</v>
      </c>
      <c r="AA139" s="126">
        <f>SUM(AA140:AA141)</f>
        <v>0.1051</v>
      </c>
      <c r="AB139" s="64" t="s">
        <v>25</v>
      </c>
      <c r="AC139" s="112"/>
      <c r="AD139" s="112"/>
      <c r="AE139" s="112"/>
      <c r="AF139" s="112"/>
      <c r="AG139" s="146"/>
      <c r="AH139" s="146"/>
      <c r="AI139" s="144"/>
      <c r="AJ139" s="68">
        <v>1</v>
      </c>
      <c r="AK139" s="68">
        <v>1</v>
      </c>
      <c r="AL139" s="166">
        <v>1</v>
      </c>
      <c r="AM139" s="167">
        <v>1</v>
      </c>
    </row>
    <row r="140" spans="1:39" s="56" customFormat="1" ht="39.950000000000003" customHeight="1">
      <c r="A140" s="66">
        <f t="shared" ref="A140:A203" si="3">ROW(140:140)-8</f>
        <v>132</v>
      </c>
      <c r="B140" s="68"/>
      <c r="C140" s="68"/>
      <c r="D140" s="68"/>
      <c r="E140" s="68"/>
      <c r="F140" s="68">
        <v>4</v>
      </c>
      <c r="G140" s="68"/>
      <c r="H140" s="68"/>
      <c r="I140" s="68"/>
      <c r="J140" s="64"/>
      <c r="K140" s="64"/>
      <c r="L140" s="81" t="s">
        <v>603</v>
      </c>
      <c r="M140" s="160" t="s">
        <v>604</v>
      </c>
      <c r="N140" s="160" t="s">
        <v>271</v>
      </c>
      <c r="O140" s="77" t="s">
        <v>56</v>
      </c>
      <c r="P140" s="65" t="s">
        <v>246</v>
      </c>
      <c r="Q140" s="76"/>
      <c r="R140" s="76" t="s">
        <v>56</v>
      </c>
      <c r="S140" s="86" t="s">
        <v>247</v>
      </c>
      <c r="T140" s="76" t="s">
        <v>56</v>
      </c>
      <c r="U140" s="76" t="s">
        <v>248</v>
      </c>
      <c r="V140" s="76" t="s">
        <v>249</v>
      </c>
      <c r="W140" s="75" t="s">
        <v>328</v>
      </c>
      <c r="X140" s="68" t="s">
        <v>397</v>
      </c>
      <c r="Y140" s="131" t="s">
        <v>330</v>
      </c>
      <c r="Z140" s="64" t="s">
        <v>602</v>
      </c>
      <c r="AA140" s="126">
        <v>0.1019</v>
      </c>
      <c r="AB140" s="64" t="s">
        <v>25</v>
      </c>
      <c r="AC140" s="112"/>
      <c r="AD140" s="112"/>
      <c r="AE140" s="112"/>
      <c r="AF140" s="112"/>
      <c r="AG140" s="146"/>
      <c r="AH140" s="146"/>
      <c r="AI140" s="144"/>
      <c r="AJ140" s="68">
        <v>1</v>
      </c>
      <c r="AK140" s="68">
        <v>1</v>
      </c>
      <c r="AL140" s="166">
        <v>1</v>
      </c>
      <c r="AM140" s="167">
        <v>1</v>
      </c>
    </row>
    <row r="141" spans="1:39" s="56" customFormat="1" ht="39.950000000000003" customHeight="1">
      <c r="A141" s="66">
        <f t="shared" si="3"/>
        <v>133</v>
      </c>
      <c r="B141" s="68"/>
      <c r="C141" s="68"/>
      <c r="D141" s="68"/>
      <c r="E141" s="68"/>
      <c r="F141" s="68">
        <v>4</v>
      </c>
      <c r="G141" s="68"/>
      <c r="H141" s="68"/>
      <c r="I141" s="68"/>
      <c r="J141" s="64"/>
      <c r="K141" s="64"/>
      <c r="L141" s="86" t="s">
        <v>398</v>
      </c>
      <c r="M141" s="33" t="s">
        <v>399</v>
      </c>
      <c r="N141" s="96" t="s">
        <v>400</v>
      </c>
      <c r="O141" s="77" t="s">
        <v>56</v>
      </c>
      <c r="P141" s="65" t="s">
        <v>246</v>
      </c>
      <c r="Q141" s="76"/>
      <c r="R141" s="76" t="s">
        <v>56</v>
      </c>
      <c r="S141" s="86" t="s">
        <v>247</v>
      </c>
      <c r="T141" s="76" t="s">
        <v>56</v>
      </c>
      <c r="U141" s="76" t="s">
        <v>249</v>
      </c>
      <c r="V141" s="76" t="s">
        <v>248</v>
      </c>
      <c r="W141" s="75" t="s">
        <v>401</v>
      </c>
      <c r="X141" s="68" t="s">
        <v>582</v>
      </c>
      <c r="Y141" s="64" t="s">
        <v>25</v>
      </c>
      <c r="Z141" s="64" t="s">
        <v>403</v>
      </c>
      <c r="AA141" s="126">
        <v>3.2000000000000002E-3</v>
      </c>
      <c r="AB141" s="64" t="s">
        <v>25</v>
      </c>
      <c r="AC141" s="112"/>
      <c r="AD141" s="112"/>
      <c r="AE141" s="112"/>
      <c r="AF141" s="112"/>
      <c r="AG141" s="146"/>
      <c r="AH141" s="146"/>
      <c r="AI141" s="144"/>
      <c r="AJ141" s="68">
        <v>1</v>
      </c>
      <c r="AK141" s="68">
        <v>1</v>
      </c>
      <c r="AL141" s="166">
        <v>1</v>
      </c>
      <c r="AM141" s="167">
        <v>1</v>
      </c>
    </row>
    <row r="142" spans="1:39" s="56" customFormat="1" ht="39.950000000000003" customHeight="1">
      <c r="A142" s="66">
        <f t="shared" si="3"/>
        <v>134</v>
      </c>
      <c r="B142" s="68"/>
      <c r="C142" s="68"/>
      <c r="D142" s="68"/>
      <c r="E142" s="68">
        <v>3</v>
      </c>
      <c r="F142" s="68"/>
      <c r="G142" s="68"/>
      <c r="H142" s="68"/>
      <c r="I142" s="68"/>
      <c r="J142" s="64"/>
      <c r="K142" s="64"/>
      <c r="L142" s="81" t="s">
        <v>404</v>
      </c>
      <c r="M142" s="33" t="s">
        <v>405</v>
      </c>
      <c r="N142" s="104" t="s">
        <v>271</v>
      </c>
      <c r="O142" s="77" t="s">
        <v>56</v>
      </c>
      <c r="P142" s="65"/>
      <c r="Q142" s="83"/>
      <c r="R142" s="76" t="s">
        <v>56</v>
      </c>
      <c r="S142" s="86" t="s">
        <v>247</v>
      </c>
      <c r="T142" s="76" t="s">
        <v>56</v>
      </c>
      <c r="U142" s="76" t="s">
        <v>248</v>
      </c>
      <c r="V142" s="76" t="s">
        <v>249</v>
      </c>
      <c r="W142" s="75" t="s">
        <v>256</v>
      </c>
      <c r="X142" s="86" t="s">
        <v>25</v>
      </c>
      <c r="Y142" s="131" t="s">
        <v>25</v>
      </c>
      <c r="Z142" s="64" t="s">
        <v>406</v>
      </c>
      <c r="AA142" s="127">
        <f>SUM(AA143:AA144)</f>
        <v>9.5399999999999999E-2</v>
      </c>
      <c r="AB142" s="64" t="s">
        <v>25</v>
      </c>
      <c r="AC142" s="112"/>
      <c r="AD142" s="112"/>
      <c r="AE142" s="112"/>
      <c r="AF142" s="112"/>
      <c r="AG142" s="146"/>
      <c r="AH142" s="146"/>
      <c r="AI142" s="144"/>
      <c r="AJ142" s="68">
        <v>1</v>
      </c>
      <c r="AK142" s="68">
        <v>1</v>
      </c>
      <c r="AL142" s="166">
        <v>1</v>
      </c>
      <c r="AM142" s="167">
        <v>1</v>
      </c>
    </row>
    <row r="143" spans="1:39" s="56" customFormat="1" ht="39.950000000000003" customHeight="1">
      <c r="A143" s="66">
        <f t="shared" si="3"/>
        <v>135</v>
      </c>
      <c r="B143" s="68"/>
      <c r="C143" s="68"/>
      <c r="D143" s="68"/>
      <c r="E143" s="68"/>
      <c r="F143" s="68">
        <v>4</v>
      </c>
      <c r="G143" s="68"/>
      <c r="H143" s="68"/>
      <c r="I143" s="68"/>
      <c r="J143" s="64"/>
      <c r="K143" s="64"/>
      <c r="L143" s="81" t="s">
        <v>407</v>
      </c>
      <c r="M143" s="33" t="s">
        <v>408</v>
      </c>
      <c r="N143" s="104" t="s">
        <v>271</v>
      </c>
      <c r="O143" s="77" t="s">
        <v>56</v>
      </c>
      <c r="P143" s="65" t="s">
        <v>246</v>
      </c>
      <c r="Q143" s="83"/>
      <c r="R143" s="76" t="s">
        <v>56</v>
      </c>
      <c r="S143" s="86" t="s">
        <v>247</v>
      </c>
      <c r="T143" s="76" t="s">
        <v>56</v>
      </c>
      <c r="U143" s="76" t="s">
        <v>248</v>
      </c>
      <c r="V143" s="76" t="s">
        <v>249</v>
      </c>
      <c r="W143" s="75" t="s">
        <v>328</v>
      </c>
      <c r="X143" s="68" t="s">
        <v>397</v>
      </c>
      <c r="Y143" s="86" t="s">
        <v>330</v>
      </c>
      <c r="Z143" s="64" t="s">
        <v>406</v>
      </c>
      <c r="AA143" s="127">
        <v>9.2200000000000004E-2</v>
      </c>
      <c r="AB143" s="64" t="s">
        <v>25</v>
      </c>
      <c r="AC143" s="112"/>
      <c r="AD143" s="112"/>
      <c r="AE143" s="112"/>
      <c r="AF143" s="112"/>
      <c r="AG143" s="146"/>
      <c r="AH143" s="146"/>
      <c r="AI143" s="144"/>
      <c r="AJ143" s="68">
        <v>1</v>
      </c>
      <c r="AK143" s="68">
        <v>1</v>
      </c>
      <c r="AL143" s="166">
        <v>1</v>
      </c>
      <c r="AM143" s="167">
        <v>1</v>
      </c>
    </row>
    <row r="144" spans="1:39" s="56" customFormat="1" ht="39.950000000000003" customHeight="1">
      <c r="A144" s="66">
        <f t="shared" si="3"/>
        <v>136</v>
      </c>
      <c r="B144" s="68"/>
      <c r="C144" s="68"/>
      <c r="D144" s="68"/>
      <c r="E144" s="68"/>
      <c r="F144" s="68">
        <v>4</v>
      </c>
      <c r="G144" s="68"/>
      <c r="H144" s="68"/>
      <c r="I144" s="68"/>
      <c r="J144" s="64"/>
      <c r="K144" s="64"/>
      <c r="L144" s="86" t="s">
        <v>398</v>
      </c>
      <c r="M144" s="33" t="s">
        <v>399</v>
      </c>
      <c r="N144" s="96" t="s">
        <v>400</v>
      </c>
      <c r="O144" s="77" t="s">
        <v>56</v>
      </c>
      <c r="P144" s="65" t="s">
        <v>246</v>
      </c>
      <c r="Q144" s="76"/>
      <c r="R144" s="76" t="s">
        <v>56</v>
      </c>
      <c r="S144" s="86" t="s">
        <v>247</v>
      </c>
      <c r="T144" s="76" t="s">
        <v>56</v>
      </c>
      <c r="U144" s="76" t="s">
        <v>249</v>
      </c>
      <c r="V144" s="76" t="s">
        <v>248</v>
      </c>
      <c r="W144" s="75" t="s">
        <v>401</v>
      </c>
      <c r="X144" s="68" t="s">
        <v>582</v>
      </c>
      <c r="Y144" s="64" t="s">
        <v>25</v>
      </c>
      <c r="Z144" s="64" t="s">
        <v>403</v>
      </c>
      <c r="AA144" s="126">
        <v>3.2000000000000002E-3</v>
      </c>
      <c r="AB144" s="64" t="s">
        <v>25</v>
      </c>
      <c r="AC144" s="112"/>
      <c r="AD144" s="112"/>
      <c r="AE144" s="112"/>
      <c r="AF144" s="112"/>
      <c r="AG144" s="146"/>
      <c r="AH144" s="146"/>
      <c r="AI144" s="144"/>
      <c r="AJ144" s="68">
        <v>1</v>
      </c>
      <c r="AK144" s="68">
        <v>1</v>
      </c>
      <c r="AL144" s="166">
        <v>1</v>
      </c>
      <c r="AM144" s="167">
        <v>1</v>
      </c>
    </row>
    <row r="145" spans="1:39" s="56" customFormat="1" ht="39.950000000000003" customHeight="1">
      <c r="A145" s="66">
        <f t="shared" si="3"/>
        <v>137</v>
      </c>
      <c r="B145" s="68"/>
      <c r="C145" s="68"/>
      <c r="D145" s="68"/>
      <c r="E145" s="68">
        <v>3</v>
      </c>
      <c r="F145" s="68"/>
      <c r="G145" s="68"/>
      <c r="H145" s="68"/>
      <c r="I145" s="68"/>
      <c r="J145" s="64"/>
      <c r="K145" s="64"/>
      <c r="L145" s="81" t="s">
        <v>605</v>
      </c>
      <c r="M145" s="33" t="s">
        <v>606</v>
      </c>
      <c r="N145" s="160" t="s">
        <v>271</v>
      </c>
      <c r="O145" s="77" t="s">
        <v>56</v>
      </c>
      <c r="P145" s="65" t="s">
        <v>246</v>
      </c>
      <c r="Q145" s="76"/>
      <c r="R145" s="76" t="s">
        <v>56</v>
      </c>
      <c r="S145" s="86" t="s">
        <v>247</v>
      </c>
      <c r="T145" s="76" t="s">
        <v>56</v>
      </c>
      <c r="U145" s="76" t="s">
        <v>248</v>
      </c>
      <c r="V145" s="76" t="s">
        <v>249</v>
      </c>
      <c r="W145" s="68" t="s">
        <v>256</v>
      </c>
      <c r="X145" s="68" t="s">
        <v>251</v>
      </c>
      <c r="Y145" s="64" t="s">
        <v>25</v>
      </c>
      <c r="Z145" s="64" t="s">
        <v>607</v>
      </c>
      <c r="AA145" s="126">
        <f>SUM(AA146:AA147)</f>
        <v>8.2599999999999993E-2</v>
      </c>
      <c r="AB145" s="64" t="s">
        <v>25</v>
      </c>
      <c r="AC145" s="112"/>
      <c r="AD145" s="112"/>
      <c r="AE145" s="112"/>
      <c r="AF145" s="112"/>
      <c r="AG145" s="146"/>
      <c r="AH145" s="146"/>
      <c r="AI145" s="144"/>
      <c r="AJ145" s="68">
        <v>1</v>
      </c>
      <c r="AK145" s="68">
        <v>1</v>
      </c>
      <c r="AL145" s="166">
        <v>1</v>
      </c>
      <c r="AM145" s="167">
        <v>1</v>
      </c>
    </row>
    <row r="146" spans="1:39" s="56" customFormat="1" ht="39.950000000000003" customHeight="1">
      <c r="A146" s="66">
        <f t="shared" si="3"/>
        <v>138</v>
      </c>
      <c r="B146" s="68"/>
      <c r="C146" s="68"/>
      <c r="D146" s="68"/>
      <c r="E146" s="68"/>
      <c r="F146" s="68">
        <v>4</v>
      </c>
      <c r="G146" s="68"/>
      <c r="H146" s="68"/>
      <c r="I146" s="68"/>
      <c r="J146" s="64"/>
      <c r="K146" s="64"/>
      <c r="L146" s="81" t="s">
        <v>608</v>
      </c>
      <c r="M146" s="160" t="s">
        <v>609</v>
      </c>
      <c r="N146" s="160" t="s">
        <v>271</v>
      </c>
      <c r="O146" s="77" t="s">
        <v>56</v>
      </c>
      <c r="P146" s="65" t="s">
        <v>246</v>
      </c>
      <c r="Q146" s="76"/>
      <c r="R146" s="76" t="s">
        <v>56</v>
      </c>
      <c r="S146" s="86" t="s">
        <v>247</v>
      </c>
      <c r="T146" s="76" t="s">
        <v>56</v>
      </c>
      <c r="U146" s="76" t="s">
        <v>248</v>
      </c>
      <c r="V146" s="76" t="s">
        <v>249</v>
      </c>
      <c r="W146" s="75" t="s">
        <v>328</v>
      </c>
      <c r="X146" s="68" t="s">
        <v>397</v>
      </c>
      <c r="Y146" s="131" t="s">
        <v>330</v>
      </c>
      <c r="Z146" s="64" t="s">
        <v>607</v>
      </c>
      <c r="AA146" s="126">
        <v>7.9399999999999998E-2</v>
      </c>
      <c r="AB146" s="64" t="s">
        <v>25</v>
      </c>
      <c r="AC146" s="112"/>
      <c r="AD146" s="112"/>
      <c r="AE146" s="112"/>
      <c r="AF146" s="112"/>
      <c r="AG146" s="146"/>
      <c r="AH146" s="146"/>
      <c r="AI146" s="144"/>
      <c r="AJ146" s="68">
        <v>1</v>
      </c>
      <c r="AK146" s="68">
        <v>1</v>
      </c>
      <c r="AL146" s="166">
        <v>1</v>
      </c>
      <c r="AM146" s="167">
        <v>1</v>
      </c>
    </row>
    <row r="147" spans="1:39" s="56" customFormat="1" ht="39.950000000000003" customHeight="1">
      <c r="A147" s="66">
        <f t="shared" si="3"/>
        <v>139</v>
      </c>
      <c r="B147" s="68"/>
      <c r="C147" s="68"/>
      <c r="D147" s="68"/>
      <c r="E147" s="68"/>
      <c r="F147" s="68">
        <v>4</v>
      </c>
      <c r="G147" s="68"/>
      <c r="H147" s="68"/>
      <c r="I147" s="68"/>
      <c r="J147" s="64"/>
      <c r="K147" s="64"/>
      <c r="L147" s="86" t="s">
        <v>398</v>
      </c>
      <c r="M147" s="33" t="s">
        <v>399</v>
      </c>
      <c r="N147" s="96" t="s">
        <v>400</v>
      </c>
      <c r="O147" s="77" t="s">
        <v>56</v>
      </c>
      <c r="P147" s="65" t="s">
        <v>246</v>
      </c>
      <c r="Q147" s="76"/>
      <c r="R147" s="76" t="s">
        <v>56</v>
      </c>
      <c r="S147" s="86" t="s">
        <v>247</v>
      </c>
      <c r="T147" s="76" t="s">
        <v>56</v>
      </c>
      <c r="U147" s="76" t="s">
        <v>249</v>
      </c>
      <c r="V147" s="76" t="s">
        <v>248</v>
      </c>
      <c r="W147" s="75" t="s">
        <v>401</v>
      </c>
      <c r="X147" s="68" t="s">
        <v>582</v>
      </c>
      <c r="Y147" s="64" t="s">
        <v>25</v>
      </c>
      <c r="Z147" s="64" t="s">
        <v>403</v>
      </c>
      <c r="AA147" s="126">
        <v>3.2000000000000002E-3</v>
      </c>
      <c r="AB147" s="64" t="s">
        <v>25</v>
      </c>
      <c r="AC147" s="112"/>
      <c r="AD147" s="112"/>
      <c r="AE147" s="112"/>
      <c r="AF147" s="112"/>
      <c r="AG147" s="146"/>
      <c r="AH147" s="146"/>
      <c r="AI147" s="144"/>
      <c r="AJ147" s="68">
        <v>1</v>
      </c>
      <c r="AK147" s="68">
        <v>1</v>
      </c>
      <c r="AL147" s="166">
        <v>1</v>
      </c>
      <c r="AM147" s="167">
        <v>1</v>
      </c>
    </row>
    <row r="148" spans="1:39" s="56" customFormat="1" ht="39.950000000000003" customHeight="1">
      <c r="A148" s="66">
        <f t="shared" si="3"/>
        <v>140</v>
      </c>
      <c r="B148" s="68"/>
      <c r="C148" s="68"/>
      <c r="D148" s="68"/>
      <c r="E148" s="68">
        <v>3</v>
      </c>
      <c r="F148" s="68"/>
      <c r="G148" s="68"/>
      <c r="H148" s="68"/>
      <c r="I148" s="68"/>
      <c r="J148" s="64"/>
      <c r="K148" s="64"/>
      <c r="L148" s="81" t="s">
        <v>610</v>
      </c>
      <c r="M148" s="33" t="s">
        <v>611</v>
      </c>
      <c r="N148" s="160" t="s">
        <v>271</v>
      </c>
      <c r="O148" s="77" t="s">
        <v>56</v>
      </c>
      <c r="P148" s="65" t="s">
        <v>246</v>
      </c>
      <c r="Q148" s="76"/>
      <c r="R148" s="76" t="s">
        <v>56</v>
      </c>
      <c r="S148" s="86" t="s">
        <v>247</v>
      </c>
      <c r="T148" s="76" t="s">
        <v>56</v>
      </c>
      <c r="U148" s="76" t="s">
        <v>248</v>
      </c>
      <c r="V148" s="76" t="s">
        <v>249</v>
      </c>
      <c r="W148" s="75" t="s">
        <v>282</v>
      </c>
      <c r="X148" s="68" t="s">
        <v>363</v>
      </c>
      <c r="Y148" s="77" t="s">
        <v>279</v>
      </c>
      <c r="Z148" s="65" t="s">
        <v>612</v>
      </c>
      <c r="AA148" s="126">
        <v>9.0999999999999998E-2</v>
      </c>
      <c r="AB148" s="64" t="s">
        <v>25</v>
      </c>
      <c r="AC148" s="112"/>
      <c r="AD148" s="112"/>
      <c r="AE148" s="112"/>
      <c r="AF148" s="112"/>
      <c r="AG148" s="146"/>
      <c r="AH148" s="146"/>
      <c r="AI148" s="144"/>
      <c r="AJ148" s="68">
        <v>2</v>
      </c>
      <c r="AK148" s="68">
        <v>2</v>
      </c>
      <c r="AL148" s="166">
        <v>2</v>
      </c>
      <c r="AM148" s="167">
        <v>2</v>
      </c>
    </row>
    <row r="149" spans="1:39" s="56" customFormat="1" ht="39.950000000000003" customHeight="1">
      <c r="A149" s="66">
        <f t="shared" si="3"/>
        <v>141</v>
      </c>
      <c r="B149" s="68"/>
      <c r="C149" s="68"/>
      <c r="D149" s="68"/>
      <c r="E149" s="68">
        <v>3</v>
      </c>
      <c r="F149" s="68"/>
      <c r="G149" s="68"/>
      <c r="H149" s="68"/>
      <c r="I149" s="68"/>
      <c r="J149" s="64"/>
      <c r="K149" s="64"/>
      <c r="L149" s="81" t="s">
        <v>613</v>
      </c>
      <c r="M149" s="33" t="s">
        <v>614</v>
      </c>
      <c r="N149" s="160" t="s">
        <v>271</v>
      </c>
      <c r="O149" s="77" t="s">
        <v>56</v>
      </c>
      <c r="P149" s="65" t="s">
        <v>246</v>
      </c>
      <c r="Q149" s="68"/>
      <c r="R149" s="76" t="s">
        <v>56</v>
      </c>
      <c r="S149" s="86" t="s">
        <v>247</v>
      </c>
      <c r="T149" s="76" t="s">
        <v>56</v>
      </c>
      <c r="U149" s="76" t="s">
        <v>248</v>
      </c>
      <c r="V149" s="76" t="s">
        <v>249</v>
      </c>
      <c r="W149" s="75" t="s">
        <v>305</v>
      </c>
      <c r="X149" s="68" t="s">
        <v>567</v>
      </c>
      <c r="Y149" s="131" t="s">
        <v>279</v>
      </c>
      <c r="Z149" s="68" t="s">
        <v>615</v>
      </c>
      <c r="AA149" s="126">
        <v>3.1E-2</v>
      </c>
      <c r="AB149" s="64" t="s">
        <v>25</v>
      </c>
      <c r="AC149" s="68"/>
      <c r="AD149" s="68"/>
      <c r="AE149" s="68"/>
      <c r="AF149" s="68"/>
      <c r="AG149" s="68"/>
      <c r="AH149" s="68"/>
      <c r="AI149" s="68"/>
      <c r="AJ149" s="68">
        <v>1</v>
      </c>
      <c r="AK149" s="68">
        <v>1</v>
      </c>
      <c r="AL149" s="166">
        <v>1</v>
      </c>
      <c r="AM149" s="167">
        <v>1</v>
      </c>
    </row>
    <row r="150" spans="1:39" s="56" customFormat="1" ht="39.950000000000003" customHeight="1">
      <c r="A150" s="66">
        <f t="shared" si="3"/>
        <v>142</v>
      </c>
      <c r="B150" s="68"/>
      <c r="C150" s="68"/>
      <c r="D150" s="68">
        <v>2</v>
      </c>
      <c r="E150" s="68"/>
      <c r="F150" s="68"/>
      <c r="G150" s="68"/>
      <c r="H150" s="68"/>
      <c r="I150" s="68"/>
      <c r="J150" s="64"/>
      <c r="K150" s="64"/>
      <c r="L150" s="81" t="s">
        <v>616</v>
      </c>
      <c r="M150" s="33" t="s">
        <v>617</v>
      </c>
      <c r="N150" s="104" t="s">
        <v>436</v>
      </c>
      <c r="O150" s="77" t="s">
        <v>56</v>
      </c>
      <c r="P150" s="65" t="s">
        <v>246</v>
      </c>
      <c r="Q150" s="86"/>
      <c r="R150" s="76" t="s">
        <v>56</v>
      </c>
      <c r="S150" s="86" t="s">
        <v>247</v>
      </c>
      <c r="T150" s="76" t="s">
        <v>56</v>
      </c>
      <c r="U150" s="76" t="s">
        <v>248</v>
      </c>
      <c r="V150" s="76" t="s">
        <v>249</v>
      </c>
      <c r="W150" s="68" t="s">
        <v>256</v>
      </c>
      <c r="X150" s="68" t="s">
        <v>251</v>
      </c>
      <c r="Y150" s="64" t="s">
        <v>25</v>
      </c>
      <c r="Z150" s="86" t="s">
        <v>618</v>
      </c>
      <c r="AA150" s="126">
        <v>0.16700000000000001</v>
      </c>
      <c r="AB150" s="64" t="s">
        <v>25</v>
      </c>
      <c r="AC150" s="112"/>
      <c r="AD150" s="112"/>
      <c r="AE150" s="112"/>
      <c r="AF150" s="112"/>
      <c r="AG150" s="146"/>
      <c r="AH150" s="146"/>
      <c r="AI150" s="148" t="s">
        <v>439</v>
      </c>
      <c r="AJ150" s="68">
        <v>1</v>
      </c>
      <c r="AK150" s="68">
        <v>0</v>
      </c>
      <c r="AL150" s="166">
        <v>1</v>
      </c>
      <c r="AM150" s="167">
        <v>0</v>
      </c>
    </row>
    <row r="151" spans="1:39" s="56" customFormat="1" ht="39.950000000000003" customHeight="1">
      <c r="A151" s="66">
        <f t="shared" si="3"/>
        <v>143</v>
      </c>
      <c r="B151" s="68"/>
      <c r="C151" s="68"/>
      <c r="D151" s="68">
        <v>2</v>
      </c>
      <c r="E151" s="68"/>
      <c r="F151" s="68"/>
      <c r="G151" s="68"/>
      <c r="H151" s="68"/>
      <c r="I151" s="68"/>
      <c r="J151" s="64"/>
      <c r="K151" s="64"/>
      <c r="L151" s="81" t="s">
        <v>619</v>
      </c>
      <c r="M151" s="33" t="s">
        <v>617</v>
      </c>
      <c r="N151" s="104" t="s">
        <v>441</v>
      </c>
      <c r="O151" s="77" t="s">
        <v>56</v>
      </c>
      <c r="P151" s="65" t="s">
        <v>246</v>
      </c>
      <c r="Q151" s="86"/>
      <c r="R151" s="76" t="s">
        <v>56</v>
      </c>
      <c r="S151" s="86" t="s">
        <v>247</v>
      </c>
      <c r="T151" s="76" t="s">
        <v>56</v>
      </c>
      <c r="U151" s="76" t="s">
        <v>248</v>
      </c>
      <c r="V151" s="76" t="s">
        <v>249</v>
      </c>
      <c r="W151" s="68" t="s">
        <v>256</v>
      </c>
      <c r="X151" s="68" t="s">
        <v>251</v>
      </c>
      <c r="Y151" s="64" t="s">
        <v>25</v>
      </c>
      <c r="Z151" s="86" t="s">
        <v>618</v>
      </c>
      <c r="AA151" s="126">
        <v>0.16700000000000001</v>
      </c>
      <c r="AB151" s="64" t="s">
        <v>25</v>
      </c>
      <c r="AC151" s="112"/>
      <c r="AD151" s="112"/>
      <c r="AE151" s="112"/>
      <c r="AF151" s="112"/>
      <c r="AG151" s="146"/>
      <c r="AH151" s="146"/>
      <c r="AI151" s="148" t="s">
        <v>442</v>
      </c>
      <c r="AJ151" s="68">
        <v>0</v>
      </c>
      <c r="AK151" s="68">
        <v>1</v>
      </c>
      <c r="AL151" s="166">
        <v>0</v>
      </c>
      <c r="AM151" s="167">
        <v>1</v>
      </c>
    </row>
    <row r="152" spans="1:39" s="55" customFormat="1" ht="39.950000000000003" customHeight="1">
      <c r="A152" s="69">
        <f t="shared" si="3"/>
        <v>144</v>
      </c>
      <c r="B152" s="71"/>
      <c r="C152" s="71"/>
      <c r="D152" s="71"/>
      <c r="E152" s="71">
        <v>3</v>
      </c>
      <c r="F152" s="71"/>
      <c r="G152" s="71"/>
      <c r="H152" s="71"/>
      <c r="I152" s="71"/>
      <c r="J152" s="129"/>
      <c r="K152" s="129"/>
      <c r="L152" s="92" t="s">
        <v>134</v>
      </c>
      <c r="M152" s="93" t="s">
        <v>620</v>
      </c>
      <c r="N152" s="110" t="s">
        <v>436</v>
      </c>
      <c r="O152" s="90" t="s">
        <v>56</v>
      </c>
      <c r="P152" s="95" t="s">
        <v>246</v>
      </c>
      <c r="Q152" s="109"/>
      <c r="R152" s="113" t="s">
        <v>56</v>
      </c>
      <c r="S152" s="109" t="s">
        <v>247</v>
      </c>
      <c r="T152" s="113" t="s">
        <v>56</v>
      </c>
      <c r="U152" s="113" t="s">
        <v>248</v>
      </c>
      <c r="V152" s="113" t="s">
        <v>249</v>
      </c>
      <c r="W152" s="114" t="s">
        <v>297</v>
      </c>
      <c r="X152" s="109" t="s">
        <v>621</v>
      </c>
      <c r="Y152" s="129" t="s">
        <v>25</v>
      </c>
      <c r="Z152" s="109" t="s">
        <v>622</v>
      </c>
      <c r="AA152" s="139">
        <v>5.7200000000000001E-2</v>
      </c>
      <c r="AB152" s="129" t="s">
        <v>25</v>
      </c>
      <c r="AC152" s="164"/>
      <c r="AD152" s="164"/>
      <c r="AE152" s="164"/>
      <c r="AF152" s="164"/>
      <c r="AG152" s="165"/>
      <c r="AH152" s="165"/>
      <c r="AI152" s="223" t="s">
        <v>439</v>
      </c>
      <c r="AJ152" s="71">
        <v>1</v>
      </c>
      <c r="AK152" s="71">
        <v>0</v>
      </c>
      <c r="AL152" s="207">
        <v>1</v>
      </c>
      <c r="AM152" s="224">
        <v>0</v>
      </c>
    </row>
    <row r="153" spans="1:39" s="56" customFormat="1" ht="39.950000000000003" customHeight="1">
      <c r="A153" s="66">
        <f t="shared" si="3"/>
        <v>145</v>
      </c>
      <c r="B153" s="68"/>
      <c r="C153" s="68"/>
      <c r="D153" s="68"/>
      <c r="E153" s="68">
        <v>3</v>
      </c>
      <c r="F153" s="68"/>
      <c r="G153" s="68"/>
      <c r="H153" s="68"/>
      <c r="I153" s="68"/>
      <c r="J153" s="64"/>
      <c r="K153" s="64"/>
      <c r="L153" s="81" t="s">
        <v>623</v>
      </c>
      <c r="M153" s="33" t="s">
        <v>620</v>
      </c>
      <c r="N153" s="104" t="s">
        <v>441</v>
      </c>
      <c r="O153" s="77" t="s">
        <v>56</v>
      </c>
      <c r="P153" s="65" t="s">
        <v>246</v>
      </c>
      <c r="Q153" s="86"/>
      <c r="R153" s="76" t="s">
        <v>56</v>
      </c>
      <c r="S153" s="86" t="s">
        <v>247</v>
      </c>
      <c r="T153" s="76" t="s">
        <v>56</v>
      </c>
      <c r="U153" s="76" t="s">
        <v>248</v>
      </c>
      <c r="V153" s="76" t="s">
        <v>249</v>
      </c>
      <c r="W153" s="75" t="s">
        <v>297</v>
      </c>
      <c r="X153" s="86" t="s">
        <v>621</v>
      </c>
      <c r="Y153" s="64" t="s">
        <v>25</v>
      </c>
      <c r="Z153" s="86" t="s">
        <v>622</v>
      </c>
      <c r="AA153" s="126">
        <v>5.7200000000000001E-2</v>
      </c>
      <c r="AB153" s="64" t="s">
        <v>25</v>
      </c>
      <c r="AC153" s="112"/>
      <c r="AD153" s="112"/>
      <c r="AE153" s="112"/>
      <c r="AF153" s="112"/>
      <c r="AG153" s="146"/>
      <c r="AH153" s="146"/>
      <c r="AI153" s="148" t="s">
        <v>442</v>
      </c>
      <c r="AJ153" s="68">
        <v>0</v>
      </c>
      <c r="AK153" s="68">
        <v>1</v>
      </c>
      <c r="AL153" s="166">
        <v>0</v>
      </c>
      <c r="AM153" s="167">
        <v>1</v>
      </c>
    </row>
    <row r="154" spans="1:39" s="56" customFormat="1" ht="39.950000000000003" customHeight="1">
      <c r="A154" s="66">
        <f t="shared" si="3"/>
        <v>146</v>
      </c>
      <c r="B154" s="68"/>
      <c r="C154" s="68"/>
      <c r="D154" s="68"/>
      <c r="E154" s="68">
        <v>3</v>
      </c>
      <c r="F154" s="68"/>
      <c r="G154" s="68"/>
      <c r="H154" s="68"/>
      <c r="I154" s="68"/>
      <c r="J154" s="64"/>
      <c r="K154" s="64"/>
      <c r="L154" s="81" t="s">
        <v>624</v>
      </c>
      <c r="M154" s="33" t="s">
        <v>625</v>
      </c>
      <c r="N154" s="104" t="s">
        <v>436</v>
      </c>
      <c r="O154" s="77" t="s">
        <v>56</v>
      </c>
      <c r="P154" s="65" t="s">
        <v>246</v>
      </c>
      <c r="Q154" s="86"/>
      <c r="R154" s="76" t="s">
        <v>56</v>
      </c>
      <c r="S154" s="86" t="s">
        <v>247</v>
      </c>
      <c r="T154" s="76" t="s">
        <v>56</v>
      </c>
      <c r="U154" s="76" t="s">
        <v>248</v>
      </c>
      <c r="V154" s="76" t="s">
        <v>249</v>
      </c>
      <c r="W154" s="75" t="s">
        <v>297</v>
      </c>
      <c r="X154" s="86" t="s">
        <v>621</v>
      </c>
      <c r="Y154" s="64" t="s">
        <v>25</v>
      </c>
      <c r="Z154" s="86" t="s">
        <v>626</v>
      </c>
      <c r="AA154" s="126">
        <v>1.95E-2</v>
      </c>
      <c r="AB154" s="64" t="s">
        <v>25</v>
      </c>
      <c r="AC154" s="112"/>
      <c r="AD154" s="112"/>
      <c r="AE154" s="112"/>
      <c r="AF154" s="112"/>
      <c r="AG154" s="146"/>
      <c r="AH154" s="146"/>
      <c r="AI154" s="148" t="s">
        <v>439</v>
      </c>
      <c r="AJ154" s="68">
        <v>1</v>
      </c>
      <c r="AK154" s="68">
        <v>0</v>
      </c>
      <c r="AL154" s="166">
        <v>1</v>
      </c>
      <c r="AM154" s="167">
        <v>0</v>
      </c>
    </row>
    <row r="155" spans="1:39" s="56" customFormat="1" ht="39.950000000000003" customHeight="1">
      <c r="A155" s="66">
        <f t="shared" si="3"/>
        <v>147</v>
      </c>
      <c r="B155" s="68"/>
      <c r="C155" s="68"/>
      <c r="D155" s="68"/>
      <c r="E155" s="68">
        <v>3</v>
      </c>
      <c r="F155" s="68"/>
      <c r="G155" s="68"/>
      <c r="H155" s="68"/>
      <c r="I155" s="68"/>
      <c r="J155" s="64"/>
      <c r="K155" s="64"/>
      <c r="L155" s="81" t="s">
        <v>627</v>
      </c>
      <c r="M155" s="33" t="s">
        <v>625</v>
      </c>
      <c r="N155" s="104" t="s">
        <v>441</v>
      </c>
      <c r="O155" s="77" t="s">
        <v>56</v>
      </c>
      <c r="P155" s="65" t="s">
        <v>246</v>
      </c>
      <c r="Q155" s="86"/>
      <c r="R155" s="76" t="s">
        <v>56</v>
      </c>
      <c r="S155" s="86" t="s">
        <v>247</v>
      </c>
      <c r="T155" s="76" t="s">
        <v>56</v>
      </c>
      <c r="U155" s="76" t="s">
        <v>248</v>
      </c>
      <c r="V155" s="76" t="s">
        <v>249</v>
      </c>
      <c r="W155" s="75" t="s">
        <v>297</v>
      </c>
      <c r="X155" s="86" t="s">
        <v>621</v>
      </c>
      <c r="Y155" s="64" t="s">
        <v>25</v>
      </c>
      <c r="Z155" s="86" t="s">
        <v>626</v>
      </c>
      <c r="AA155" s="126">
        <v>1.95E-2</v>
      </c>
      <c r="AB155" s="64" t="s">
        <v>25</v>
      </c>
      <c r="AC155" s="112"/>
      <c r="AD155" s="112"/>
      <c r="AE155" s="112"/>
      <c r="AF155" s="112"/>
      <c r="AG155" s="146"/>
      <c r="AH155" s="146"/>
      <c r="AI155" s="148" t="s">
        <v>442</v>
      </c>
      <c r="AJ155" s="68">
        <v>0</v>
      </c>
      <c r="AK155" s="68">
        <v>1</v>
      </c>
      <c r="AL155" s="166">
        <v>0</v>
      </c>
      <c r="AM155" s="167">
        <v>1</v>
      </c>
    </row>
    <row r="156" spans="1:39" s="56" customFormat="1" ht="39.950000000000003" customHeight="1">
      <c r="A156" s="66">
        <f t="shared" si="3"/>
        <v>148</v>
      </c>
      <c r="B156" s="68"/>
      <c r="C156" s="68"/>
      <c r="D156" s="68"/>
      <c r="E156" s="68">
        <v>3</v>
      </c>
      <c r="F156" s="68"/>
      <c r="G156" s="68"/>
      <c r="H156" s="68"/>
      <c r="I156" s="68"/>
      <c r="J156" s="64"/>
      <c r="K156" s="64"/>
      <c r="L156" s="81" t="s">
        <v>628</v>
      </c>
      <c r="M156" s="33" t="s">
        <v>629</v>
      </c>
      <c r="N156" s="160" t="s">
        <v>271</v>
      </c>
      <c r="O156" s="77" t="s">
        <v>56</v>
      </c>
      <c r="P156" s="65" t="s">
        <v>246</v>
      </c>
      <c r="Q156" s="86"/>
      <c r="R156" s="76" t="s">
        <v>56</v>
      </c>
      <c r="S156" s="86" t="s">
        <v>247</v>
      </c>
      <c r="T156" s="76" t="s">
        <v>56</v>
      </c>
      <c r="U156" s="76" t="s">
        <v>248</v>
      </c>
      <c r="V156" s="76" t="s">
        <v>249</v>
      </c>
      <c r="W156" s="75" t="s">
        <v>430</v>
      </c>
      <c r="X156" s="68" t="s">
        <v>630</v>
      </c>
      <c r="Y156" s="131" t="s">
        <v>279</v>
      </c>
      <c r="Z156" s="86" t="s">
        <v>631</v>
      </c>
      <c r="AA156" s="126">
        <v>6.6E-3</v>
      </c>
      <c r="AB156" s="64" t="s">
        <v>314</v>
      </c>
      <c r="AC156" s="112"/>
      <c r="AD156" s="112"/>
      <c r="AE156" s="112"/>
      <c r="AF156" s="112"/>
      <c r="AG156" s="146"/>
      <c r="AH156" s="146"/>
      <c r="AI156" s="144"/>
      <c r="AJ156" s="68">
        <v>1</v>
      </c>
      <c r="AK156" s="68">
        <v>1</v>
      </c>
      <c r="AL156" s="166">
        <v>1</v>
      </c>
      <c r="AM156" s="167">
        <v>1</v>
      </c>
    </row>
    <row r="157" spans="1:39" s="56" customFormat="1" ht="39.950000000000003" customHeight="1">
      <c r="A157" s="66">
        <f t="shared" si="3"/>
        <v>149</v>
      </c>
      <c r="B157" s="68"/>
      <c r="C157" s="68"/>
      <c r="D157" s="68"/>
      <c r="E157" s="68">
        <v>3</v>
      </c>
      <c r="F157" s="68"/>
      <c r="G157" s="68"/>
      <c r="H157" s="68"/>
      <c r="I157" s="68"/>
      <c r="J157" s="64"/>
      <c r="K157" s="64"/>
      <c r="L157" s="81" t="s">
        <v>193</v>
      </c>
      <c r="M157" s="33" t="s">
        <v>194</v>
      </c>
      <c r="N157" s="160" t="s">
        <v>271</v>
      </c>
      <c r="O157" s="77" t="s">
        <v>56</v>
      </c>
      <c r="P157" s="65" t="s">
        <v>246</v>
      </c>
      <c r="Q157" s="86"/>
      <c r="R157" s="76" t="s">
        <v>56</v>
      </c>
      <c r="S157" s="86" t="s">
        <v>247</v>
      </c>
      <c r="T157" s="76" t="s">
        <v>56</v>
      </c>
      <c r="U157" s="76" t="s">
        <v>248</v>
      </c>
      <c r="V157" s="76" t="s">
        <v>249</v>
      </c>
      <c r="W157" s="75" t="s">
        <v>282</v>
      </c>
      <c r="X157" s="86" t="s">
        <v>632</v>
      </c>
      <c r="Y157" s="64" t="s">
        <v>25</v>
      </c>
      <c r="Z157" s="86" t="s">
        <v>633</v>
      </c>
      <c r="AA157" s="126">
        <v>2.2000000000000001E-3</v>
      </c>
      <c r="AB157" s="64" t="s">
        <v>314</v>
      </c>
      <c r="AC157" s="112"/>
      <c r="AD157" s="112"/>
      <c r="AE157" s="112"/>
      <c r="AF157" s="112"/>
      <c r="AG157" s="146"/>
      <c r="AH157" s="146"/>
      <c r="AI157" s="144"/>
      <c r="AJ157" s="68">
        <v>1</v>
      </c>
      <c r="AK157" s="68">
        <v>1</v>
      </c>
      <c r="AL157" s="166">
        <v>1</v>
      </c>
      <c r="AM157" s="167">
        <v>1</v>
      </c>
    </row>
    <row r="158" spans="1:39" s="56" customFormat="1" ht="39.950000000000003" customHeight="1">
      <c r="A158" s="66">
        <f t="shared" si="3"/>
        <v>150</v>
      </c>
      <c r="B158" s="68"/>
      <c r="C158" s="68"/>
      <c r="D158" s="68"/>
      <c r="E158" s="68">
        <v>3</v>
      </c>
      <c r="F158" s="68"/>
      <c r="G158" s="68"/>
      <c r="H158" s="68"/>
      <c r="I158" s="68"/>
      <c r="J158" s="64"/>
      <c r="K158" s="64"/>
      <c r="L158" s="81" t="s">
        <v>634</v>
      </c>
      <c r="M158" s="33" t="s">
        <v>635</v>
      </c>
      <c r="N158" s="160" t="s">
        <v>636</v>
      </c>
      <c r="O158" s="77" t="s">
        <v>56</v>
      </c>
      <c r="P158" s="65" t="s">
        <v>246</v>
      </c>
      <c r="Q158" s="86"/>
      <c r="R158" s="76" t="s">
        <v>56</v>
      </c>
      <c r="S158" s="86" t="s">
        <v>247</v>
      </c>
      <c r="T158" s="76" t="s">
        <v>56</v>
      </c>
      <c r="U158" s="76" t="s">
        <v>249</v>
      </c>
      <c r="V158" s="76" t="s">
        <v>248</v>
      </c>
      <c r="W158" s="65" t="s">
        <v>401</v>
      </c>
      <c r="X158" s="86" t="s">
        <v>637</v>
      </c>
      <c r="Y158" s="64" t="s">
        <v>25</v>
      </c>
      <c r="Z158" s="64" t="s">
        <v>638</v>
      </c>
      <c r="AA158" s="126">
        <v>1.1000000000000001E-3</v>
      </c>
      <c r="AB158" s="64" t="s">
        <v>25</v>
      </c>
      <c r="AC158" s="112"/>
      <c r="AD158" s="112"/>
      <c r="AE158" s="112"/>
      <c r="AF158" s="112"/>
      <c r="AG158" s="146"/>
      <c r="AH158" s="146"/>
      <c r="AI158" s="144"/>
      <c r="AJ158" s="68">
        <v>1</v>
      </c>
      <c r="AK158" s="68">
        <v>1</v>
      </c>
      <c r="AL158" s="166">
        <v>1</v>
      </c>
      <c r="AM158" s="167">
        <v>1</v>
      </c>
    </row>
    <row r="159" spans="1:39" s="55" customFormat="1" ht="39.950000000000003" customHeight="1">
      <c r="A159" s="69">
        <f t="shared" si="3"/>
        <v>151</v>
      </c>
      <c r="B159" s="71"/>
      <c r="C159" s="71"/>
      <c r="D159" s="71"/>
      <c r="E159" s="71">
        <v>3</v>
      </c>
      <c r="F159" s="71"/>
      <c r="G159" s="71"/>
      <c r="H159" s="71"/>
      <c r="I159" s="71"/>
      <c r="J159" s="129"/>
      <c r="K159" s="129"/>
      <c r="L159" s="92" t="s">
        <v>172</v>
      </c>
      <c r="M159" s="93" t="s">
        <v>173</v>
      </c>
      <c r="N159" s="159" t="s">
        <v>639</v>
      </c>
      <c r="O159" s="90" t="s">
        <v>56</v>
      </c>
      <c r="P159" s="95" t="s">
        <v>246</v>
      </c>
      <c r="Q159" s="109"/>
      <c r="R159" s="113" t="s">
        <v>56</v>
      </c>
      <c r="S159" s="109" t="s">
        <v>247</v>
      </c>
      <c r="T159" s="113" t="s">
        <v>56</v>
      </c>
      <c r="U159" s="113" t="s">
        <v>248</v>
      </c>
      <c r="V159" s="113" t="s">
        <v>249</v>
      </c>
      <c r="W159" s="71" t="s">
        <v>256</v>
      </c>
      <c r="X159" s="71" t="s">
        <v>251</v>
      </c>
      <c r="Y159" s="129" t="s">
        <v>25</v>
      </c>
      <c r="Z159" s="129" t="s">
        <v>25</v>
      </c>
      <c r="AA159" s="139">
        <v>0.08</v>
      </c>
      <c r="AB159" s="129" t="s">
        <v>25</v>
      </c>
      <c r="AC159" s="164"/>
      <c r="AD159" s="164"/>
      <c r="AE159" s="164"/>
      <c r="AF159" s="164"/>
      <c r="AG159" s="165"/>
      <c r="AH159" s="165"/>
      <c r="AI159" s="149"/>
      <c r="AJ159" s="71">
        <v>1</v>
      </c>
      <c r="AK159" s="71">
        <v>1</v>
      </c>
      <c r="AL159" s="207">
        <v>1</v>
      </c>
      <c r="AM159" s="224">
        <v>1</v>
      </c>
    </row>
    <row r="160" spans="1:39" s="56" customFormat="1" ht="39.950000000000003" customHeight="1">
      <c r="A160" s="66">
        <f t="shared" si="3"/>
        <v>152</v>
      </c>
      <c r="B160" s="68"/>
      <c r="C160" s="68"/>
      <c r="D160" s="68">
        <v>2</v>
      </c>
      <c r="E160" s="68"/>
      <c r="F160" s="68"/>
      <c r="G160" s="68"/>
      <c r="H160" s="68"/>
      <c r="I160" s="68"/>
      <c r="J160" s="64"/>
      <c r="K160" s="64"/>
      <c r="L160" s="86" t="s">
        <v>475</v>
      </c>
      <c r="M160" s="33" t="s">
        <v>476</v>
      </c>
      <c r="N160" s="160" t="s">
        <v>636</v>
      </c>
      <c r="O160" s="77" t="s">
        <v>56</v>
      </c>
      <c r="P160" s="65" t="s">
        <v>246</v>
      </c>
      <c r="Q160" s="76"/>
      <c r="R160" s="76" t="s">
        <v>56</v>
      </c>
      <c r="S160" s="86" t="s">
        <v>247</v>
      </c>
      <c r="T160" s="76" t="s">
        <v>56</v>
      </c>
      <c r="U160" s="76" t="s">
        <v>249</v>
      </c>
      <c r="V160" s="76" t="s">
        <v>248</v>
      </c>
      <c r="W160" s="75" t="s">
        <v>401</v>
      </c>
      <c r="X160" s="68" t="s">
        <v>478</v>
      </c>
      <c r="Y160" s="68" t="s">
        <v>25</v>
      </c>
      <c r="Z160" s="86" t="s">
        <v>25</v>
      </c>
      <c r="AA160" s="127">
        <v>2.3E-3</v>
      </c>
      <c r="AB160" s="64" t="s">
        <v>314</v>
      </c>
      <c r="AC160" s="112"/>
      <c r="AD160" s="112"/>
      <c r="AE160" s="112"/>
      <c r="AF160" s="112"/>
      <c r="AG160" s="146"/>
      <c r="AH160" s="146"/>
      <c r="AI160" s="144"/>
      <c r="AJ160" s="68">
        <v>6</v>
      </c>
      <c r="AK160" s="68">
        <v>6</v>
      </c>
      <c r="AL160" s="166">
        <v>6</v>
      </c>
      <c r="AM160" s="167">
        <v>6</v>
      </c>
    </row>
    <row r="161" spans="1:39" s="56" customFormat="1" ht="39.950000000000003" customHeight="1">
      <c r="A161" s="66">
        <f t="shared" si="3"/>
        <v>153</v>
      </c>
      <c r="B161" s="68"/>
      <c r="C161" s="68"/>
      <c r="D161" s="68">
        <v>2</v>
      </c>
      <c r="E161" s="68"/>
      <c r="F161" s="68"/>
      <c r="G161" s="68"/>
      <c r="H161" s="68"/>
      <c r="I161" s="68"/>
      <c r="J161" s="64"/>
      <c r="K161" s="64"/>
      <c r="L161" s="81" t="s">
        <v>640</v>
      </c>
      <c r="M161" s="33" t="s">
        <v>641</v>
      </c>
      <c r="N161" s="104" t="s">
        <v>436</v>
      </c>
      <c r="O161" s="77" t="s">
        <v>56</v>
      </c>
      <c r="P161" s="65" t="s">
        <v>246</v>
      </c>
      <c r="Q161" s="76"/>
      <c r="R161" s="76" t="s">
        <v>56</v>
      </c>
      <c r="S161" s="86" t="s">
        <v>247</v>
      </c>
      <c r="T161" s="76" t="s">
        <v>56</v>
      </c>
      <c r="U161" s="76" t="s">
        <v>248</v>
      </c>
      <c r="V161" s="76" t="s">
        <v>249</v>
      </c>
      <c r="W161" s="75" t="s">
        <v>318</v>
      </c>
      <c r="X161" s="68" t="s">
        <v>437</v>
      </c>
      <c r="Y161" s="131" t="s">
        <v>25</v>
      </c>
      <c r="Z161" s="86" t="s">
        <v>642</v>
      </c>
      <c r="AA161" s="127">
        <v>8.6300000000000002E-2</v>
      </c>
      <c r="AB161" s="64" t="s">
        <v>25</v>
      </c>
      <c r="AC161" s="112"/>
      <c r="AD161" s="112"/>
      <c r="AE161" s="112"/>
      <c r="AF161" s="112"/>
      <c r="AG161" s="146"/>
      <c r="AH161" s="146"/>
      <c r="AI161" s="148" t="s">
        <v>439</v>
      </c>
      <c r="AJ161" s="68">
        <v>1</v>
      </c>
      <c r="AK161" s="68">
        <v>0</v>
      </c>
      <c r="AL161" s="166">
        <v>1</v>
      </c>
      <c r="AM161" s="167">
        <v>0</v>
      </c>
    </row>
    <row r="162" spans="1:39" s="56" customFormat="1" ht="39.950000000000003" customHeight="1">
      <c r="A162" s="66">
        <f t="shared" si="3"/>
        <v>154</v>
      </c>
      <c r="B162" s="68"/>
      <c r="C162" s="68"/>
      <c r="D162" s="68">
        <v>2</v>
      </c>
      <c r="E162" s="68"/>
      <c r="F162" s="68"/>
      <c r="G162" s="68"/>
      <c r="H162" s="68"/>
      <c r="I162" s="68"/>
      <c r="J162" s="64"/>
      <c r="K162" s="64"/>
      <c r="L162" s="81" t="s">
        <v>643</v>
      </c>
      <c r="M162" s="33" t="s">
        <v>641</v>
      </c>
      <c r="N162" s="104" t="s">
        <v>441</v>
      </c>
      <c r="O162" s="77" t="s">
        <v>56</v>
      </c>
      <c r="P162" s="65" t="s">
        <v>246</v>
      </c>
      <c r="Q162" s="76"/>
      <c r="R162" s="76" t="s">
        <v>56</v>
      </c>
      <c r="S162" s="86" t="s">
        <v>247</v>
      </c>
      <c r="T162" s="76" t="s">
        <v>56</v>
      </c>
      <c r="U162" s="76" t="s">
        <v>248</v>
      </c>
      <c r="V162" s="76" t="s">
        <v>249</v>
      </c>
      <c r="W162" s="75" t="s">
        <v>318</v>
      </c>
      <c r="X162" s="68" t="s">
        <v>437</v>
      </c>
      <c r="Y162" s="131" t="s">
        <v>25</v>
      </c>
      <c r="Z162" s="86" t="s">
        <v>642</v>
      </c>
      <c r="AA162" s="127">
        <v>8.6300000000000002E-2</v>
      </c>
      <c r="AB162" s="64" t="s">
        <v>25</v>
      </c>
      <c r="AC162" s="112"/>
      <c r="AD162" s="112"/>
      <c r="AE162" s="112"/>
      <c r="AF162" s="112"/>
      <c r="AG162" s="146"/>
      <c r="AH162" s="146"/>
      <c r="AI162" s="148" t="s">
        <v>442</v>
      </c>
      <c r="AJ162" s="68">
        <v>0</v>
      </c>
      <c r="AK162" s="68">
        <v>1</v>
      </c>
      <c r="AL162" s="166">
        <v>0</v>
      </c>
      <c r="AM162" s="167">
        <v>1</v>
      </c>
    </row>
    <row r="163" spans="1:39" s="56" customFormat="1" ht="39.950000000000003" customHeight="1">
      <c r="A163" s="66">
        <f t="shared" si="3"/>
        <v>155</v>
      </c>
      <c r="B163" s="68"/>
      <c r="C163" s="68"/>
      <c r="D163" s="68">
        <v>2</v>
      </c>
      <c r="E163" s="68"/>
      <c r="F163" s="68"/>
      <c r="G163" s="68"/>
      <c r="H163" s="68"/>
      <c r="I163" s="68"/>
      <c r="J163" s="64"/>
      <c r="K163" s="64"/>
      <c r="L163" s="81" t="s">
        <v>644</v>
      </c>
      <c r="M163" s="33" t="s">
        <v>645</v>
      </c>
      <c r="N163" s="104" t="s">
        <v>436</v>
      </c>
      <c r="O163" s="77" t="s">
        <v>56</v>
      </c>
      <c r="P163" s="65" t="s">
        <v>246</v>
      </c>
      <c r="Q163" s="76"/>
      <c r="R163" s="76" t="s">
        <v>56</v>
      </c>
      <c r="S163" s="86" t="s">
        <v>247</v>
      </c>
      <c r="T163" s="76" t="s">
        <v>56</v>
      </c>
      <c r="U163" s="76" t="s">
        <v>248</v>
      </c>
      <c r="V163" s="76" t="s">
        <v>249</v>
      </c>
      <c r="W163" s="75" t="s">
        <v>318</v>
      </c>
      <c r="X163" s="68" t="s">
        <v>646</v>
      </c>
      <c r="Y163" s="131" t="s">
        <v>25</v>
      </c>
      <c r="Z163" s="86" t="s">
        <v>647</v>
      </c>
      <c r="AA163" s="127">
        <v>2E-3</v>
      </c>
      <c r="AB163" s="64" t="s">
        <v>25</v>
      </c>
      <c r="AC163" s="112"/>
      <c r="AD163" s="112"/>
      <c r="AE163" s="112"/>
      <c r="AF163" s="112"/>
      <c r="AG163" s="146"/>
      <c r="AH163" s="146"/>
      <c r="AI163" s="148" t="s">
        <v>439</v>
      </c>
      <c r="AJ163" s="68">
        <v>1</v>
      </c>
      <c r="AK163" s="68">
        <v>0</v>
      </c>
      <c r="AL163" s="166">
        <v>1</v>
      </c>
      <c r="AM163" s="167">
        <v>0</v>
      </c>
    </row>
    <row r="164" spans="1:39" s="56" customFormat="1" ht="39.950000000000003" customHeight="1">
      <c r="A164" s="66">
        <f t="shared" si="3"/>
        <v>156</v>
      </c>
      <c r="B164" s="68"/>
      <c r="C164" s="68"/>
      <c r="D164" s="68">
        <v>2</v>
      </c>
      <c r="E164" s="68"/>
      <c r="F164" s="68"/>
      <c r="G164" s="68"/>
      <c r="H164" s="68"/>
      <c r="I164" s="68"/>
      <c r="J164" s="64"/>
      <c r="K164" s="64"/>
      <c r="L164" s="81" t="s">
        <v>648</v>
      </c>
      <c r="M164" s="33" t="s">
        <v>645</v>
      </c>
      <c r="N164" s="104" t="s">
        <v>441</v>
      </c>
      <c r="O164" s="77" t="s">
        <v>56</v>
      </c>
      <c r="P164" s="65" t="s">
        <v>246</v>
      </c>
      <c r="Q164" s="76"/>
      <c r="R164" s="76" t="s">
        <v>56</v>
      </c>
      <c r="S164" s="86" t="s">
        <v>247</v>
      </c>
      <c r="T164" s="76" t="s">
        <v>56</v>
      </c>
      <c r="U164" s="76" t="s">
        <v>248</v>
      </c>
      <c r="V164" s="76" t="s">
        <v>249</v>
      </c>
      <c r="W164" s="75" t="s">
        <v>318</v>
      </c>
      <c r="X164" s="68" t="s">
        <v>646</v>
      </c>
      <c r="Y164" s="131" t="s">
        <v>25</v>
      </c>
      <c r="Z164" s="86" t="s">
        <v>647</v>
      </c>
      <c r="AA164" s="127">
        <v>2E-3</v>
      </c>
      <c r="AB164" s="64" t="s">
        <v>25</v>
      </c>
      <c r="AC164" s="112"/>
      <c r="AD164" s="112"/>
      <c r="AE164" s="112"/>
      <c r="AF164" s="112"/>
      <c r="AG164" s="146"/>
      <c r="AH164" s="146"/>
      <c r="AI164" s="148" t="s">
        <v>442</v>
      </c>
      <c r="AJ164" s="68">
        <v>0</v>
      </c>
      <c r="AK164" s="68">
        <v>1</v>
      </c>
      <c r="AL164" s="166">
        <v>0</v>
      </c>
      <c r="AM164" s="167">
        <v>1</v>
      </c>
    </row>
    <row r="165" spans="1:39" s="56" customFormat="1" ht="39.950000000000003" customHeight="1">
      <c r="A165" s="66">
        <f t="shared" si="3"/>
        <v>157</v>
      </c>
      <c r="B165" s="68"/>
      <c r="C165" s="68"/>
      <c r="D165" s="68">
        <v>2</v>
      </c>
      <c r="E165" s="68"/>
      <c r="F165" s="68"/>
      <c r="G165" s="68"/>
      <c r="H165" s="68"/>
      <c r="I165" s="68"/>
      <c r="J165" s="64"/>
      <c r="K165" s="64"/>
      <c r="L165" s="73" t="s">
        <v>649</v>
      </c>
      <c r="M165" s="33" t="s">
        <v>650</v>
      </c>
      <c r="N165" s="160" t="s">
        <v>651</v>
      </c>
      <c r="O165" s="77" t="s">
        <v>56</v>
      </c>
      <c r="P165" s="65" t="s">
        <v>246</v>
      </c>
      <c r="Q165" s="76"/>
      <c r="R165" s="76" t="s">
        <v>56</v>
      </c>
      <c r="S165" s="86" t="s">
        <v>247</v>
      </c>
      <c r="T165" s="76" t="s">
        <v>56</v>
      </c>
      <c r="U165" s="76" t="s">
        <v>248</v>
      </c>
      <c r="V165" s="76" t="s">
        <v>249</v>
      </c>
      <c r="W165" s="75" t="s">
        <v>318</v>
      </c>
      <c r="X165" s="67" t="s">
        <v>448</v>
      </c>
      <c r="Y165" s="68" t="s">
        <v>25</v>
      </c>
      <c r="Z165" s="86" t="s">
        <v>652</v>
      </c>
      <c r="AA165" s="127">
        <v>0.14399999999999999</v>
      </c>
      <c r="AB165" s="64"/>
      <c r="AC165" s="112"/>
      <c r="AD165" s="112"/>
      <c r="AE165" s="112"/>
      <c r="AF165" s="112"/>
      <c r="AG165" s="146"/>
      <c r="AH165" s="146"/>
      <c r="AI165" s="144"/>
      <c r="AJ165" s="68">
        <v>1</v>
      </c>
      <c r="AK165" s="68">
        <v>1</v>
      </c>
      <c r="AL165" s="166">
        <v>1</v>
      </c>
      <c r="AM165" s="167">
        <v>1</v>
      </c>
    </row>
    <row r="166" spans="1:39" s="56" customFormat="1" ht="39.950000000000003" customHeight="1">
      <c r="A166" s="66">
        <f t="shared" si="3"/>
        <v>158</v>
      </c>
      <c r="B166" s="68"/>
      <c r="C166" s="68"/>
      <c r="D166" s="68">
        <v>2</v>
      </c>
      <c r="E166" s="68"/>
      <c r="F166" s="68"/>
      <c r="G166" s="68"/>
      <c r="H166" s="68"/>
      <c r="I166" s="68"/>
      <c r="J166" s="64"/>
      <c r="K166" s="64"/>
      <c r="L166" s="73" t="s">
        <v>653</v>
      </c>
      <c r="M166" s="33" t="s">
        <v>654</v>
      </c>
      <c r="N166" s="160" t="s">
        <v>271</v>
      </c>
      <c r="O166" s="77" t="s">
        <v>56</v>
      </c>
      <c r="P166" s="65" t="s">
        <v>246</v>
      </c>
      <c r="Q166" s="76"/>
      <c r="R166" s="76" t="s">
        <v>56</v>
      </c>
      <c r="S166" s="86" t="s">
        <v>247</v>
      </c>
      <c r="T166" s="76" t="s">
        <v>56</v>
      </c>
      <c r="U166" s="76" t="s">
        <v>248</v>
      </c>
      <c r="V166" s="76" t="s">
        <v>249</v>
      </c>
      <c r="W166" s="75" t="s">
        <v>256</v>
      </c>
      <c r="X166" s="68" t="s">
        <v>251</v>
      </c>
      <c r="Y166" s="68" t="s">
        <v>25</v>
      </c>
      <c r="Z166" s="86" t="s">
        <v>655</v>
      </c>
      <c r="AA166" s="127">
        <v>0.25600000000000001</v>
      </c>
      <c r="AB166" s="64" t="s">
        <v>25</v>
      </c>
      <c r="AC166" s="112"/>
      <c r="AD166" s="112"/>
      <c r="AE166" s="112"/>
      <c r="AF166" s="112"/>
      <c r="AG166" s="146"/>
      <c r="AH166" s="146"/>
      <c r="AI166" s="144"/>
      <c r="AJ166" s="68">
        <v>1</v>
      </c>
      <c r="AK166" s="68">
        <v>1</v>
      </c>
      <c r="AL166" s="166">
        <v>1</v>
      </c>
      <c r="AM166" s="167">
        <v>1</v>
      </c>
    </row>
    <row r="167" spans="1:39" s="56" customFormat="1" ht="39.950000000000003" customHeight="1">
      <c r="A167" s="66">
        <f t="shared" si="3"/>
        <v>159</v>
      </c>
      <c r="B167" s="68"/>
      <c r="C167" s="68"/>
      <c r="D167" s="68"/>
      <c r="E167" s="68">
        <v>3</v>
      </c>
      <c r="F167" s="68"/>
      <c r="G167" s="68"/>
      <c r="H167" s="68"/>
      <c r="I167" s="68"/>
      <c r="J167" s="64"/>
      <c r="K167" s="64"/>
      <c r="L167" s="73" t="s">
        <v>656</v>
      </c>
      <c r="M167" s="33" t="s">
        <v>657</v>
      </c>
      <c r="N167" s="160" t="s">
        <v>271</v>
      </c>
      <c r="O167" s="77" t="s">
        <v>56</v>
      </c>
      <c r="P167" s="65" t="s">
        <v>246</v>
      </c>
      <c r="Q167" s="76"/>
      <c r="R167" s="76" t="s">
        <v>56</v>
      </c>
      <c r="S167" s="86" t="s">
        <v>247</v>
      </c>
      <c r="T167" s="76" t="s">
        <v>56</v>
      </c>
      <c r="U167" s="76" t="s">
        <v>248</v>
      </c>
      <c r="V167" s="76" t="s">
        <v>249</v>
      </c>
      <c r="W167" s="75" t="s">
        <v>318</v>
      </c>
      <c r="X167" s="67" t="s">
        <v>448</v>
      </c>
      <c r="Y167" s="68" t="s">
        <v>25</v>
      </c>
      <c r="Z167" s="86" t="s">
        <v>658</v>
      </c>
      <c r="AA167" s="127">
        <v>0.214</v>
      </c>
      <c r="AB167" s="64" t="s">
        <v>25</v>
      </c>
      <c r="AC167" s="112"/>
      <c r="AD167" s="112"/>
      <c r="AE167" s="112"/>
      <c r="AF167" s="112"/>
      <c r="AG167" s="146"/>
      <c r="AH167" s="146"/>
      <c r="AI167" s="144"/>
      <c r="AJ167" s="68">
        <v>1</v>
      </c>
      <c r="AK167" s="68">
        <v>1</v>
      </c>
      <c r="AL167" s="166">
        <v>1</v>
      </c>
      <c r="AM167" s="167">
        <v>1</v>
      </c>
    </row>
    <row r="168" spans="1:39" s="56" customFormat="1" ht="39.950000000000003" customHeight="1">
      <c r="A168" s="66">
        <f t="shared" si="3"/>
        <v>160</v>
      </c>
      <c r="B168" s="68"/>
      <c r="C168" s="68"/>
      <c r="D168" s="68"/>
      <c r="E168" s="68">
        <v>3</v>
      </c>
      <c r="F168" s="68"/>
      <c r="G168" s="68"/>
      <c r="H168" s="68"/>
      <c r="I168" s="68"/>
      <c r="J168" s="64"/>
      <c r="K168" s="64"/>
      <c r="L168" s="73" t="s">
        <v>659</v>
      </c>
      <c r="M168" s="33" t="s">
        <v>660</v>
      </c>
      <c r="N168" s="160" t="s">
        <v>271</v>
      </c>
      <c r="O168" s="77" t="s">
        <v>56</v>
      </c>
      <c r="P168" s="65" t="s">
        <v>246</v>
      </c>
      <c r="Q168" s="76"/>
      <c r="R168" s="76" t="s">
        <v>56</v>
      </c>
      <c r="S168" s="86" t="s">
        <v>247</v>
      </c>
      <c r="T168" s="76" t="s">
        <v>56</v>
      </c>
      <c r="U168" s="76" t="s">
        <v>248</v>
      </c>
      <c r="V168" s="76" t="s">
        <v>249</v>
      </c>
      <c r="W168" s="75" t="s">
        <v>452</v>
      </c>
      <c r="X168" s="75" t="s">
        <v>453</v>
      </c>
      <c r="Y168" s="68" t="s">
        <v>25</v>
      </c>
      <c r="Z168" s="86" t="s">
        <v>658</v>
      </c>
      <c r="AA168" s="127">
        <v>4.2000000000000003E-2</v>
      </c>
      <c r="AB168" s="64" t="s">
        <v>25</v>
      </c>
      <c r="AC168" s="112"/>
      <c r="AD168" s="112"/>
      <c r="AE168" s="112"/>
      <c r="AF168" s="112"/>
      <c r="AG168" s="146"/>
      <c r="AH168" s="146"/>
      <c r="AI168" s="144"/>
      <c r="AJ168" s="68">
        <v>1</v>
      </c>
      <c r="AK168" s="68">
        <v>1</v>
      </c>
      <c r="AL168" s="166">
        <v>1</v>
      </c>
      <c r="AM168" s="167">
        <v>1</v>
      </c>
    </row>
    <row r="169" spans="1:39" s="56" customFormat="1" ht="39.950000000000003" customHeight="1">
      <c r="A169" s="66">
        <f t="shared" si="3"/>
        <v>161</v>
      </c>
      <c r="B169" s="68"/>
      <c r="C169" s="68"/>
      <c r="D169" s="68">
        <v>2</v>
      </c>
      <c r="E169" s="68"/>
      <c r="F169" s="68"/>
      <c r="G169" s="68"/>
      <c r="H169" s="68"/>
      <c r="I169" s="68"/>
      <c r="J169" s="64"/>
      <c r="K169" s="64"/>
      <c r="L169" s="86" t="s">
        <v>454</v>
      </c>
      <c r="M169" s="33" t="s">
        <v>455</v>
      </c>
      <c r="N169" s="97" t="s">
        <v>456</v>
      </c>
      <c r="O169" s="77" t="s">
        <v>56</v>
      </c>
      <c r="P169" s="65" t="s">
        <v>246</v>
      </c>
      <c r="Q169" s="86"/>
      <c r="R169" s="76" t="s">
        <v>56</v>
      </c>
      <c r="S169" s="86" t="s">
        <v>247</v>
      </c>
      <c r="T169" s="76" t="s">
        <v>56</v>
      </c>
      <c r="U169" s="76" t="s">
        <v>249</v>
      </c>
      <c r="V169" s="76" t="s">
        <v>248</v>
      </c>
      <c r="W169" s="75" t="s">
        <v>318</v>
      </c>
      <c r="X169" s="68" t="s">
        <v>457</v>
      </c>
      <c r="Y169" s="68" t="s">
        <v>25</v>
      </c>
      <c r="Z169" s="65" t="s">
        <v>458</v>
      </c>
      <c r="AA169" s="127">
        <v>1.1999999999999999E-3</v>
      </c>
      <c r="AB169" s="76" t="s">
        <v>25</v>
      </c>
      <c r="AC169" s="112"/>
      <c r="AD169" s="112"/>
      <c r="AE169" s="112"/>
      <c r="AF169" s="112"/>
      <c r="AG169" s="146"/>
      <c r="AH169" s="146"/>
      <c r="AI169" s="144"/>
      <c r="AJ169" s="68">
        <v>4</v>
      </c>
      <c r="AK169" s="68">
        <v>4</v>
      </c>
      <c r="AL169" s="166">
        <v>4</v>
      </c>
      <c r="AM169" s="167">
        <v>4</v>
      </c>
    </row>
    <row r="170" spans="1:39" s="56" customFormat="1" ht="39.950000000000003" customHeight="1">
      <c r="A170" s="66">
        <f t="shared" si="3"/>
        <v>162</v>
      </c>
      <c r="B170" s="68"/>
      <c r="C170" s="68"/>
      <c r="D170" s="68">
        <v>2</v>
      </c>
      <c r="E170" s="68"/>
      <c r="F170" s="68"/>
      <c r="G170" s="68"/>
      <c r="H170" s="68"/>
      <c r="I170" s="68"/>
      <c r="J170" s="64"/>
      <c r="K170" s="64"/>
      <c r="L170" s="168" t="s">
        <v>459</v>
      </c>
      <c r="M170" s="33" t="s">
        <v>460</v>
      </c>
      <c r="N170" s="97" t="s">
        <v>461</v>
      </c>
      <c r="O170" s="77" t="s">
        <v>56</v>
      </c>
      <c r="P170" s="65" t="s">
        <v>246</v>
      </c>
      <c r="Q170" s="86"/>
      <c r="R170" s="76" t="s">
        <v>56</v>
      </c>
      <c r="S170" s="86" t="s">
        <v>247</v>
      </c>
      <c r="T170" s="76" t="s">
        <v>56</v>
      </c>
      <c r="U170" s="76" t="s">
        <v>248</v>
      </c>
      <c r="V170" s="76" t="s">
        <v>249</v>
      </c>
      <c r="W170" s="75" t="s">
        <v>401</v>
      </c>
      <c r="X170" s="68" t="s">
        <v>462</v>
      </c>
      <c r="Y170" s="68" t="s">
        <v>25</v>
      </c>
      <c r="Z170" s="65" t="s">
        <v>463</v>
      </c>
      <c r="AA170" s="163">
        <v>5.0000000000000001E-3</v>
      </c>
      <c r="AB170" s="64" t="s">
        <v>314</v>
      </c>
      <c r="AC170" s="86"/>
      <c r="AD170" s="86"/>
      <c r="AE170" s="86"/>
      <c r="AF170" s="86"/>
      <c r="AG170" s="86"/>
      <c r="AH170" s="86"/>
      <c r="AI170" s="148" t="s">
        <v>464</v>
      </c>
      <c r="AJ170" s="68">
        <v>4</v>
      </c>
      <c r="AK170" s="68">
        <v>4</v>
      </c>
      <c r="AL170" s="166">
        <v>4</v>
      </c>
      <c r="AM170" s="167">
        <v>4</v>
      </c>
    </row>
    <row r="171" spans="1:39" s="56" customFormat="1" ht="39.950000000000003" customHeight="1">
      <c r="A171" s="66">
        <f t="shared" si="3"/>
        <v>163</v>
      </c>
      <c r="B171" s="68"/>
      <c r="C171" s="68">
        <v>1</v>
      </c>
      <c r="D171" s="68"/>
      <c r="E171" s="68"/>
      <c r="F171" s="68"/>
      <c r="G171" s="68"/>
      <c r="H171" s="68"/>
      <c r="I171" s="68"/>
      <c r="J171" s="64"/>
      <c r="K171" s="64"/>
      <c r="L171" s="73" t="s">
        <v>661</v>
      </c>
      <c r="M171" s="33" t="s">
        <v>109</v>
      </c>
      <c r="N171" s="80" t="s">
        <v>34</v>
      </c>
      <c r="O171" s="77" t="s">
        <v>56</v>
      </c>
      <c r="P171" s="65" t="s">
        <v>246</v>
      </c>
      <c r="Q171" s="86"/>
      <c r="R171" s="76" t="s">
        <v>56</v>
      </c>
      <c r="S171" s="86" t="s">
        <v>247</v>
      </c>
      <c r="T171" s="76" t="s">
        <v>56</v>
      </c>
      <c r="U171" s="76" t="s">
        <v>248</v>
      </c>
      <c r="V171" s="76" t="s">
        <v>249</v>
      </c>
      <c r="W171" s="75" t="s">
        <v>256</v>
      </c>
      <c r="X171" s="68" t="s">
        <v>251</v>
      </c>
      <c r="Y171" s="86" t="s">
        <v>25</v>
      </c>
      <c r="Z171" s="86" t="s">
        <v>662</v>
      </c>
      <c r="AA171" s="125">
        <f>AA175+AA179</f>
        <v>4.6905999999999999</v>
      </c>
      <c r="AB171" s="64" t="s">
        <v>25</v>
      </c>
      <c r="AC171" s="112"/>
      <c r="AD171" s="112"/>
      <c r="AE171" s="112"/>
      <c r="AF171" s="112"/>
      <c r="AG171" s="146"/>
      <c r="AH171" s="146"/>
      <c r="AI171" s="144"/>
      <c r="AJ171" s="68">
        <v>1</v>
      </c>
      <c r="AK171" s="87">
        <v>0</v>
      </c>
      <c r="AL171" s="202">
        <v>0</v>
      </c>
      <c r="AM171" s="167">
        <v>0</v>
      </c>
    </row>
    <row r="172" spans="1:39" s="56" customFormat="1" ht="39.950000000000003" customHeight="1">
      <c r="A172" s="66">
        <f t="shared" si="3"/>
        <v>164</v>
      </c>
      <c r="B172" s="68"/>
      <c r="C172" s="68">
        <v>1</v>
      </c>
      <c r="D172" s="68"/>
      <c r="E172" s="68"/>
      <c r="F172" s="68"/>
      <c r="G172" s="68"/>
      <c r="H172" s="68"/>
      <c r="I172" s="68"/>
      <c r="J172" s="64"/>
      <c r="K172" s="64"/>
      <c r="L172" s="73" t="s">
        <v>663</v>
      </c>
      <c r="M172" s="33" t="s">
        <v>109</v>
      </c>
      <c r="N172" s="80" t="s">
        <v>37</v>
      </c>
      <c r="O172" s="77" t="s">
        <v>56</v>
      </c>
      <c r="P172" s="65" t="s">
        <v>246</v>
      </c>
      <c r="Q172" s="76"/>
      <c r="R172" s="76" t="s">
        <v>56</v>
      </c>
      <c r="S172" s="86" t="s">
        <v>247</v>
      </c>
      <c r="T172" s="76" t="s">
        <v>56</v>
      </c>
      <c r="U172" s="76" t="s">
        <v>248</v>
      </c>
      <c r="V172" s="76" t="s">
        <v>249</v>
      </c>
      <c r="W172" s="75" t="s">
        <v>256</v>
      </c>
      <c r="X172" s="68" t="s">
        <v>251</v>
      </c>
      <c r="Y172" s="86" t="s">
        <v>25</v>
      </c>
      <c r="Z172" s="86" t="s">
        <v>662</v>
      </c>
      <c r="AA172" s="125">
        <f>AA175+AA179</f>
        <v>4.6905999999999999</v>
      </c>
      <c r="AB172" s="64" t="s">
        <v>25</v>
      </c>
      <c r="AC172" s="112"/>
      <c r="AD172" s="112"/>
      <c r="AE172" s="112"/>
      <c r="AF172" s="112"/>
      <c r="AG172" s="146"/>
      <c r="AH172" s="146"/>
      <c r="AI172" s="144"/>
      <c r="AJ172" s="68">
        <v>0</v>
      </c>
      <c r="AK172" s="87">
        <v>1</v>
      </c>
      <c r="AL172" s="202">
        <v>0</v>
      </c>
      <c r="AM172" s="167">
        <v>0</v>
      </c>
    </row>
    <row r="173" spans="1:39" s="56" customFormat="1" ht="39.950000000000003" customHeight="1">
      <c r="A173" s="66">
        <f t="shared" si="3"/>
        <v>165</v>
      </c>
      <c r="B173" s="68"/>
      <c r="C173" s="68">
        <v>1</v>
      </c>
      <c r="D173" s="68"/>
      <c r="E173" s="68"/>
      <c r="F173" s="68"/>
      <c r="G173" s="68"/>
      <c r="H173" s="68"/>
      <c r="I173" s="68"/>
      <c r="J173" s="64"/>
      <c r="K173" s="64"/>
      <c r="L173" s="73" t="s">
        <v>664</v>
      </c>
      <c r="M173" s="33" t="s">
        <v>109</v>
      </c>
      <c r="N173" s="80" t="s">
        <v>40</v>
      </c>
      <c r="O173" s="77" t="s">
        <v>56</v>
      </c>
      <c r="P173" s="65" t="s">
        <v>246</v>
      </c>
      <c r="Q173" s="76"/>
      <c r="R173" s="76" t="s">
        <v>56</v>
      </c>
      <c r="S173" s="86" t="s">
        <v>247</v>
      </c>
      <c r="T173" s="76" t="s">
        <v>56</v>
      </c>
      <c r="U173" s="76" t="s">
        <v>248</v>
      </c>
      <c r="V173" s="76" t="s">
        <v>249</v>
      </c>
      <c r="W173" s="75" t="s">
        <v>256</v>
      </c>
      <c r="X173" s="68" t="s">
        <v>251</v>
      </c>
      <c r="Y173" s="86" t="s">
        <v>25</v>
      </c>
      <c r="Z173" s="86" t="s">
        <v>662</v>
      </c>
      <c r="AA173" s="125">
        <f>AA177+AA179</f>
        <v>4.7905999999999995</v>
      </c>
      <c r="AB173" s="64" t="s">
        <v>25</v>
      </c>
      <c r="AC173" s="112"/>
      <c r="AD173" s="112"/>
      <c r="AE173" s="112"/>
      <c r="AF173" s="112"/>
      <c r="AG173" s="146"/>
      <c r="AH173" s="146"/>
      <c r="AI173" s="144"/>
      <c r="AJ173" s="68">
        <v>0</v>
      </c>
      <c r="AK173" s="87">
        <v>0</v>
      </c>
      <c r="AL173" s="202">
        <v>1</v>
      </c>
      <c r="AM173" s="167">
        <v>0</v>
      </c>
    </row>
    <row r="174" spans="1:39" s="56" customFormat="1" ht="39.950000000000003" customHeight="1">
      <c r="A174" s="66">
        <f t="shared" si="3"/>
        <v>166</v>
      </c>
      <c r="B174" s="68"/>
      <c r="C174" s="68">
        <v>1</v>
      </c>
      <c r="D174" s="68"/>
      <c r="E174" s="68"/>
      <c r="F174" s="68"/>
      <c r="G174" s="68"/>
      <c r="H174" s="68"/>
      <c r="I174" s="68"/>
      <c r="J174" s="64"/>
      <c r="K174" s="64"/>
      <c r="L174" s="81" t="s">
        <v>665</v>
      </c>
      <c r="M174" s="33" t="s">
        <v>109</v>
      </c>
      <c r="N174" s="80" t="s">
        <v>42</v>
      </c>
      <c r="O174" s="77" t="s">
        <v>56</v>
      </c>
      <c r="P174" s="65" t="s">
        <v>246</v>
      </c>
      <c r="Q174" s="76"/>
      <c r="R174" s="76" t="s">
        <v>56</v>
      </c>
      <c r="S174" s="86" t="s">
        <v>247</v>
      </c>
      <c r="T174" s="76" t="s">
        <v>56</v>
      </c>
      <c r="U174" s="76" t="s">
        <v>248</v>
      </c>
      <c r="V174" s="76" t="s">
        <v>249</v>
      </c>
      <c r="W174" s="75" t="s">
        <v>256</v>
      </c>
      <c r="X174" s="68" t="s">
        <v>251</v>
      </c>
      <c r="Y174" s="86" t="s">
        <v>25</v>
      </c>
      <c r="Z174" s="86" t="s">
        <v>662</v>
      </c>
      <c r="AA174" s="125">
        <f>AA173</f>
        <v>4.7905999999999995</v>
      </c>
      <c r="AB174" s="64" t="s">
        <v>25</v>
      </c>
      <c r="AC174" s="112"/>
      <c r="AD174" s="112"/>
      <c r="AE174" s="112"/>
      <c r="AF174" s="112"/>
      <c r="AG174" s="146"/>
      <c r="AH174" s="146"/>
      <c r="AI174" s="144"/>
      <c r="AJ174" s="68">
        <v>0</v>
      </c>
      <c r="AK174" s="87">
        <v>0</v>
      </c>
      <c r="AL174" s="202">
        <v>0</v>
      </c>
      <c r="AM174" s="167">
        <v>1</v>
      </c>
    </row>
    <row r="175" spans="1:39" s="56" customFormat="1" ht="39.950000000000003" customHeight="1">
      <c r="A175" s="66">
        <f t="shared" si="3"/>
        <v>167</v>
      </c>
      <c r="B175" s="68"/>
      <c r="C175" s="68"/>
      <c r="D175" s="68">
        <v>2</v>
      </c>
      <c r="E175" s="68"/>
      <c r="F175" s="68"/>
      <c r="G175" s="68"/>
      <c r="H175" s="68"/>
      <c r="I175" s="68"/>
      <c r="J175" s="64"/>
      <c r="K175" s="64"/>
      <c r="L175" s="73" t="s">
        <v>666</v>
      </c>
      <c r="M175" s="33" t="s">
        <v>667</v>
      </c>
      <c r="N175" s="80" t="s">
        <v>34</v>
      </c>
      <c r="O175" s="77" t="s">
        <v>56</v>
      </c>
      <c r="P175" s="65" t="s">
        <v>246</v>
      </c>
      <c r="Q175" s="76"/>
      <c r="R175" s="76" t="s">
        <v>56</v>
      </c>
      <c r="S175" s="86" t="s">
        <v>247</v>
      </c>
      <c r="T175" s="86" t="s">
        <v>25</v>
      </c>
      <c r="U175" s="76" t="s">
        <v>248</v>
      </c>
      <c r="V175" s="76" t="s">
        <v>249</v>
      </c>
      <c r="W175" s="75" t="s">
        <v>256</v>
      </c>
      <c r="X175" s="68" t="s">
        <v>251</v>
      </c>
      <c r="Y175" s="86" t="s">
        <v>25</v>
      </c>
      <c r="Z175" s="65" t="s">
        <v>668</v>
      </c>
      <c r="AA175" s="125">
        <v>0.4</v>
      </c>
      <c r="AB175" s="64" t="s">
        <v>25</v>
      </c>
      <c r="AC175" s="112"/>
      <c r="AD175" s="112"/>
      <c r="AE175" s="112"/>
      <c r="AF175" s="112"/>
      <c r="AG175" s="146"/>
      <c r="AH175" s="146"/>
      <c r="AI175" s="144"/>
      <c r="AJ175" s="68">
        <v>1</v>
      </c>
      <c r="AK175" s="87">
        <v>0</v>
      </c>
      <c r="AL175" s="202">
        <v>0</v>
      </c>
      <c r="AM175" s="167">
        <v>0</v>
      </c>
    </row>
    <row r="176" spans="1:39" s="56" customFormat="1" ht="39.950000000000003" customHeight="1">
      <c r="A176" s="66">
        <f t="shared" si="3"/>
        <v>168</v>
      </c>
      <c r="B176" s="68"/>
      <c r="C176" s="68"/>
      <c r="D176" s="68">
        <v>2</v>
      </c>
      <c r="E176" s="68"/>
      <c r="F176" s="68"/>
      <c r="G176" s="68"/>
      <c r="H176" s="68"/>
      <c r="I176" s="68"/>
      <c r="J176" s="64"/>
      <c r="K176" s="64"/>
      <c r="L176" s="73" t="s">
        <v>669</v>
      </c>
      <c r="M176" s="33" t="s">
        <v>667</v>
      </c>
      <c r="N176" s="80" t="s">
        <v>37</v>
      </c>
      <c r="O176" s="77" t="s">
        <v>56</v>
      </c>
      <c r="P176" s="65" t="s">
        <v>246</v>
      </c>
      <c r="Q176" s="76"/>
      <c r="R176" s="76" t="s">
        <v>56</v>
      </c>
      <c r="S176" s="86" t="s">
        <v>247</v>
      </c>
      <c r="T176" s="86" t="s">
        <v>25</v>
      </c>
      <c r="U176" s="76" t="s">
        <v>248</v>
      </c>
      <c r="V176" s="76" t="s">
        <v>249</v>
      </c>
      <c r="W176" s="75" t="s">
        <v>256</v>
      </c>
      <c r="X176" s="68" t="s">
        <v>251</v>
      </c>
      <c r="Y176" s="86" t="s">
        <v>25</v>
      </c>
      <c r="Z176" s="65" t="s">
        <v>668</v>
      </c>
      <c r="AA176" s="125">
        <v>0.4</v>
      </c>
      <c r="AB176" s="64" t="s">
        <v>25</v>
      </c>
      <c r="AC176" s="112"/>
      <c r="AD176" s="112"/>
      <c r="AE176" s="112"/>
      <c r="AF176" s="112"/>
      <c r="AG176" s="146"/>
      <c r="AH176" s="146"/>
      <c r="AI176" s="144"/>
      <c r="AJ176" s="68">
        <v>0</v>
      </c>
      <c r="AK176" s="87">
        <v>1</v>
      </c>
      <c r="AL176" s="202">
        <v>0</v>
      </c>
      <c r="AM176" s="167">
        <v>0</v>
      </c>
    </row>
    <row r="177" spans="1:39" s="56" customFormat="1" ht="39.950000000000003" customHeight="1">
      <c r="A177" s="66">
        <f t="shared" si="3"/>
        <v>169</v>
      </c>
      <c r="B177" s="68"/>
      <c r="C177" s="68"/>
      <c r="D177" s="68">
        <v>2</v>
      </c>
      <c r="E177" s="68"/>
      <c r="F177" s="68"/>
      <c r="G177" s="68"/>
      <c r="H177" s="68"/>
      <c r="I177" s="68"/>
      <c r="J177" s="64"/>
      <c r="K177" s="64"/>
      <c r="L177" s="73" t="s">
        <v>670</v>
      </c>
      <c r="M177" s="33" t="s">
        <v>667</v>
      </c>
      <c r="N177" s="80" t="s">
        <v>40</v>
      </c>
      <c r="O177" s="77" t="s">
        <v>56</v>
      </c>
      <c r="P177" s="65" t="s">
        <v>246</v>
      </c>
      <c r="Q177" s="76"/>
      <c r="R177" s="76" t="s">
        <v>56</v>
      </c>
      <c r="S177" s="86" t="s">
        <v>247</v>
      </c>
      <c r="T177" s="86" t="s">
        <v>25</v>
      </c>
      <c r="U177" s="76" t="s">
        <v>248</v>
      </c>
      <c r="V177" s="76" t="s">
        <v>249</v>
      </c>
      <c r="W177" s="75" t="s">
        <v>256</v>
      </c>
      <c r="X177" s="68" t="s">
        <v>251</v>
      </c>
      <c r="Y177" s="86" t="s">
        <v>25</v>
      </c>
      <c r="Z177" s="65" t="s">
        <v>668</v>
      </c>
      <c r="AA177" s="125">
        <v>0.5</v>
      </c>
      <c r="AB177" s="64" t="s">
        <v>25</v>
      </c>
      <c r="AC177" s="112"/>
      <c r="AD177" s="112"/>
      <c r="AE177" s="112"/>
      <c r="AF177" s="112"/>
      <c r="AG177" s="146"/>
      <c r="AH177" s="146"/>
      <c r="AI177" s="144"/>
      <c r="AJ177" s="68">
        <v>0</v>
      </c>
      <c r="AK177" s="87">
        <v>0</v>
      </c>
      <c r="AL177" s="202">
        <v>1</v>
      </c>
      <c r="AM177" s="167">
        <v>0</v>
      </c>
    </row>
    <row r="178" spans="1:39" s="56" customFormat="1" ht="39.950000000000003" customHeight="1">
      <c r="A178" s="66">
        <f t="shared" si="3"/>
        <v>170</v>
      </c>
      <c r="B178" s="68"/>
      <c r="C178" s="68"/>
      <c r="D178" s="68">
        <v>2</v>
      </c>
      <c r="E178" s="68"/>
      <c r="F178" s="68"/>
      <c r="G178" s="68"/>
      <c r="H178" s="68"/>
      <c r="I178" s="68"/>
      <c r="J178" s="64"/>
      <c r="K178" s="64"/>
      <c r="L178" s="86" t="s">
        <v>671</v>
      </c>
      <c r="M178" s="33" t="s">
        <v>667</v>
      </c>
      <c r="N178" s="80" t="s">
        <v>42</v>
      </c>
      <c r="O178" s="77" t="s">
        <v>56</v>
      </c>
      <c r="P178" s="65" t="s">
        <v>246</v>
      </c>
      <c r="Q178" s="76"/>
      <c r="R178" s="76" t="s">
        <v>56</v>
      </c>
      <c r="S178" s="86" t="s">
        <v>247</v>
      </c>
      <c r="T178" s="86" t="s">
        <v>25</v>
      </c>
      <c r="U178" s="76" t="s">
        <v>248</v>
      </c>
      <c r="V178" s="76" t="s">
        <v>249</v>
      </c>
      <c r="W178" s="75" t="s">
        <v>256</v>
      </c>
      <c r="X178" s="68" t="s">
        <v>251</v>
      </c>
      <c r="Y178" s="86" t="s">
        <v>25</v>
      </c>
      <c r="Z178" s="65" t="s">
        <v>668</v>
      </c>
      <c r="AA178" s="125">
        <v>0.5</v>
      </c>
      <c r="AB178" s="64" t="s">
        <v>25</v>
      </c>
      <c r="AC178" s="112"/>
      <c r="AD178" s="112"/>
      <c r="AE178" s="112"/>
      <c r="AF178" s="112"/>
      <c r="AG178" s="146"/>
      <c r="AH178" s="146"/>
      <c r="AI178" s="144"/>
      <c r="AJ178" s="68">
        <v>0</v>
      </c>
      <c r="AK178" s="87">
        <v>0</v>
      </c>
      <c r="AL178" s="202">
        <v>0</v>
      </c>
      <c r="AM178" s="167">
        <v>1</v>
      </c>
    </row>
    <row r="179" spans="1:39" s="56" customFormat="1" ht="39.950000000000003" customHeight="1">
      <c r="A179" s="66">
        <f t="shared" si="3"/>
        <v>171</v>
      </c>
      <c r="B179" s="68"/>
      <c r="C179" s="68"/>
      <c r="D179" s="68">
        <v>2</v>
      </c>
      <c r="E179" s="68"/>
      <c r="F179" s="68"/>
      <c r="G179" s="68"/>
      <c r="H179" s="68"/>
      <c r="I179" s="68"/>
      <c r="J179" s="64"/>
      <c r="K179" s="64"/>
      <c r="L179" s="73" t="s">
        <v>82</v>
      </c>
      <c r="M179" s="33" t="s">
        <v>83</v>
      </c>
      <c r="N179" s="85" t="s">
        <v>529</v>
      </c>
      <c r="O179" s="77" t="s">
        <v>56</v>
      </c>
      <c r="P179" s="65" t="s">
        <v>246</v>
      </c>
      <c r="Q179" s="76"/>
      <c r="R179" s="76" t="s">
        <v>56</v>
      </c>
      <c r="S179" s="86" t="s">
        <v>247</v>
      </c>
      <c r="T179" s="76" t="s">
        <v>56</v>
      </c>
      <c r="U179" s="76" t="s">
        <v>248</v>
      </c>
      <c r="V179" s="76" t="s">
        <v>249</v>
      </c>
      <c r="W179" s="75" t="s">
        <v>256</v>
      </c>
      <c r="X179" s="68" t="s">
        <v>251</v>
      </c>
      <c r="Y179" s="86" t="s">
        <v>25</v>
      </c>
      <c r="Z179" s="86" t="s">
        <v>672</v>
      </c>
      <c r="AA179" s="125">
        <f>AA180+AA181*AJ181+AA182+AA183+AA184+AA203</f>
        <v>4.2905999999999995</v>
      </c>
      <c r="AB179" s="64" t="s">
        <v>25</v>
      </c>
      <c r="AC179" s="112"/>
      <c r="AD179" s="112"/>
      <c r="AE179" s="112"/>
      <c r="AF179" s="112"/>
      <c r="AG179" s="146"/>
      <c r="AH179" s="146"/>
      <c r="AI179" s="144"/>
      <c r="AJ179" s="68">
        <v>1</v>
      </c>
      <c r="AK179" s="68">
        <v>1</v>
      </c>
      <c r="AL179" s="166">
        <v>1</v>
      </c>
      <c r="AM179" s="167">
        <v>1</v>
      </c>
    </row>
    <row r="180" spans="1:39" s="56" customFormat="1" ht="39.950000000000003" customHeight="1">
      <c r="A180" s="66">
        <f t="shared" si="3"/>
        <v>172</v>
      </c>
      <c r="B180" s="68"/>
      <c r="C180" s="68"/>
      <c r="D180" s="68"/>
      <c r="E180" s="68">
        <v>3</v>
      </c>
      <c r="F180" s="68"/>
      <c r="G180" s="68"/>
      <c r="H180" s="68"/>
      <c r="I180" s="68"/>
      <c r="J180" s="64"/>
      <c r="K180" s="64"/>
      <c r="L180" s="73" t="s">
        <v>86</v>
      </c>
      <c r="M180" s="33" t="s">
        <v>69</v>
      </c>
      <c r="N180" s="85" t="s">
        <v>529</v>
      </c>
      <c r="O180" s="77" t="s">
        <v>56</v>
      </c>
      <c r="P180" s="65" t="s">
        <v>246</v>
      </c>
      <c r="Q180" s="76"/>
      <c r="R180" s="76" t="s">
        <v>56</v>
      </c>
      <c r="S180" s="86" t="s">
        <v>247</v>
      </c>
      <c r="T180" s="76" t="s">
        <v>56</v>
      </c>
      <c r="U180" s="76" t="s">
        <v>248</v>
      </c>
      <c r="V180" s="76" t="s">
        <v>249</v>
      </c>
      <c r="W180" s="77" t="s">
        <v>286</v>
      </c>
      <c r="X180" s="68" t="s">
        <v>496</v>
      </c>
      <c r="Y180" s="86" t="s">
        <v>497</v>
      </c>
      <c r="Z180" s="86" t="s">
        <v>672</v>
      </c>
      <c r="AA180" s="222">
        <v>2.7105999999999999</v>
      </c>
      <c r="AB180" s="86" t="s">
        <v>25</v>
      </c>
      <c r="AC180" s="112"/>
      <c r="AD180" s="112"/>
      <c r="AE180" s="112"/>
      <c r="AF180" s="112"/>
      <c r="AG180" s="146"/>
      <c r="AH180" s="146"/>
      <c r="AI180" s="144"/>
      <c r="AJ180" s="68">
        <v>1</v>
      </c>
      <c r="AK180" s="68">
        <v>1</v>
      </c>
      <c r="AL180" s="166">
        <v>1</v>
      </c>
      <c r="AM180" s="167">
        <v>1</v>
      </c>
    </row>
    <row r="181" spans="1:39" s="56" customFormat="1" ht="39.950000000000003" customHeight="1">
      <c r="A181" s="66">
        <f t="shared" si="3"/>
        <v>173</v>
      </c>
      <c r="B181" s="68"/>
      <c r="C181" s="68"/>
      <c r="D181" s="68"/>
      <c r="E181" s="68">
        <v>3</v>
      </c>
      <c r="F181" s="68"/>
      <c r="G181" s="68"/>
      <c r="H181" s="68"/>
      <c r="I181" s="68"/>
      <c r="J181" s="64"/>
      <c r="K181" s="64"/>
      <c r="L181" s="108" t="s">
        <v>673</v>
      </c>
      <c r="M181" s="101" t="s">
        <v>674</v>
      </c>
      <c r="N181" s="211" t="s">
        <v>675</v>
      </c>
      <c r="O181" s="77" t="s">
        <v>56</v>
      </c>
      <c r="P181" s="65" t="s">
        <v>246</v>
      </c>
      <c r="Q181" s="76"/>
      <c r="R181" s="76" t="s">
        <v>56</v>
      </c>
      <c r="S181" s="86" t="s">
        <v>247</v>
      </c>
      <c r="T181" s="86" t="s">
        <v>25</v>
      </c>
      <c r="U181" s="76" t="s">
        <v>249</v>
      </c>
      <c r="V181" s="76" t="s">
        <v>248</v>
      </c>
      <c r="W181" s="75" t="s">
        <v>305</v>
      </c>
      <c r="X181" s="68" t="s">
        <v>676</v>
      </c>
      <c r="Y181" s="86" t="s">
        <v>432</v>
      </c>
      <c r="Z181" s="112" t="s">
        <v>677</v>
      </c>
      <c r="AA181" s="146">
        <v>1.4999999999999999E-2</v>
      </c>
      <c r="AB181" s="86" t="s">
        <v>25</v>
      </c>
      <c r="AC181" s="112"/>
      <c r="AD181" s="112"/>
      <c r="AE181" s="112"/>
      <c r="AF181" s="112"/>
      <c r="AG181" s="146"/>
      <c r="AH181" s="146"/>
      <c r="AI181" s="144"/>
      <c r="AJ181" s="68">
        <v>4</v>
      </c>
      <c r="AK181" s="68">
        <v>4</v>
      </c>
      <c r="AL181" s="166">
        <v>4</v>
      </c>
      <c r="AM181" s="167">
        <v>4</v>
      </c>
    </row>
    <row r="182" spans="1:39" s="56" customFormat="1" ht="39.950000000000003" customHeight="1">
      <c r="A182" s="66">
        <f t="shared" si="3"/>
        <v>174</v>
      </c>
      <c r="B182" s="68"/>
      <c r="C182" s="68"/>
      <c r="D182" s="68"/>
      <c r="E182" s="68">
        <v>3</v>
      </c>
      <c r="F182" s="68"/>
      <c r="G182" s="68"/>
      <c r="H182" s="68"/>
      <c r="I182" s="68"/>
      <c r="J182" s="64"/>
      <c r="K182" s="64"/>
      <c r="L182" s="118" t="s">
        <v>533</v>
      </c>
      <c r="M182" s="101" t="s">
        <v>534</v>
      </c>
      <c r="N182" s="220" t="s">
        <v>535</v>
      </c>
      <c r="O182" s="77" t="s">
        <v>56</v>
      </c>
      <c r="P182" s="65" t="s">
        <v>246</v>
      </c>
      <c r="Q182" s="86"/>
      <c r="R182" s="76" t="s">
        <v>56</v>
      </c>
      <c r="S182" s="86" t="s">
        <v>247</v>
      </c>
      <c r="T182" s="86" t="s">
        <v>25</v>
      </c>
      <c r="U182" s="76" t="s">
        <v>249</v>
      </c>
      <c r="V182" s="76" t="s">
        <v>248</v>
      </c>
      <c r="W182" s="75" t="s">
        <v>305</v>
      </c>
      <c r="X182" s="68" t="s">
        <v>536</v>
      </c>
      <c r="Y182" s="86" t="s">
        <v>432</v>
      </c>
      <c r="Z182" s="112" t="s">
        <v>678</v>
      </c>
      <c r="AA182" s="146">
        <v>8.9999999999999993E-3</v>
      </c>
      <c r="AB182" s="64" t="s">
        <v>25</v>
      </c>
      <c r="AC182" s="112"/>
      <c r="AD182" s="112"/>
      <c r="AE182" s="112"/>
      <c r="AF182" s="112"/>
      <c r="AG182" s="146"/>
      <c r="AH182" s="146"/>
      <c r="AI182" s="144"/>
      <c r="AJ182" s="68">
        <v>1</v>
      </c>
      <c r="AK182" s="68">
        <v>1</v>
      </c>
      <c r="AL182" s="166">
        <v>1</v>
      </c>
      <c r="AM182" s="167">
        <v>1</v>
      </c>
    </row>
    <row r="183" spans="1:39" s="56" customFormat="1" ht="39.950000000000003" customHeight="1">
      <c r="A183" s="66">
        <f t="shared" si="3"/>
        <v>175</v>
      </c>
      <c r="B183" s="68"/>
      <c r="C183" s="68"/>
      <c r="D183" s="68"/>
      <c r="E183" s="68">
        <v>3</v>
      </c>
      <c r="F183" s="68"/>
      <c r="G183" s="68"/>
      <c r="H183" s="68"/>
      <c r="I183" s="68"/>
      <c r="J183" s="64"/>
      <c r="K183" s="64"/>
      <c r="L183" s="108" t="s">
        <v>679</v>
      </c>
      <c r="M183" s="101" t="s">
        <v>680</v>
      </c>
      <c r="N183" s="211" t="s">
        <v>681</v>
      </c>
      <c r="O183" s="77" t="s">
        <v>56</v>
      </c>
      <c r="P183" s="65" t="s">
        <v>246</v>
      </c>
      <c r="Q183" s="76"/>
      <c r="R183" s="76" t="s">
        <v>56</v>
      </c>
      <c r="S183" s="86" t="s">
        <v>247</v>
      </c>
      <c r="T183" s="86" t="s">
        <v>25</v>
      </c>
      <c r="U183" s="76" t="s">
        <v>249</v>
      </c>
      <c r="V183" s="76" t="s">
        <v>248</v>
      </c>
      <c r="W183" s="75" t="s">
        <v>305</v>
      </c>
      <c r="X183" s="68" t="s">
        <v>682</v>
      </c>
      <c r="Y183" s="86" t="s">
        <v>432</v>
      </c>
      <c r="Z183" s="112" t="s">
        <v>683</v>
      </c>
      <c r="AA183" s="146">
        <v>1.0999999999999999E-2</v>
      </c>
      <c r="AB183" s="64" t="s">
        <v>25</v>
      </c>
      <c r="AC183" s="112"/>
      <c r="AD183" s="112"/>
      <c r="AE183" s="112"/>
      <c r="AF183" s="112"/>
      <c r="AG183" s="146"/>
      <c r="AH183" s="146"/>
      <c r="AI183" s="98"/>
      <c r="AJ183" s="68">
        <v>1</v>
      </c>
      <c r="AK183" s="68">
        <v>1</v>
      </c>
      <c r="AL183" s="166">
        <v>1</v>
      </c>
      <c r="AM183" s="167">
        <v>1</v>
      </c>
    </row>
    <row r="184" spans="1:39" ht="39.950000000000003" customHeight="1">
      <c r="A184" s="66">
        <f t="shared" si="3"/>
        <v>176</v>
      </c>
      <c r="B184" s="68"/>
      <c r="C184" s="68"/>
      <c r="D184" s="68"/>
      <c r="E184" s="74">
        <v>3</v>
      </c>
      <c r="F184" s="68"/>
      <c r="G184" s="68"/>
      <c r="H184" s="68"/>
      <c r="I184" s="68"/>
      <c r="J184" s="64"/>
      <c r="K184" s="64"/>
      <c r="L184" s="108" t="s">
        <v>684</v>
      </c>
      <c r="M184" s="33" t="s">
        <v>685</v>
      </c>
      <c r="N184" s="85" t="s">
        <v>271</v>
      </c>
      <c r="O184" s="77" t="s">
        <v>56</v>
      </c>
      <c r="P184" s="65" t="s">
        <v>246</v>
      </c>
      <c r="Q184" s="76"/>
      <c r="R184" s="76" t="s">
        <v>56</v>
      </c>
      <c r="S184" s="86" t="s">
        <v>247</v>
      </c>
      <c r="T184" s="76" t="s">
        <v>56</v>
      </c>
      <c r="U184" s="76" t="s">
        <v>248</v>
      </c>
      <c r="V184" s="76" t="s">
        <v>249</v>
      </c>
      <c r="W184" s="75" t="s">
        <v>256</v>
      </c>
      <c r="X184" s="68" t="s">
        <v>251</v>
      </c>
      <c r="Y184" s="86" t="s">
        <v>25</v>
      </c>
      <c r="Z184" s="86" t="s">
        <v>686</v>
      </c>
      <c r="AA184" s="222">
        <f>1.442-0.066</f>
        <v>1.3759999999999999</v>
      </c>
      <c r="AB184" s="64" t="s">
        <v>324</v>
      </c>
      <c r="AC184" s="112"/>
      <c r="AD184" s="112"/>
      <c r="AE184" s="112"/>
      <c r="AF184" s="112"/>
      <c r="AG184" s="146"/>
      <c r="AH184" s="146"/>
      <c r="AI184" s="144"/>
      <c r="AJ184" s="68">
        <v>1</v>
      </c>
      <c r="AK184" s="68">
        <v>1</v>
      </c>
      <c r="AL184" s="166">
        <v>1</v>
      </c>
      <c r="AM184" s="167">
        <v>1</v>
      </c>
    </row>
    <row r="185" spans="1:39" ht="39.950000000000003" customHeight="1">
      <c r="A185" s="66">
        <f t="shared" si="3"/>
        <v>177</v>
      </c>
      <c r="B185" s="68"/>
      <c r="C185" s="68"/>
      <c r="D185" s="68"/>
      <c r="E185" s="74"/>
      <c r="F185" s="68">
        <v>4</v>
      </c>
      <c r="G185" s="68"/>
      <c r="H185" s="68"/>
      <c r="I185" s="68"/>
      <c r="J185" s="64"/>
      <c r="K185" s="64"/>
      <c r="L185" s="73" t="s">
        <v>89</v>
      </c>
      <c r="M185" s="33" t="s">
        <v>71</v>
      </c>
      <c r="N185" s="85" t="s">
        <v>271</v>
      </c>
      <c r="O185" s="77" t="s">
        <v>56</v>
      </c>
      <c r="P185" s="65" t="s">
        <v>246</v>
      </c>
      <c r="Q185" s="76"/>
      <c r="R185" s="76" t="s">
        <v>56</v>
      </c>
      <c r="S185" s="86" t="s">
        <v>247</v>
      </c>
      <c r="T185" s="76" t="s">
        <v>56</v>
      </c>
      <c r="U185" s="76" t="s">
        <v>248</v>
      </c>
      <c r="V185" s="76" t="s">
        <v>249</v>
      </c>
      <c r="W185" s="75" t="s">
        <v>256</v>
      </c>
      <c r="X185" s="68" t="s">
        <v>251</v>
      </c>
      <c r="Y185" s="86" t="s">
        <v>25</v>
      </c>
      <c r="Z185" s="86" t="s">
        <v>686</v>
      </c>
      <c r="AA185" s="222">
        <f>1.442-0.066</f>
        <v>1.3759999999999999</v>
      </c>
      <c r="AB185" s="64" t="s">
        <v>25</v>
      </c>
      <c r="AC185" s="112"/>
      <c r="AD185" s="112"/>
      <c r="AE185" s="112"/>
      <c r="AF185" s="112"/>
      <c r="AG185" s="146"/>
      <c r="AH185" s="146"/>
      <c r="AI185" s="144"/>
      <c r="AJ185" s="68">
        <v>1</v>
      </c>
      <c r="AK185" s="68">
        <v>1</v>
      </c>
      <c r="AL185" s="166">
        <v>1</v>
      </c>
      <c r="AM185" s="167">
        <v>1</v>
      </c>
    </row>
    <row r="186" spans="1:39" ht="39.950000000000003" customHeight="1">
      <c r="A186" s="66">
        <f t="shared" si="3"/>
        <v>178</v>
      </c>
      <c r="B186" s="68"/>
      <c r="C186" s="68"/>
      <c r="D186" s="68"/>
      <c r="E186" s="68"/>
      <c r="F186" s="68"/>
      <c r="G186" s="68">
        <v>5</v>
      </c>
      <c r="H186" s="68"/>
      <c r="I186" s="68"/>
      <c r="J186" s="64"/>
      <c r="K186" s="64"/>
      <c r="L186" s="108" t="s">
        <v>687</v>
      </c>
      <c r="M186" s="33" t="s">
        <v>688</v>
      </c>
      <c r="N186" s="85" t="s">
        <v>271</v>
      </c>
      <c r="O186" s="77" t="s">
        <v>56</v>
      </c>
      <c r="P186" s="65" t="s">
        <v>246</v>
      </c>
      <c r="Q186" s="76"/>
      <c r="R186" s="76" t="s">
        <v>56</v>
      </c>
      <c r="S186" s="86" t="s">
        <v>247</v>
      </c>
      <c r="T186" s="76" t="s">
        <v>56</v>
      </c>
      <c r="U186" s="76" t="s">
        <v>248</v>
      </c>
      <c r="V186" s="76" t="s">
        <v>249</v>
      </c>
      <c r="W186" s="75" t="s">
        <v>328</v>
      </c>
      <c r="X186" s="86" t="s">
        <v>689</v>
      </c>
      <c r="Y186" s="86" t="s">
        <v>330</v>
      </c>
      <c r="Z186" s="86" t="s">
        <v>690</v>
      </c>
      <c r="AA186" s="126">
        <v>0.20469999999999999</v>
      </c>
      <c r="AB186" s="64" t="s">
        <v>25</v>
      </c>
      <c r="AC186" s="112"/>
      <c r="AD186" s="112"/>
      <c r="AE186" s="112"/>
      <c r="AF186" s="112"/>
      <c r="AG186" s="146"/>
      <c r="AH186" s="146"/>
      <c r="AI186" s="144"/>
      <c r="AJ186" s="68">
        <v>1</v>
      </c>
      <c r="AK186" s="68">
        <v>1</v>
      </c>
      <c r="AL186" s="166">
        <v>1</v>
      </c>
      <c r="AM186" s="167">
        <v>1</v>
      </c>
    </row>
    <row r="187" spans="1:39" s="57" customFormat="1" ht="39.950000000000003" customHeight="1">
      <c r="A187" s="66">
        <f t="shared" si="3"/>
        <v>179</v>
      </c>
      <c r="B187" s="68"/>
      <c r="C187" s="68"/>
      <c r="D187" s="68"/>
      <c r="E187" s="68"/>
      <c r="F187" s="68"/>
      <c r="G187" s="68">
        <v>5</v>
      </c>
      <c r="H187" s="68"/>
      <c r="I187" s="68"/>
      <c r="J187" s="64"/>
      <c r="K187" s="64"/>
      <c r="L187" s="108" t="s">
        <v>691</v>
      </c>
      <c r="M187" s="33" t="s">
        <v>692</v>
      </c>
      <c r="N187" s="85" t="s">
        <v>271</v>
      </c>
      <c r="O187" s="77" t="s">
        <v>56</v>
      </c>
      <c r="P187" s="65" t="s">
        <v>246</v>
      </c>
      <c r="Q187" s="76"/>
      <c r="R187" s="76" t="s">
        <v>56</v>
      </c>
      <c r="S187" s="86" t="s">
        <v>247</v>
      </c>
      <c r="T187" s="76" t="s">
        <v>56</v>
      </c>
      <c r="U187" s="76" t="s">
        <v>248</v>
      </c>
      <c r="V187" s="76" t="s">
        <v>249</v>
      </c>
      <c r="W187" s="75" t="s">
        <v>328</v>
      </c>
      <c r="X187" s="86" t="s">
        <v>689</v>
      </c>
      <c r="Y187" s="86" t="s">
        <v>330</v>
      </c>
      <c r="Z187" s="86" t="s">
        <v>693</v>
      </c>
      <c r="AA187" s="126">
        <v>0.20860000000000001</v>
      </c>
      <c r="AB187" s="64" t="s">
        <v>25</v>
      </c>
      <c r="AC187" s="112"/>
      <c r="AD187" s="112"/>
      <c r="AE187" s="112"/>
      <c r="AF187" s="112"/>
      <c r="AG187" s="146"/>
      <c r="AH187" s="146"/>
      <c r="AI187" s="172"/>
      <c r="AJ187" s="68">
        <v>1</v>
      </c>
      <c r="AK187" s="68">
        <v>1</v>
      </c>
      <c r="AL187" s="166">
        <v>1</v>
      </c>
      <c r="AM187" s="190">
        <v>1</v>
      </c>
    </row>
    <row r="188" spans="1:39" s="58" customFormat="1" ht="39.950000000000003" customHeight="1">
      <c r="A188" s="66">
        <f t="shared" si="3"/>
        <v>180</v>
      </c>
      <c r="B188" s="68"/>
      <c r="C188" s="68"/>
      <c r="D188" s="68"/>
      <c r="E188" s="68"/>
      <c r="F188" s="68"/>
      <c r="G188" s="68">
        <v>5</v>
      </c>
      <c r="H188" s="68"/>
      <c r="I188" s="68"/>
      <c r="J188" s="64"/>
      <c r="K188" s="64"/>
      <c r="L188" s="36">
        <v>330102401100</v>
      </c>
      <c r="M188" s="33" t="s">
        <v>694</v>
      </c>
      <c r="N188" s="85" t="s">
        <v>695</v>
      </c>
      <c r="O188" s="77" t="s">
        <v>56</v>
      </c>
      <c r="P188" s="65" t="s">
        <v>246</v>
      </c>
      <c r="Q188" s="76"/>
      <c r="R188" s="76" t="s">
        <v>56</v>
      </c>
      <c r="S188" s="86" t="s">
        <v>247</v>
      </c>
      <c r="T188" s="86" t="s">
        <v>25</v>
      </c>
      <c r="U188" s="76" t="s">
        <v>249</v>
      </c>
      <c r="V188" s="76" t="s">
        <v>248</v>
      </c>
      <c r="W188" s="75" t="s">
        <v>328</v>
      </c>
      <c r="X188" s="182" t="s">
        <v>397</v>
      </c>
      <c r="Y188" s="86" t="s">
        <v>330</v>
      </c>
      <c r="Z188" s="65" t="s">
        <v>696</v>
      </c>
      <c r="AA188" s="126">
        <v>6.3E-2</v>
      </c>
      <c r="AB188" s="64" t="s">
        <v>25</v>
      </c>
      <c r="AC188" s="112"/>
      <c r="AD188" s="112"/>
      <c r="AE188" s="112"/>
      <c r="AF188" s="112"/>
      <c r="AG188" s="146"/>
      <c r="AH188" s="146"/>
      <c r="AI188" s="144"/>
      <c r="AJ188" s="68">
        <v>1</v>
      </c>
      <c r="AK188" s="68">
        <v>1</v>
      </c>
      <c r="AL188" s="166">
        <v>1</v>
      </c>
      <c r="AM188" s="191">
        <v>1</v>
      </c>
    </row>
    <row r="189" spans="1:39" s="58" customFormat="1" ht="39.950000000000003" customHeight="1">
      <c r="A189" s="66">
        <f t="shared" si="3"/>
        <v>181</v>
      </c>
      <c r="B189" s="68"/>
      <c r="C189" s="68"/>
      <c r="D189" s="68"/>
      <c r="E189" s="68"/>
      <c r="F189" s="68"/>
      <c r="G189" s="68">
        <v>5</v>
      </c>
      <c r="H189" s="68"/>
      <c r="I189" s="68"/>
      <c r="J189" s="64"/>
      <c r="K189" s="64"/>
      <c r="L189" s="36">
        <v>330102401000</v>
      </c>
      <c r="M189" s="33" t="s">
        <v>697</v>
      </c>
      <c r="N189" s="85" t="s">
        <v>695</v>
      </c>
      <c r="O189" s="77" t="s">
        <v>56</v>
      </c>
      <c r="P189" s="65" t="s">
        <v>246</v>
      </c>
      <c r="Q189" s="76"/>
      <c r="R189" s="76" t="s">
        <v>56</v>
      </c>
      <c r="S189" s="86" t="s">
        <v>247</v>
      </c>
      <c r="T189" s="86" t="s">
        <v>25</v>
      </c>
      <c r="U189" s="76" t="s">
        <v>249</v>
      </c>
      <c r="V189" s="76" t="s">
        <v>248</v>
      </c>
      <c r="W189" s="75" t="s">
        <v>328</v>
      </c>
      <c r="X189" s="182" t="s">
        <v>397</v>
      </c>
      <c r="Y189" s="86" t="s">
        <v>330</v>
      </c>
      <c r="Z189" s="65" t="s">
        <v>698</v>
      </c>
      <c r="AA189" s="126">
        <v>5.8000000000000003E-2</v>
      </c>
      <c r="AB189" s="64" t="s">
        <v>25</v>
      </c>
      <c r="AC189" s="112"/>
      <c r="AD189" s="112"/>
      <c r="AE189" s="112"/>
      <c r="AF189" s="112"/>
      <c r="AG189" s="146"/>
      <c r="AH189" s="146"/>
      <c r="AI189" s="192"/>
      <c r="AJ189" s="68">
        <v>1</v>
      </c>
      <c r="AK189" s="68">
        <v>1</v>
      </c>
      <c r="AL189" s="166">
        <v>1</v>
      </c>
      <c r="AM189" s="191">
        <v>1</v>
      </c>
    </row>
    <row r="190" spans="1:39" ht="39.950000000000003" customHeight="1">
      <c r="A190" s="66">
        <f t="shared" si="3"/>
        <v>182</v>
      </c>
      <c r="B190" s="68"/>
      <c r="C190" s="68"/>
      <c r="D190" s="68"/>
      <c r="E190" s="173"/>
      <c r="F190" s="68"/>
      <c r="G190" s="68">
        <v>5</v>
      </c>
      <c r="H190" s="68"/>
      <c r="I190" s="68"/>
      <c r="J190" s="64"/>
      <c r="K190" s="64"/>
      <c r="L190" s="108" t="s">
        <v>699</v>
      </c>
      <c r="M190" s="33" t="s">
        <v>700</v>
      </c>
      <c r="N190" s="85" t="s">
        <v>271</v>
      </c>
      <c r="O190" s="77" t="s">
        <v>56</v>
      </c>
      <c r="P190" s="65" t="s">
        <v>246</v>
      </c>
      <c r="Q190" s="76"/>
      <c r="R190" s="76" t="s">
        <v>56</v>
      </c>
      <c r="S190" s="86" t="s">
        <v>247</v>
      </c>
      <c r="T190" s="76" t="s">
        <v>56</v>
      </c>
      <c r="U190" s="76" t="s">
        <v>248</v>
      </c>
      <c r="V190" s="76" t="s">
        <v>249</v>
      </c>
      <c r="W190" s="65" t="s">
        <v>305</v>
      </c>
      <c r="X190" s="68" t="s">
        <v>567</v>
      </c>
      <c r="Y190" s="86" t="s">
        <v>279</v>
      </c>
      <c r="Z190" s="86" t="s">
        <v>701</v>
      </c>
      <c r="AA190" s="126">
        <v>6.8400000000000002E-2</v>
      </c>
      <c r="AB190" s="186" t="s">
        <v>25</v>
      </c>
      <c r="AC190" s="112"/>
      <c r="AD190" s="112"/>
      <c r="AE190" s="112"/>
      <c r="AF190" s="112"/>
      <c r="AG190" s="146"/>
      <c r="AH190" s="146"/>
      <c r="AI190" s="153"/>
      <c r="AJ190" s="68">
        <v>1</v>
      </c>
      <c r="AK190" s="68">
        <v>1</v>
      </c>
      <c r="AL190" s="166">
        <v>1</v>
      </c>
      <c r="AM190" s="191">
        <v>1</v>
      </c>
    </row>
    <row r="191" spans="1:39" ht="39.950000000000003" customHeight="1">
      <c r="A191" s="66">
        <f t="shared" si="3"/>
        <v>183</v>
      </c>
      <c r="B191" s="68"/>
      <c r="C191" s="68"/>
      <c r="D191" s="68"/>
      <c r="E191" s="75"/>
      <c r="F191" s="68"/>
      <c r="G191" s="68">
        <v>5</v>
      </c>
      <c r="H191" s="68"/>
      <c r="I191" s="68"/>
      <c r="J191" s="64"/>
      <c r="K191" s="64"/>
      <c r="L191" s="108" t="s">
        <v>702</v>
      </c>
      <c r="M191" s="33" t="s">
        <v>703</v>
      </c>
      <c r="N191" s="85" t="s">
        <v>271</v>
      </c>
      <c r="O191" s="77" t="s">
        <v>56</v>
      </c>
      <c r="P191" s="65" t="s">
        <v>246</v>
      </c>
      <c r="Q191" s="64"/>
      <c r="R191" s="76" t="s">
        <v>56</v>
      </c>
      <c r="S191" s="86" t="s">
        <v>247</v>
      </c>
      <c r="T191" s="76" t="s">
        <v>56</v>
      </c>
      <c r="U191" s="76" t="s">
        <v>248</v>
      </c>
      <c r="V191" s="76" t="s">
        <v>249</v>
      </c>
      <c r="W191" s="65" t="s">
        <v>305</v>
      </c>
      <c r="X191" s="68" t="s">
        <v>567</v>
      </c>
      <c r="Y191" s="86" t="s">
        <v>279</v>
      </c>
      <c r="Z191" s="86" t="s">
        <v>704</v>
      </c>
      <c r="AA191" s="126">
        <v>7.0999999999999994E-2</v>
      </c>
      <c r="AB191" s="64" t="s">
        <v>25</v>
      </c>
      <c r="AC191" s="112"/>
      <c r="AD191" s="112"/>
      <c r="AE191" s="112"/>
      <c r="AF191" s="112"/>
      <c r="AG191" s="146"/>
      <c r="AH191" s="146"/>
      <c r="AI191" s="144"/>
      <c r="AJ191" s="68">
        <v>1</v>
      </c>
      <c r="AK191" s="68">
        <v>1</v>
      </c>
      <c r="AL191" s="166">
        <v>1</v>
      </c>
      <c r="AM191" s="191">
        <v>1</v>
      </c>
    </row>
    <row r="192" spans="1:39" ht="39.950000000000003" customHeight="1">
      <c r="A192" s="66">
        <f t="shared" si="3"/>
        <v>184</v>
      </c>
      <c r="B192" s="68"/>
      <c r="C192" s="68"/>
      <c r="D192" s="68"/>
      <c r="E192" s="173"/>
      <c r="F192" s="68"/>
      <c r="G192" s="68">
        <v>5</v>
      </c>
      <c r="H192" s="68"/>
      <c r="I192" s="68"/>
      <c r="J192" s="64"/>
      <c r="K192" s="64"/>
      <c r="L192" s="221" t="s">
        <v>92</v>
      </c>
      <c r="M192" s="176" t="s">
        <v>78</v>
      </c>
      <c r="N192" s="177" t="s">
        <v>271</v>
      </c>
      <c r="O192" s="178" t="s">
        <v>56</v>
      </c>
      <c r="P192" s="179" t="s">
        <v>246</v>
      </c>
      <c r="Q192" s="183"/>
      <c r="R192" s="183" t="s">
        <v>56</v>
      </c>
      <c r="S192" s="184" t="s">
        <v>247</v>
      </c>
      <c r="T192" s="183" t="s">
        <v>56</v>
      </c>
      <c r="U192" s="183" t="s">
        <v>248</v>
      </c>
      <c r="V192" s="183" t="s">
        <v>249</v>
      </c>
      <c r="W192" s="179" t="s">
        <v>305</v>
      </c>
      <c r="X192" s="185" t="s">
        <v>567</v>
      </c>
      <c r="Y192" s="184" t="s">
        <v>279</v>
      </c>
      <c r="Z192" s="184" t="s">
        <v>705</v>
      </c>
      <c r="AA192" s="187">
        <v>6.6000000000000003E-2</v>
      </c>
      <c r="AB192" s="64" t="s">
        <v>25</v>
      </c>
      <c r="AC192" s="112"/>
      <c r="AD192" s="112"/>
      <c r="AE192" s="112"/>
      <c r="AF192" s="112"/>
      <c r="AG192" s="146"/>
      <c r="AH192" s="146"/>
      <c r="AI192" s="144"/>
      <c r="AJ192" s="68">
        <v>1</v>
      </c>
      <c r="AK192" s="68">
        <v>1</v>
      </c>
      <c r="AL192" s="166">
        <v>1</v>
      </c>
      <c r="AM192" s="191">
        <v>1</v>
      </c>
    </row>
    <row r="193" spans="1:39" ht="39.950000000000003" customHeight="1">
      <c r="A193" s="66">
        <f t="shared" si="3"/>
        <v>185</v>
      </c>
      <c r="B193" s="68"/>
      <c r="C193" s="68"/>
      <c r="D193" s="173"/>
      <c r="E193" s="68"/>
      <c r="F193" s="68"/>
      <c r="G193" s="68">
        <v>5</v>
      </c>
      <c r="H193" s="68"/>
      <c r="I193" s="68"/>
      <c r="J193" s="64"/>
      <c r="K193" s="64"/>
      <c r="L193" s="73" t="s">
        <v>706</v>
      </c>
      <c r="M193" s="33" t="s">
        <v>707</v>
      </c>
      <c r="N193" s="85" t="s">
        <v>271</v>
      </c>
      <c r="O193" s="77" t="s">
        <v>56</v>
      </c>
      <c r="P193" s="65" t="s">
        <v>246</v>
      </c>
      <c r="Q193" s="76"/>
      <c r="R193" s="76" t="s">
        <v>56</v>
      </c>
      <c r="S193" s="86" t="s">
        <v>247</v>
      </c>
      <c r="T193" s="76" t="s">
        <v>56</v>
      </c>
      <c r="U193" s="76" t="s">
        <v>248</v>
      </c>
      <c r="V193" s="76" t="s">
        <v>249</v>
      </c>
      <c r="W193" s="65" t="s">
        <v>305</v>
      </c>
      <c r="X193" s="68" t="s">
        <v>567</v>
      </c>
      <c r="Y193" s="86" t="s">
        <v>279</v>
      </c>
      <c r="Z193" s="86" t="s">
        <v>708</v>
      </c>
      <c r="AA193" s="126">
        <v>5.8000000000000003E-2</v>
      </c>
      <c r="AB193" s="64" t="s">
        <v>25</v>
      </c>
      <c r="AC193" s="112"/>
      <c r="AD193" s="112"/>
      <c r="AE193" s="112"/>
      <c r="AF193" s="112"/>
      <c r="AG193" s="146"/>
      <c r="AH193" s="146"/>
      <c r="AI193" s="144"/>
      <c r="AJ193" s="68">
        <v>1</v>
      </c>
      <c r="AK193" s="68">
        <v>1</v>
      </c>
      <c r="AL193" s="166">
        <v>1</v>
      </c>
      <c r="AM193" s="191">
        <v>1</v>
      </c>
    </row>
    <row r="194" spans="1:39" ht="39.950000000000003" customHeight="1">
      <c r="A194" s="66">
        <f t="shared" si="3"/>
        <v>186</v>
      </c>
      <c r="B194" s="68"/>
      <c r="C194" s="68"/>
      <c r="D194" s="173"/>
      <c r="E194" s="68"/>
      <c r="F194" s="68"/>
      <c r="G194" s="68">
        <v>5</v>
      </c>
      <c r="H194" s="68"/>
      <c r="I194" s="68"/>
      <c r="J194" s="64"/>
      <c r="K194" s="64"/>
      <c r="L194" s="73" t="s">
        <v>709</v>
      </c>
      <c r="M194" s="33" t="s">
        <v>710</v>
      </c>
      <c r="N194" s="85" t="s">
        <v>271</v>
      </c>
      <c r="O194" s="77" t="s">
        <v>56</v>
      </c>
      <c r="P194" s="65" t="s">
        <v>246</v>
      </c>
      <c r="Q194" s="76"/>
      <c r="R194" s="76" t="s">
        <v>56</v>
      </c>
      <c r="S194" s="86" t="s">
        <v>247</v>
      </c>
      <c r="T194" s="76" t="s">
        <v>56</v>
      </c>
      <c r="U194" s="76" t="s">
        <v>248</v>
      </c>
      <c r="V194" s="76" t="s">
        <v>249</v>
      </c>
      <c r="W194" s="65" t="s">
        <v>305</v>
      </c>
      <c r="X194" s="68" t="s">
        <v>567</v>
      </c>
      <c r="Y194" s="86" t="s">
        <v>279</v>
      </c>
      <c r="Z194" s="86" t="s">
        <v>711</v>
      </c>
      <c r="AA194" s="126">
        <v>7.22E-2</v>
      </c>
      <c r="AB194" s="64" t="s">
        <v>25</v>
      </c>
      <c r="AC194" s="112"/>
      <c r="AD194" s="112"/>
      <c r="AE194" s="112"/>
      <c r="AF194" s="112"/>
      <c r="AG194" s="146"/>
      <c r="AH194" s="146"/>
      <c r="AI194" s="144"/>
      <c r="AJ194" s="68">
        <v>1</v>
      </c>
      <c r="AK194" s="68">
        <v>1</v>
      </c>
      <c r="AL194" s="166">
        <v>1</v>
      </c>
      <c r="AM194" s="191">
        <v>1</v>
      </c>
    </row>
    <row r="195" spans="1:39" ht="39.950000000000003" customHeight="1">
      <c r="A195" s="66">
        <f t="shared" si="3"/>
        <v>187</v>
      </c>
      <c r="B195" s="68"/>
      <c r="C195" s="68"/>
      <c r="D195" s="173"/>
      <c r="E195" s="68"/>
      <c r="F195" s="68"/>
      <c r="G195" s="68">
        <v>5</v>
      </c>
      <c r="H195" s="68"/>
      <c r="I195" s="68"/>
      <c r="J195" s="64"/>
      <c r="K195" s="64"/>
      <c r="L195" s="73" t="s">
        <v>712</v>
      </c>
      <c r="M195" s="33" t="s">
        <v>713</v>
      </c>
      <c r="N195" s="85" t="s">
        <v>271</v>
      </c>
      <c r="O195" s="77" t="s">
        <v>56</v>
      </c>
      <c r="P195" s="65" t="s">
        <v>246</v>
      </c>
      <c r="Q195" s="76"/>
      <c r="R195" s="76" t="s">
        <v>56</v>
      </c>
      <c r="S195" s="86" t="s">
        <v>247</v>
      </c>
      <c r="T195" s="76" t="s">
        <v>56</v>
      </c>
      <c r="U195" s="76" t="s">
        <v>248</v>
      </c>
      <c r="V195" s="76" t="s">
        <v>249</v>
      </c>
      <c r="W195" s="65" t="s">
        <v>305</v>
      </c>
      <c r="X195" s="68" t="s">
        <v>567</v>
      </c>
      <c r="Y195" s="86" t="s">
        <v>279</v>
      </c>
      <c r="Z195" s="86" t="s">
        <v>714</v>
      </c>
      <c r="AA195" s="126">
        <v>7.17E-2</v>
      </c>
      <c r="AB195" s="64" t="s">
        <v>25</v>
      </c>
      <c r="AC195" s="112"/>
      <c r="AD195" s="112"/>
      <c r="AE195" s="112"/>
      <c r="AF195" s="112"/>
      <c r="AG195" s="146"/>
      <c r="AH195" s="146"/>
      <c r="AI195" s="144"/>
      <c r="AJ195" s="68">
        <v>1</v>
      </c>
      <c r="AK195" s="68">
        <v>1</v>
      </c>
      <c r="AL195" s="166">
        <v>1</v>
      </c>
      <c r="AM195" s="191">
        <v>1</v>
      </c>
    </row>
    <row r="196" spans="1:39" ht="39.950000000000003" customHeight="1">
      <c r="A196" s="66">
        <f t="shared" si="3"/>
        <v>188</v>
      </c>
      <c r="B196" s="65"/>
      <c r="C196" s="68"/>
      <c r="D196" s="173"/>
      <c r="E196" s="68"/>
      <c r="F196" s="68"/>
      <c r="G196" s="68">
        <v>5</v>
      </c>
      <c r="H196" s="68"/>
      <c r="I196" s="68"/>
      <c r="J196" s="64"/>
      <c r="K196" s="64"/>
      <c r="L196" s="73" t="s">
        <v>715</v>
      </c>
      <c r="M196" s="33" t="s">
        <v>716</v>
      </c>
      <c r="N196" s="85" t="s">
        <v>271</v>
      </c>
      <c r="O196" s="77" t="s">
        <v>56</v>
      </c>
      <c r="P196" s="65" t="s">
        <v>246</v>
      </c>
      <c r="Q196" s="76"/>
      <c r="R196" s="76" t="s">
        <v>56</v>
      </c>
      <c r="S196" s="86" t="s">
        <v>247</v>
      </c>
      <c r="T196" s="76" t="s">
        <v>56</v>
      </c>
      <c r="U196" s="76" t="s">
        <v>248</v>
      </c>
      <c r="V196" s="76" t="s">
        <v>249</v>
      </c>
      <c r="W196" s="65" t="s">
        <v>305</v>
      </c>
      <c r="X196" s="68" t="s">
        <v>567</v>
      </c>
      <c r="Y196" s="86" t="s">
        <v>279</v>
      </c>
      <c r="Z196" s="86" t="s">
        <v>717</v>
      </c>
      <c r="AA196" s="126">
        <v>0.10589999999999999</v>
      </c>
      <c r="AB196" s="64" t="s">
        <v>25</v>
      </c>
      <c r="AC196" s="112"/>
      <c r="AD196" s="112"/>
      <c r="AE196" s="112"/>
      <c r="AF196" s="112"/>
      <c r="AG196" s="146"/>
      <c r="AH196" s="146"/>
      <c r="AI196" s="144"/>
      <c r="AJ196" s="68">
        <v>1</v>
      </c>
      <c r="AK196" s="68">
        <v>1</v>
      </c>
      <c r="AL196" s="166">
        <v>1</v>
      </c>
      <c r="AM196" s="191">
        <v>1</v>
      </c>
    </row>
    <row r="197" spans="1:39" ht="39.950000000000003" customHeight="1">
      <c r="A197" s="66">
        <f t="shared" si="3"/>
        <v>189</v>
      </c>
      <c r="B197" s="68"/>
      <c r="C197" s="68"/>
      <c r="D197" s="173"/>
      <c r="E197" s="68"/>
      <c r="F197" s="68"/>
      <c r="G197" s="68">
        <v>5</v>
      </c>
      <c r="H197" s="68"/>
      <c r="I197" s="68"/>
      <c r="J197" s="64"/>
      <c r="K197" s="64"/>
      <c r="L197" s="73" t="s">
        <v>718</v>
      </c>
      <c r="M197" s="33" t="s">
        <v>719</v>
      </c>
      <c r="N197" s="85" t="s">
        <v>271</v>
      </c>
      <c r="O197" s="77" t="s">
        <v>56</v>
      </c>
      <c r="P197" s="65" t="s">
        <v>246</v>
      </c>
      <c r="Q197" s="76"/>
      <c r="R197" s="76" t="s">
        <v>56</v>
      </c>
      <c r="S197" s="86" t="s">
        <v>247</v>
      </c>
      <c r="T197" s="76" t="s">
        <v>56</v>
      </c>
      <c r="U197" s="76" t="s">
        <v>248</v>
      </c>
      <c r="V197" s="76" t="s">
        <v>249</v>
      </c>
      <c r="W197" s="65" t="s">
        <v>305</v>
      </c>
      <c r="X197" s="68" t="s">
        <v>567</v>
      </c>
      <c r="Y197" s="86" t="s">
        <v>279</v>
      </c>
      <c r="Z197" s="86" t="s">
        <v>720</v>
      </c>
      <c r="AA197" s="126">
        <v>0.1061</v>
      </c>
      <c r="AB197" s="64" t="s">
        <v>25</v>
      </c>
      <c r="AC197" s="112"/>
      <c r="AD197" s="112"/>
      <c r="AE197" s="112"/>
      <c r="AF197" s="112"/>
      <c r="AG197" s="146"/>
      <c r="AH197" s="146"/>
      <c r="AI197" s="144"/>
      <c r="AJ197" s="68">
        <v>1</v>
      </c>
      <c r="AK197" s="68">
        <v>1</v>
      </c>
      <c r="AL197" s="166">
        <v>1</v>
      </c>
      <c r="AM197" s="191">
        <v>1</v>
      </c>
    </row>
    <row r="198" spans="1:39" ht="39.950000000000003" customHeight="1">
      <c r="A198" s="66">
        <f t="shared" si="3"/>
        <v>190</v>
      </c>
      <c r="B198" s="68"/>
      <c r="C198" s="68"/>
      <c r="D198" s="173"/>
      <c r="E198" s="68"/>
      <c r="F198" s="68"/>
      <c r="G198" s="68">
        <v>5</v>
      </c>
      <c r="H198" s="68"/>
      <c r="I198" s="68"/>
      <c r="J198" s="64"/>
      <c r="K198" s="64"/>
      <c r="L198" s="108" t="s">
        <v>721</v>
      </c>
      <c r="M198" s="33" t="s">
        <v>722</v>
      </c>
      <c r="N198" s="85" t="s">
        <v>271</v>
      </c>
      <c r="O198" s="77" t="s">
        <v>56</v>
      </c>
      <c r="P198" s="65" t="s">
        <v>246</v>
      </c>
      <c r="Q198" s="76"/>
      <c r="R198" s="76" t="s">
        <v>56</v>
      </c>
      <c r="S198" s="86" t="s">
        <v>247</v>
      </c>
      <c r="T198" s="76" t="s">
        <v>56</v>
      </c>
      <c r="U198" s="76" t="s">
        <v>248</v>
      </c>
      <c r="V198" s="76" t="s">
        <v>249</v>
      </c>
      <c r="W198" s="65" t="s">
        <v>305</v>
      </c>
      <c r="X198" s="68" t="s">
        <v>567</v>
      </c>
      <c r="Y198" s="86" t="s">
        <v>279</v>
      </c>
      <c r="Z198" s="86" t="s">
        <v>723</v>
      </c>
      <c r="AA198" s="126">
        <v>0.06</v>
      </c>
      <c r="AB198" s="64" t="s">
        <v>25</v>
      </c>
      <c r="AC198" s="112"/>
      <c r="AD198" s="112"/>
      <c r="AE198" s="112"/>
      <c r="AF198" s="112"/>
      <c r="AG198" s="146"/>
      <c r="AH198" s="146"/>
      <c r="AI198" s="144"/>
      <c r="AJ198" s="68">
        <v>1</v>
      </c>
      <c r="AK198" s="68">
        <v>1</v>
      </c>
      <c r="AL198" s="166">
        <v>1</v>
      </c>
      <c r="AM198" s="191">
        <v>1</v>
      </c>
    </row>
    <row r="199" spans="1:39" ht="39.950000000000003" customHeight="1">
      <c r="A199" s="66">
        <f t="shared" si="3"/>
        <v>191</v>
      </c>
      <c r="B199" s="68"/>
      <c r="C199" s="68"/>
      <c r="D199" s="173"/>
      <c r="E199" s="173"/>
      <c r="F199" s="68"/>
      <c r="G199" s="68">
        <v>5</v>
      </c>
      <c r="H199" s="68"/>
      <c r="I199" s="68"/>
      <c r="J199" s="64"/>
      <c r="K199" s="64"/>
      <c r="L199" s="73" t="s">
        <v>724</v>
      </c>
      <c r="M199" s="33" t="s">
        <v>725</v>
      </c>
      <c r="N199" s="85" t="s">
        <v>271</v>
      </c>
      <c r="O199" s="77" t="s">
        <v>56</v>
      </c>
      <c r="P199" s="65" t="s">
        <v>246</v>
      </c>
      <c r="Q199" s="76"/>
      <c r="R199" s="76" t="s">
        <v>56</v>
      </c>
      <c r="S199" s="86" t="s">
        <v>247</v>
      </c>
      <c r="T199" s="76" t="s">
        <v>56</v>
      </c>
      <c r="U199" s="76" t="s">
        <v>248</v>
      </c>
      <c r="V199" s="76" t="s">
        <v>249</v>
      </c>
      <c r="W199" s="65" t="s">
        <v>305</v>
      </c>
      <c r="X199" s="68" t="s">
        <v>567</v>
      </c>
      <c r="Y199" s="86" t="s">
        <v>279</v>
      </c>
      <c r="Z199" s="86" t="s">
        <v>726</v>
      </c>
      <c r="AA199" s="126">
        <v>5.28E-2</v>
      </c>
      <c r="AB199" s="64" t="s">
        <v>25</v>
      </c>
      <c r="AC199" s="112"/>
      <c r="AD199" s="112"/>
      <c r="AE199" s="112"/>
      <c r="AF199" s="112"/>
      <c r="AG199" s="146"/>
      <c r="AH199" s="146"/>
      <c r="AI199" s="144"/>
      <c r="AJ199" s="68">
        <v>1</v>
      </c>
      <c r="AK199" s="68">
        <v>1</v>
      </c>
      <c r="AL199" s="166">
        <v>1</v>
      </c>
      <c r="AM199" s="191">
        <v>1</v>
      </c>
    </row>
    <row r="200" spans="1:39" ht="39.950000000000003" customHeight="1">
      <c r="A200" s="66">
        <f t="shared" si="3"/>
        <v>192</v>
      </c>
      <c r="B200" s="68"/>
      <c r="C200" s="68"/>
      <c r="D200" s="173"/>
      <c r="E200" s="173"/>
      <c r="F200" s="68"/>
      <c r="G200" s="68">
        <v>5</v>
      </c>
      <c r="H200" s="68"/>
      <c r="I200" s="68"/>
      <c r="J200" s="64"/>
      <c r="K200" s="64"/>
      <c r="L200" s="73" t="s">
        <v>727</v>
      </c>
      <c r="M200" s="33" t="s">
        <v>728</v>
      </c>
      <c r="N200" s="85" t="s">
        <v>271</v>
      </c>
      <c r="O200" s="77" t="s">
        <v>56</v>
      </c>
      <c r="P200" s="65" t="s">
        <v>246</v>
      </c>
      <c r="Q200" s="76"/>
      <c r="R200" s="76" t="s">
        <v>56</v>
      </c>
      <c r="S200" s="86" t="s">
        <v>247</v>
      </c>
      <c r="T200" s="76" t="s">
        <v>56</v>
      </c>
      <c r="U200" s="76" t="s">
        <v>248</v>
      </c>
      <c r="V200" s="76" t="s">
        <v>249</v>
      </c>
      <c r="W200" s="65" t="s">
        <v>305</v>
      </c>
      <c r="X200" s="68" t="s">
        <v>567</v>
      </c>
      <c r="Y200" s="86" t="s">
        <v>279</v>
      </c>
      <c r="Z200" s="86" t="s">
        <v>729</v>
      </c>
      <c r="AA200" s="126">
        <v>0.10150000000000001</v>
      </c>
      <c r="AB200" s="64" t="s">
        <v>25</v>
      </c>
      <c r="AC200" s="112"/>
      <c r="AD200" s="112"/>
      <c r="AE200" s="112"/>
      <c r="AF200" s="112"/>
      <c r="AG200" s="146"/>
      <c r="AH200" s="146"/>
      <c r="AI200" s="144"/>
      <c r="AJ200" s="68">
        <v>1</v>
      </c>
      <c r="AK200" s="68">
        <v>1</v>
      </c>
      <c r="AL200" s="166">
        <v>1</v>
      </c>
      <c r="AM200" s="191">
        <v>1</v>
      </c>
    </row>
    <row r="201" spans="1:39" ht="39.950000000000003" customHeight="1">
      <c r="A201" s="66">
        <f t="shared" si="3"/>
        <v>193</v>
      </c>
      <c r="B201" s="68"/>
      <c r="C201" s="68"/>
      <c r="D201" s="173"/>
      <c r="E201" s="68"/>
      <c r="F201" s="68"/>
      <c r="G201" s="68">
        <v>5</v>
      </c>
      <c r="H201" s="68"/>
      <c r="I201" s="68"/>
      <c r="J201" s="64"/>
      <c r="K201" s="64"/>
      <c r="L201" s="73" t="s">
        <v>730</v>
      </c>
      <c r="M201" s="33" t="s">
        <v>731</v>
      </c>
      <c r="N201" s="85" t="s">
        <v>271</v>
      </c>
      <c r="O201" s="77" t="s">
        <v>56</v>
      </c>
      <c r="P201" s="65" t="s">
        <v>246</v>
      </c>
      <c r="Q201" s="76"/>
      <c r="R201" s="76" t="s">
        <v>56</v>
      </c>
      <c r="S201" s="86" t="s">
        <v>247</v>
      </c>
      <c r="T201" s="76" t="s">
        <v>56</v>
      </c>
      <c r="U201" s="76" t="s">
        <v>248</v>
      </c>
      <c r="V201" s="76" t="s">
        <v>249</v>
      </c>
      <c r="W201" s="65" t="s">
        <v>305</v>
      </c>
      <c r="X201" s="68" t="s">
        <v>567</v>
      </c>
      <c r="Y201" s="86" t="s">
        <v>279</v>
      </c>
      <c r="Z201" s="86" t="s">
        <v>732</v>
      </c>
      <c r="AA201" s="126">
        <v>2.7799999999999998E-2</v>
      </c>
      <c r="AB201" s="64" t="s">
        <v>25</v>
      </c>
      <c r="AC201" s="112"/>
      <c r="AD201" s="112"/>
      <c r="AE201" s="112"/>
      <c r="AF201" s="112"/>
      <c r="AG201" s="146"/>
      <c r="AH201" s="146"/>
      <c r="AI201" s="144"/>
      <c r="AJ201" s="68">
        <v>1</v>
      </c>
      <c r="AK201" s="68">
        <v>1</v>
      </c>
      <c r="AL201" s="166">
        <v>1</v>
      </c>
      <c r="AM201" s="191">
        <v>1</v>
      </c>
    </row>
    <row r="202" spans="1:39" ht="39.950000000000003" customHeight="1">
      <c r="A202" s="66">
        <f t="shared" si="3"/>
        <v>194</v>
      </c>
      <c r="B202" s="68"/>
      <c r="C202" s="68"/>
      <c r="D202" s="173"/>
      <c r="E202" s="68"/>
      <c r="F202" s="68"/>
      <c r="G202" s="68">
        <v>5</v>
      </c>
      <c r="H202" s="68"/>
      <c r="I202" s="68"/>
      <c r="J202" s="64"/>
      <c r="K202" s="64"/>
      <c r="L202" s="73" t="s">
        <v>733</v>
      </c>
      <c r="M202" s="33" t="s">
        <v>734</v>
      </c>
      <c r="N202" s="85" t="s">
        <v>271</v>
      </c>
      <c r="O202" s="77" t="s">
        <v>56</v>
      </c>
      <c r="P202" s="65" t="s">
        <v>246</v>
      </c>
      <c r="Q202" s="76"/>
      <c r="R202" s="76" t="s">
        <v>56</v>
      </c>
      <c r="S202" s="86" t="s">
        <v>247</v>
      </c>
      <c r="T202" s="76" t="s">
        <v>56</v>
      </c>
      <c r="U202" s="76" t="s">
        <v>248</v>
      </c>
      <c r="V202" s="76" t="s">
        <v>249</v>
      </c>
      <c r="W202" s="65" t="s">
        <v>305</v>
      </c>
      <c r="X202" s="68" t="s">
        <v>567</v>
      </c>
      <c r="Y202" s="86" t="s">
        <v>279</v>
      </c>
      <c r="Z202" s="86" t="s">
        <v>735</v>
      </c>
      <c r="AA202" s="126">
        <v>3.9399999999999998E-2</v>
      </c>
      <c r="AB202" s="64" t="s">
        <v>25</v>
      </c>
      <c r="AC202" s="112"/>
      <c r="AD202" s="112"/>
      <c r="AE202" s="112"/>
      <c r="AF202" s="112"/>
      <c r="AG202" s="146"/>
      <c r="AH202" s="146"/>
      <c r="AI202" s="144"/>
      <c r="AJ202" s="68">
        <v>1</v>
      </c>
      <c r="AK202" s="68">
        <v>1</v>
      </c>
      <c r="AL202" s="166">
        <v>1</v>
      </c>
      <c r="AM202" s="191">
        <v>1</v>
      </c>
    </row>
    <row r="203" spans="1:39" ht="39.950000000000003" customHeight="1">
      <c r="A203" s="66">
        <f t="shared" si="3"/>
        <v>195</v>
      </c>
      <c r="B203" s="68"/>
      <c r="C203" s="68"/>
      <c r="D203" s="173"/>
      <c r="E203" s="68">
        <v>3</v>
      </c>
      <c r="F203" s="68"/>
      <c r="G203" s="173"/>
      <c r="H203" s="68"/>
      <c r="I203" s="68"/>
      <c r="J203" s="64"/>
      <c r="K203" s="64"/>
      <c r="L203" s="81">
        <v>330102400400</v>
      </c>
      <c r="M203" s="33" t="s">
        <v>736</v>
      </c>
      <c r="N203" s="85" t="s">
        <v>695</v>
      </c>
      <c r="O203" s="77" t="s">
        <v>56</v>
      </c>
      <c r="P203" s="65" t="s">
        <v>246</v>
      </c>
      <c r="Q203" s="76"/>
      <c r="R203" s="76" t="s">
        <v>56</v>
      </c>
      <c r="S203" s="86" t="s">
        <v>247</v>
      </c>
      <c r="T203" s="76" t="s">
        <v>56</v>
      </c>
      <c r="U203" s="76" t="s">
        <v>249</v>
      </c>
      <c r="V203" s="76" t="s">
        <v>248</v>
      </c>
      <c r="W203" s="182" t="s">
        <v>453</v>
      </c>
      <c r="X203" s="182" t="s">
        <v>453</v>
      </c>
      <c r="Y203" s="86" t="s">
        <v>25</v>
      </c>
      <c r="Z203" s="86" t="s">
        <v>25</v>
      </c>
      <c r="AA203" s="126">
        <v>0.124</v>
      </c>
      <c r="AB203" s="64" t="s">
        <v>25</v>
      </c>
      <c r="AC203" s="112"/>
      <c r="AD203" s="112"/>
      <c r="AE203" s="112"/>
      <c r="AF203" s="112"/>
      <c r="AG203" s="146"/>
      <c r="AH203" s="146"/>
      <c r="AI203" s="144"/>
      <c r="AJ203" s="68">
        <v>1</v>
      </c>
      <c r="AK203" s="68">
        <v>1</v>
      </c>
      <c r="AL203" s="166">
        <v>1</v>
      </c>
      <c r="AM203" s="191">
        <v>1</v>
      </c>
    </row>
    <row r="204" spans="1:39" ht="39.950000000000003" customHeight="1">
      <c r="A204" s="66">
        <f t="shared" ref="A204:A215" si="4">ROW(204:204)-8</f>
        <v>196</v>
      </c>
      <c r="B204" s="68"/>
      <c r="C204" s="68"/>
      <c r="D204" s="173">
        <v>2</v>
      </c>
      <c r="E204" s="173"/>
      <c r="F204" s="68"/>
      <c r="G204" s="173"/>
      <c r="H204" s="68"/>
      <c r="I204" s="68"/>
      <c r="J204" s="64"/>
      <c r="K204" s="64"/>
      <c r="L204" s="86" t="s">
        <v>508</v>
      </c>
      <c r="M204" s="33" t="s">
        <v>509</v>
      </c>
      <c r="N204" s="82" t="s">
        <v>401</v>
      </c>
      <c r="O204" s="77" t="s">
        <v>56</v>
      </c>
      <c r="P204" s="65" t="s">
        <v>246</v>
      </c>
      <c r="Q204" s="86" t="s">
        <v>25</v>
      </c>
      <c r="R204" s="76" t="s">
        <v>56</v>
      </c>
      <c r="S204" s="86" t="s">
        <v>247</v>
      </c>
      <c r="T204" s="86" t="s">
        <v>25</v>
      </c>
      <c r="U204" s="76" t="s">
        <v>249</v>
      </c>
      <c r="V204" s="76" t="s">
        <v>248</v>
      </c>
      <c r="W204" s="86" t="s">
        <v>25</v>
      </c>
      <c r="X204" s="86" t="s">
        <v>25</v>
      </c>
      <c r="Y204" s="86" t="s">
        <v>25</v>
      </c>
      <c r="Z204" s="86" t="s">
        <v>25</v>
      </c>
      <c r="AA204" s="137">
        <v>1E-3</v>
      </c>
      <c r="AB204" s="64" t="s">
        <v>25</v>
      </c>
      <c r="AC204" s="112"/>
      <c r="AD204" s="112"/>
      <c r="AE204" s="112"/>
      <c r="AF204" s="112"/>
      <c r="AG204" s="146"/>
      <c r="AH204" s="146"/>
      <c r="AI204" s="144"/>
      <c r="AJ204" s="68">
        <v>51</v>
      </c>
      <c r="AK204" s="68">
        <v>51</v>
      </c>
      <c r="AL204" s="68">
        <v>51</v>
      </c>
      <c r="AM204" s="68">
        <v>51</v>
      </c>
    </row>
    <row r="205" spans="1:39" ht="39.950000000000003" customHeight="1">
      <c r="A205" s="66">
        <f t="shared" si="4"/>
        <v>197</v>
      </c>
      <c r="B205" s="68"/>
      <c r="C205" s="68">
        <v>1</v>
      </c>
      <c r="D205" s="173"/>
      <c r="E205" s="173"/>
      <c r="F205" s="68"/>
      <c r="G205" s="173"/>
      <c r="H205" s="68"/>
      <c r="I205" s="68"/>
      <c r="J205" s="64"/>
      <c r="K205" s="64"/>
      <c r="L205" s="73" t="s">
        <v>157</v>
      </c>
      <c r="M205" s="33" t="s">
        <v>158</v>
      </c>
      <c r="N205" s="160" t="s">
        <v>737</v>
      </c>
      <c r="O205" s="77" t="s">
        <v>56</v>
      </c>
      <c r="P205" s="64" t="s">
        <v>246</v>
      </c>
      <c r="Q205" s="86" t="s">
        <v>25</v>
      </c>
      <c r="R205" s="76" t="s">
        <v>56</v>
      </c>
      <c r="S205" s="86" t="s">
        <v>247</v>
      </c>
      <c r="T205" s="86" t="s">
        <v>25</v>
      </c>
      <c r="U205" s="76" t="s">
        <v>249</v>
      </c>
      <c r="V205" s="76" t="s">
        <v>248</v>
      </c>
      <c r="W205" s="65" t="s">
        <v>738</v>
      </c>
      <c r="X205" s="68" t="s">
        <v>25</v>
      </c>
      <c r="Y205" s="86" t="s">
        <v>25</v>
      </c>
      <c r="Z205" s="65" t="s">
        <v>25</v>
      </c>
      <c r="AA205" s="226">
        <v>1.6500000000000001E-2</v>
      </c>
      <c r="AB205" s="64" t="s">
        <v>25</v>
      </c>
      <c r="AC205" s="112"/>
      <c r="AD205" s="112"/>
      <c r="AE205" s="112"/>
      <c r="AF205" s="112"/>
      <c r="AG205" s="146"/>
      <c r="AH205" s="146"/>
      <c r="AI205" s="103"/>
      <c r="AJ205" s="68">
        <v>1</v>
      </c>
      <c r="AK205" s="68">
        <v>1</v>
      </c>
      <c r="AL205" s="166">
        <v>1</v>
      </c>
      <c r="AM205" s="167">
        <v>1</v>
      </c>
    </row>
    <row r="206" spans="1:39" s="52" customFormat="1" ht="39.950000000000003" customHeight="1">
      <c r="A206" s="69">
        <f t="shared" si="4"/>
        <v>198</v>
      </c>
      <c r="B206" s="71"/>
      <c r="C206" s="71">
        <v>1</v>
      </c>
      <c r="D206" s="174"/>
      <c r="E206" s="174"/>
      <c r="F206" s="71"/>
      <c r="G206" s="174"/>
      <c r="H206" s="71"/>
      <c r="I206" s="71"/>
      <c r="J206" s="129"/>
      <c r="K206" s="129"/>
      <c r="L206" s="225" t="s">
        <v>188</v>
      </c>
      <c r="M206" s="93" t="s">
        <v>189</v>
      </c>
      <c r="N206" s="159" t="s">
        <v>739</v>
      </c>
      <c r="O206" s="90" t="s">
        <v>56</v>
      </c>
      <c r="P206" s="129" t="s">
        <v>246</v>
      </c>
      <c r="Q206" s="109" t="s">
        <v>25</v>
      </c>
      <c r="R206" s="113" t="s">
        <v>56</v>
      </c>
      <c r="S206" s="109" t="s">
        <v>247</v>
      </c>
      <c r="T206" s="109" t="s">
        <v>25</v>
      </c>
      <c r="U206" s="113" t="s">
        <v>249</v>
      </c>
      <c r="V206" s="113" t="s">
        <v>248</v>
      </c>
      <c r="W206" s="95" t="s">
        <v>738</v>
      </c>
      <c r="X206" s="71" t="s">
        <v>25</v>
      </c>
      <c r="Y206" s="109" t="s">
        <v>25</v>
      </c>
      <c r="Z206" s="95" t="s">
        <v>25</v>
      </c>
      <c r="AA206" s="227">
        <v>4.4999999999999997E-3</v>
      </c>
      <c r="AB206" s="129" t="s">
        <v>25</v>
      </c>
      <c r="AC206" s="164"/>
      <c r="AD206" s="164"/>
      <c r="AE206" s="164"/>
      <c r="AF206" s="164"/>
      <c r="AG206" s="165"/>
      <c r="AH206" s="165"/>
      <c r="AI206" s="193"/>
      <c r="AJ206" s="71">
        <v>1</v>
      </c>
      <c r="AK206" s="71">
        <v>1</v>
      </c>
      <c r="AL206" s="207">
        <v>1</v>
      </c>
      <c r="AM206" s="224">
        <v>1</v>
      </c>
    </row>
    <row r="207" spans="1:39" ht="39.950000000000003" customHeight="1">
      <c r="A207" s="66">
        <f t="shared" si="4"/>
        <v>199</v>
      </c>
      <c r="B207" s="68"/>
      <c r="C207" s="68">
        <v>1</v>
      </c>
      <c r="D207" s="173"/>
      <c r="E207" s="173"/>
      <c r="F207" s="68"/>
      <c r="G207" s="173"/>
      <c r="H207" s="68"/>
      <c r="I207" s="68"/>
      <c r="J207" s="64"/>
      <c r="K207" s="64"/>
      <c r="L207" s="73" t="s">
        <v>177</v>
      </c>
      <c r="M207" s="33" t="s">
        <v>178</v>
      </c>
      <c r="N207" s="160" t="s">
        <v>695</v>
      </c>
      <c r="O207" s="77" t="s">
        <v>56</v>
      </c>
      <c r="P207" s="64" t="s">
        <v>246</v>
      </c>
      <c r="Q207" s="86" t="s">
        <v>25</v>
      </c>
      <c r="R207" s="76" t="s">
        <v>56</v>
      </c>
      <c r="S207" s="86" t="s">
        <v>247</v>
      </c>
      <c r="T207" s="86" t="s">
        <v>25</v>
      </c>
      <c r="U207" s="76" t="s">
        <v>249</v>
      </c>
      <c r="V207" s="76" t="s">
        <v>248</v>
      </c>
      <c r="W207" s="65" t="s">
        <v>738</v>
      </c>
      <c r="X207" s="68" t="s">
        <v>25</v>
      </c>
      <c r="Y207" s="86" t="s">
        <v>25</v>
      </c>
      <c r="Z207" s="65" t="s">
        <v>25</v>
      </c>
      <c r="AA207" s="226">
        <v>1.4500000000000001E-2</v>
      </c>
      <c r="AB207" s="64" t="s">
        <v>25</v>
      </c>
      <c r="AC207" s="112"/>
      <c r="AD207" s="112"/>
      <c r="AE207" s="112"/>
      <c r="AF207" s="112"/>
      <c r="AG207" s="146"/>
      <c r="AH207" s="146"/>
      <c r="AI207" s="103"/>
      <c r="AJ207" s="68">
        <v>1</v>
      </c>
      <c r="AK207" s="68">
        <v>1</v>
      </c>
      <c r="AL207" s="166">
        <v>1</v>
      </c>
      <c r="AM207" s="167">
        <v>1</v>
      </c>
    </row>
    <row r="208" spans="1:39" ht="39.950000000000003" customHeight="1">
      <c r="A208" s="66">
        <f t="shared" si="4"/>
        <v>200</v>
      </c>
      <c r="B208" s="68"/>
      <c r="C208" s="68">
        <v>1</v>
      </c>
      <c r="D208" s="173"/>
      <c r="E208" s="173"/>
      <c r="F208" s="68"/>
      <c r="G208" s="173"/>
      <c r="H208" s="68"/>
      <c r="I208" s="68"/>
      <c r="J208" s="64"/>
      <c r="K208" s="64"/>
      <c r="L208" s="73" t="s">
        <v>185</v>
      </c>
      <c r="M208" s="33" t="s">
        <v>186</v>
      </c>
      <c r="N208" s="160" t="s">
        <v>695</v>
      </c>
      <c r="O208" s="77" t="s">
        <v>56</v>
      </c>
      <c r="P208" s="64" t="s">
        <v>246</v>
      </c>
      <c r="Q208" s="86" t="s">
        <v>25</v>
      </c>
      <c r="R208" s="76" t="s">
        <v>56</v>
      </c>
      <c r="S208" s="86" t="s">
        <v>247</v>
      </c>
      <c r="T208" s="86" t="s">
        <v>25</v>
      </c>
      <c r="U208" s="76" t="s">
        <v>249</v>
      </c>
      <c r="V208" s="76" t="s">
        <v>248</v>
      </c>
      <c r="W208" s="65" t="s">
        <v>738</v>
      </c>
      <c r="X208" s="68" t="s">
        <v>25</v>
      </c>
      <c r="Y208" s="86" t="s">
        <v>25</v>
      </c>
      <c r="Z208" s="65" t="s">
        <v>25</v>
      </c>
      <c r="AA208" s="226">
        <v>1.8499999999999999E-2</v>
      </c>
      <c r="AB208" s="64" t="s">
        <v>25</v>
      </c>
      <c r="AC208" s="112"/>
      <c r="AD208" s="112"/>
      <c r="AE208" s="112"/>
      <c r="AF208" s="112"/>
      <c r="AG208" s="146"/>
      <c r="AH208" s="146"/>
      <c r="AI208" s="103"/>
      <c r="AJ208" s="68">
        <v>1</v>
      </c>
      <c r="AK208" s="68">
        <v>1</v>
      </c>
      <c r="AL208" s="166">
        <v>1</v>
      </c>
      <c r="AM208" s="167">
        <v>1</v>
      </c>
    </row>
    <row r="209" spans="1:39" ht="39.950000000000003" customHeight="1">
      <c r="A209" s="66">
        <f t="shared" si="4"/>
        <v>201</v>
      </c>
      <c r="B209" s="68"/>
      <c r="C209" s="68">
        <v>1</v>
      </c>
      <c r="D209" s="173"/>
      <c r="E209" s="173"/>
      <c r="F209" s="68"/>
      <c r="G209" s="173"/>
      <c r="H209" s="68"/>
      <c r="I209" s="68"/>
      <c r="J209" s="64"/>
      <c r="K209" s="64"/>
      <c r="L209" s="73" t="s">
        <v>740</v>
      </c>
      <c r="M209" s="33" t="s">
        <v>741</v>
      </c>
      <c r="N209" s="160" t="s">
        <v>271</v>
      </c>
      <c r="O209" s="77" t="s">
        <v>56</v>
      </c>
      <c r="P209" s="64" t="s">
        <v>246</v>
      </c>
      <c r="Q209" s="86" t="s">
        <v>25</v>
      </c>
      <c r="R209" s="76" t="s">
        <v>56</v>
      </c>
      <c r="S209" s="86" t="s">
        <v>247</v>
      </c>
      <c r="T209" s="86" t="s">
        <v>25</v>
      </c>
      <c r="U209" s="76" t="s">
        <v>248</v>
      </c>
      <c r="V209" s="76" t="s">
        <v>249</v>
      </c>
      <c r="W209" s="65" t="s">
        <v>742</v>
      </c>
      <c r="X209" s="68" t="s">
        <v>25</v>
      </c>
      <c r="Y209" s="86" t="s">
        <v>25</v>
      </c>
      <c r="Z209" s="65" t="s">
        <v>25</v>
      </c>
      <c r="AA209" s="226">
        <v>2.0000000000000001E-4</v>
      </c>
      <c r="AB209" s="64" t="s">
        <v>25</v>
      </c>
      <c r="AC209" s="112"/>
      <c r="AD209" s="112"/>
      <c r="AE209" s="112"/>
      <c r="AF209" s="112"/>
      <c r="AG209" s="146"/>
      <c r="AH209" s="146"/>
      <c r="AI209" s="103"/>
      <c r="AJ209" s="68">
        <v>1</v>
      </c>
      <c r="AK209" s="68">
        <v>1</v>
      </c>
      <c r="AL209" s="166">
        <v>1</v>
      </c>
      <c r="AM209" s="167">
        <v>1</v>
      </c>
    </row>
    <row r="210" spans="1:39" ht="39.950000000000003" customHeight="1">
      <c r="A210" s="66">
        <f t="shared" si="4"/>
        <v>202</v>
      </c>
      <c r="B210" s="68"/>
      <c r="C210" s="68">
        <v>1</v>
      </c>
      <c r="D210" s="173"/>
      <c r="E210" s="173"/>
      <c r="F210" s="68"/>
      <c r="G210" s="173"/>
      <c r="H210" s="68"/>
      <c r="I210" s="68"/>
      <c r="J210" s="64"/>
      <c r="K210" s="64"/>
      <c r="L210" s="73" t="s">
        <v>743</v>
      </c>
      <c r="M210" s="33" t="s">
        <v>744</v>
      </c>
      <c r="N210" s="160" t="s">
        <v>271</v>
      </c>
      <c r="O210" s="77" t="s">
        <v>56</v>
      </c>
      <c r="P210" s="64" t="s">
        <v>246</v>
      </c>
      <c r="Q210" s="86" t="s">
        <v>25</v>
      </c>
      <c r="R210" s="76" t="s">
        <v>56</v>
      </c>
      <c r="S210" s="86" t="s">
        <v>247</v>
      </c>
      <c r="T210" s="86" t="s">
        <v>25</v>
      </c>
      <c r="U210" s="76" t="s">
        <v>248</v>
      </c>
      <c r="V210" s="76" t="s">
        <v>249</v>
      </c>
      <c r="W210" s="65" t="s">
        <v>742</v>
      </c>
      <c r="X210" s="68" t="s">
        <v>25</v>
      </c>
      <c r="Y210" s="86" t="s">
        <v>25</v>
      </c>
      <c r="Z210" s="65" t="s">
        <v>25</v>
      </c>
      <c r="AA210" s="226">
        <v>2.0000000000000001E-4</v>
      </c>
      <c r="AB210" s="64" t="s">
        <v>25</v>
      </c>
      <c r="AC210" s="112"/>
      <c r="AD210" s="112"/>
      <c r="AE210" s="112"/>
      <c r="AF210" s="112"/>
      <c r="AG210" s="146"/>
      <c r="AH210" s="146"/>
      <c r="AI210" s="103"/>
      <c r="AJ210" s="68">
        <v>1</v>
      </c>
      <c r="AK210" s="68">
        <v>1</v>
      </c>
      <c r="AL210" s="166">
        <v>1</v>
      </c>
      <c r="AM210" s="167">
        <v>1</v>
      </c>
    </row>
    <row r="211" spans="1:39" ht="39.950000000000003" customHeight="1">
      <c r="A211" s="66">
        <f t="shared" si="4"/>
        <v>203</v>
      </c>
      <c r="B211" s="68"/>
      <c r="C211" s="68">
        <v>1</v>
      </c>
      <c r="D211" s="173"/>
      <c r="E211" s="173"/>
      <c r="F211" s="68"/>
      <c r="G211" s="173"/>
      <c r="H211" s="68"/>
      <c r="I211" s="68"/>
      <c r="J211" s="64"/>
      <c r="K211" s="64"/>
      <c r="L211" s="73" t="s">
        <v>745</v>
      </c>
      <c r="M211" s="33" t="s">
        <v>746</v>
      </c>
      <c r="N211" s="160" t="s">
        <v>271</v>
      </c>
      <c r="O211" s="77" t="s">
        <v>56</v>
      </c>
      <c r="P211" s="64" t="s">
        <v>246</v>
      </c>
      <c r="Q211" s="86" t="s">
        <v>25</v>
      </c>
      <c r="R211" s="76" t="s">
        <v>56</v>
      </c>
      <c r="S211" s="86" t="s">
        <v>247</v>
      </c>
      <c r="T211" s="86" t="s">
        <v>25</v>
      </c>
      <c r="U211" s="76" t="s">
        <v>248</v>
      </c>
      <c r="V211" s="76" t="s">
        <v>249</v>
      </c>
      <c r="W211" s="65" t="s">
        <v>742</v>
      </c>
      <c r="X211" s="68" t="s">
        <v>25</v>
      </c>
      <c r="Y211" s="86" t="s">
        <v>25</v>
      </c>
      <c r="Z211" s="65" t="s">
        <v>25</v>
      </c>
      <c r="AA211" s="226">
        <v>2.0000000000000001E-4</v>
      </c>
      <c r="AB211" s="64" t="s">
        <v>25</v>
      </c>
      <c r="AC211" s="112"/>
      <c r="AD211" s="112"/>
      <c r="AE211" s="112"/>
      <c r="AF211" s="112"/>
      <c r="AG211" s="146"/>
      <c r="AH211" s="146"/>
      <c r="AI211" s="103"/>
      <c r="AJ211" s="68">
        <v>1</v>
      </c>
      <c r="AK211" s="68">
        <v>1</v>
      </c>
      <c r="AL211" s="166">
        <v>1</v>
      </c>
      <c r="AM211" s="167">
        <v>1</v>
      </c>
    </row>
    <row r="212" spans="1:39" ht="39.950000000000003" customHeight="1">
      <c r="A212" s="66">
        <f t="shared" si="4"/>
        <v>204</v>
      </c>
      <c r="B212" s="68">
        <v>0</v>
      </c>
      <c r="C212" s="68"/>
      <c r="D212" s="173"/>
      <c r="E212" s="173"/>
      <c r="F212" s="68"/>
      <c r="G212" s="173"/>
      <c r="H212" s="68"/>
      <c r="I212" s="68"/>
      <c r="J212" s="64"/>
      <c r="K212" s="64"/>
      <c r="L212" s="108" t="s">
        <v>747</v>
      </c>
      <c r="M212" s="33" t="s">
        <v>748</v>
      </c>
      <c r="N212" s="160" t="s">
        <v>749</v>
      </c>
      <c r="O212" s="77" t="s">
        <v>56</v>
      </c>
      <c r="P212" s="65" t="s">
        <v>246</v>
      </c>
      <c r="Q212" s="76"/>
      <c r="R212" s="76" t="s">
        <v>56</v>
      </c>
      <c r="S212" s="86" t="s">
        <v>247</v>
      </c>
      <c r="T212" s="76" t="s">
        <v>56</v>
      </c>
      <c r="U212" s="76" t="s">
        <v>248</v>
      </c>
      <c r="V212" s="76" t="s">
        <v>249</v>
      </c>
      <c r="W212" s="75" t="s">
        <v>318</v>
      </c>
      <c r="X212" s="68" t="s">
        <v>646</v>
      </c>
      <c r="Y212" s="131" t="s">
        <v>25</v>
      </c>
      <c r="Z212" s="86" t="s">
        <v>750</v>
      </c>
      <c r="AA212" s="127">
        <v>1.1999999999999999E-3</v>
      </c>
      <c r="AB212" s="64" t="s">
        <v>25</v>
      </c>
      <c r="AC212" s="112"/>
      <c r="AD212" s="112"/>
      <c r="AE212" s="112"/>
      <c r="AF212" s="112"/>
      <c r="AG212" s="146"/>
      <c r="AH212" s="146"/>
      <c r="AI212" s="148" t="s">
        <v>439</v>
      </c>
      <c r="AJ212" s="68">
        <v>2</v>
      </c>
      <c r="AK212" s="68">
        <v>0</v>
      </c>
      <c r="AL212" s="166">
        <v>2</v>
      </c>
      <c r="AM212" s="167">
        <v>0</v>
      </c>
    </row>
    <row r="213" spans="1:39" ht="39.950000000000003" customHeight="1">
      <c r="A213" s="66">
        <f t="shared" si="4"/>
        <v>205</v>
      </c>
      <c r="B213" s="68">
        <v>0</v>
      </c>
      <c r="C213" s="68"/>
      <c r="D213" s="173"/>
      <c r="E213" s="173"/>
      <c r="F213" s="68"/>
      <c r="G213" s="173"/>
      <c r="H213" s="68"/>
      <c r="I213" s="68"/>
      <c r="J213" s="64"/>
      <c r="K213" s="64"/>
      <c r="L213" s="81" t="s">
        <v>751</v>
      </c>
      <c r="M213" s="33" t="s">
        <v>748</v>
      </c>
      <c r="N213" s="160" t="s">
        <v>752</v>
      </c>
      <c r="O213" s="77" t="s">
        <v>56</v>
      </c>
      <c r="P213" s="65" t="s">
        <v>246</v>
      </c>
      <c r="Q213" s="76"/>
      <c r="R213" s="76" t="s">
        <v>56</v>
      </c>
      <c r="S213" s="86" t="s">
        <v>247</v>
      </c>
      <c r="T213" s="76" t="s">
        <v>56</v>
      </c>
      <c r="U213" s="76" t="s">
        <v>248</v>
      </c>
      <c r="V213" s="76" t="s">
        <v>249</v>
      </c>
      <c r="W213" s="75" t="s">
        <v>318</v>
      </c>
      <c r="X213" s="68" t="s">
        <v>646</v>
      </c>
      <c r="Y213" s="131" t="s">
        <v>25</v>
      </c>
      <c r="Z213" s="86" t="s">
        <v>750</v>
      </c>
      <c r="AA213" s="127">
        <v>1.1999999999999999E-3</v>
      </c>
      <c r="AB213" s="64" t="s">
        <v>25</v>
      </c>
      <c r="AC213" s="112"/>
      <c r="AD213" s="112"/>
      <c r="AE213" s="112"/>
      <c r="AF213" s="112"/>
      <c r="AG213" s="146"/>
      <c r="AH213" s="146"/>
      <c r="AI213" s="148" t="s">
        <v>442</v>
      </c>
      <c r="AJ213" s="68">
        <v>0</v>
      </c>
      <c r="AK213" s="68">
        <v>2</v>
      </c>
      <c r="AL213" s="166">
        <v>0</v>
      </c>
      <c r="AM213" s="167">
        <v>2</v>
      </c>
    </row>
    <row r="214" spans="1:39" ht="39.950000000000003" customHeight="1">
      <c r="A214" s="66">
        <f t="shared" si="4"/>
        <v>206</v>
      </c>
      <c r="B214" s="68">
        <v>0</v>
      </c>
      <c r="C214" s="68"/>
      <c r="D214" s="173"/>
      <c r="E214" s="173"/>
      <c r="F214" s="68"/>
      <c r="G214" s="173"/>
      <c r="H214" s="68"/>
      <c r="I214" s="68"/>
      <c r="J214" s="64"/>
      <c r="K214" s="64"/>
      <c r="L214" s="108" t="s">
        <v>753</v>
      </c>
      <c r="M214" s="33" t="s">
        <v>754</v>
      </c>
      <c r="N214" s="97" t="s">
        <v>755</v>
      </c>
      <c r="O214" s="77" t="s">
        <v>56</v>
      </c>
      <c r="P214" s="65"/>
      <c r="Q214" s="86"/>
      <c r="R214" s="76" t="s">
        <v>56</v>
      </c>
      <c r="S214" s="86" t="s">
        <v>247</v>
      </c>
      <c r="T214" s="76" t="s">
        <v>56</v>
      </c>
      <c r="U214" s="76" t="s">
        <v>248</v>
      </c>
      <c r="V214" s="76" t="s">
        <v>249</v>
      </c>
      <c r="W214" s="75" t="s">
        <v>318</v>
      </c>
      <c r="X214" s="68" t="s">
        <v>756</v>
      </c>
      <c r="Y214" s="68" t="s">
        <v>25</v>
      </c>
      <c r="Z214" s="86" t="s">
        <v>757</v>
      </c>
      <c r="AA214" s="126">
        <v>2.1999999999999999E-2</v>
      </c>
      <c r="AB214" s="64" t="s">
        <v>25</v>
      </c>
      <c r="AC214" s="112"/>
      <c r="AD214" s="112"/>
      <c r="AE214" s="112"/>
      <c r="AF214" s="112"/>
      <c r="AG214" s="146"/>
      <c r="AH214" s="146"/>
      <c r="AI214" s="144"/>
      <c r="AJ214" s="68">
        <v>1</v>
      </c>
      <c r="AK214" s="68">
        <v>1</v>
      </c>
      <c r="AL214" s="166">
        <v>1</v>
      </c>
      <c r="AM214" s="167">
        <v>1</v>
      </c>
    </row>
    <row r="215" spans="1:39" ht="39.950000000000003" customHeight="1">
      <c r="A215" s="66">
        <f t="shared" si="4"/>
        <v>207</v>
      </c>
      <c r="B215" s="68">
        <v>0</v>
      </c>
      <c r="C215" s="68"/>
      <c r="D215" s="173"/>
      <c r="E215" s="173"/>
      <c r="F215" s="68"/>
      <c r="G215" s="173"/>
      <c r="H215" s="68"/>
      <c r="I215" s="68"/>
      <c r="J215" s="64"/>
      <c r="K215" s="64"/>
      <c r="L215" s="86" t="s">
        <v>758</v>
      </c>
      <c r="M215" s="33" t="s">
        <v>759</v>
      </c>
      <c r="N215" s="97" t="s">
        <v>755</v>
      </c>
      <c r="O215" s="77" t="s">
        <v>56</v>
      </c>
      <c r="P215" s="65" t="s">
        <v>246</v>
      </c>
      <c r="Q215" s="86"/>
      <c r="R215" s="76" t="s">
        <v>56</v>
      </c>
      <c r="S215" s="86" t="s">
        <v>247</v>
      </c>
      <c r="T215" s="76" t="s">
        <v>56</v>
      </c>
      <c r="U215" s="76" t="s">
        <v>248</v>
      </c>
      <c r="V215" s="76" t="s">
        <v>249</v>
      </c>
      <c r="W215" s="75" t="s">
        <v>318</v>
      </c>
      <c r="X215" s="68" t="s">
        <v>756</v>
      </c>
      <c r="Y215" s="68" t="s">
        <v>25</v>
      </c>
      <c r="Z215" s="65" t="s">
        <v>760</v>
      </c>
      <c r="AA215" s="127">
        <v>1.4E-2</v>
      </c>
      <c r="AB215" s="64" t="s">
        <v>25</v>
      </c>
      <c r="AC215" s="112"/>
      <c r="AD215" s="112"/>
      <c r="AE215" s="112"/>
      <c r="AF215" s="112"/>
      <c r="AG215" s="146"/>
      <c r="AH215" s="146"/>
      <c r="AI215" s="144"/>
      <c r="AJ215" s="68">
        <v>1</v>
      </c>
      <c r="AK215" s="68">
        <v>1</v>
      </c>
      <c r="AL215" s="166">
        <v>1</v>
      </c>
      <c r="AM215" s="167">
        <v>1</v>
      </c>
    </row>
  </sheetData>
  <autoFilter ref="A8:AL215" xr:uid="{00000000-0009-0000-0000-000002000000}"/>
  <mergeCells count="39">
    <mergeCell ref="AM7:AM8"/>
    <mergeCell ref="N1:AH6"/>
    <mergeCell ref="A5:M6"/>
    <mergeCell ref="AH7:AH8"/>
    <mergeCell ref="AI7:AI8"/>
    <mergeCell ref="AJ7:AJ8"/>
    <mergeCell ref="AK7:AK8"/>
    <mergeCell ref="AL7:AL8"/>
    <mergeCell ref="AC7:AC8"/>
    <mergeCell ref="AD7:AD8"/>
    <mergeCell ref="AE7:AE8"/>
    <mergeCell ref="AF7:AF8"/>
    <mergeCell ref="AG7:AG8"/>
    <mergeCell ref="X7:X8"/>
    <mergeCell ref="Y7:Y8"/>
    <mergeCell ref="Z7:Z8"/>
    <mergeCell ref="AA7:AA8"/>
    <mergeCell ref="AB7:AB8"/>
    <mergeCell ref="S7:S8"/>
    <mergeCell ref="T7:T8"/>
    <mergeCell ref="U7:U8"/>
    <mergeCell ref="V7:V8"/>
    <mergeCell ref="W7:W8"/>
    <mergeCell ref="N7:N8"/>
    <mergeCell ref="O7:O8"/>
    <mergeCell ref="P7:P8"/>
    <mergeCell ref="Q7:Q8"/>
    <mergeCell ref="R7:R8"/>
    <mergeCell ref="A4:M4"/>
    <mergeCell ref="B7:K7"/>
    <mergeCell ref="A7:A8"/>
    <mergeCell ref="L7:L8"/>
    <mergeCell ref="M7:M8"/>
    <mergeCell ref="A1:E1"/>
    <mergeCell ref="F1:K1"/>
    <mergeCell ref="L1:M1"/>
    <mergeCell ref="A2:M2"/>
    <mergeCell ref="A3:K3"/>
    <mergeCell ref="L3:M3"/>
  </mergeCells>
  <phoneticPr fontId="35" type="noConversion"/>
  <conditionalFormatting sqref="V26">
    <cfRule type="cellIs" dxfId="305" priority="147" operator="equal">
      <formula>"N"</formula>
    </cfRule>
    <cfRule type="cellIs" dxfId="304" priority="148" operator="equal">
      <formula>"Y"</formula>
    </cfRule>
  </conditionalFormatting>
  <conditionalFormatting sqref="V27">
    <cfRule type="cellIs" dxfId="303" priority="145" operator="equal">
      <formula>"N"</formula>
    </cfRule>
    <cfRule type="cellIs" dxfId="302" priority="146" operator="equal">
      <formula>"Y"</formula>
    </cfRule>
  </conditionalFormatting>
  <conditionalFormatting sqref="U29:V29">
    <cfRule type="cellIs" dxfId="301" priority="217" operator="equal">
      <formula>"N"</formula>
    </cfRule>
    <cfRule type="cellIs" dxfId="300" priority="218" operator="equal">
      <formula>"Y"</formula>
    </cfRule>
  </conditionalFormatting>
  <conditionalFormatting sqref="U30:V30">
    <cfRule type="cellIs" dxfId="299" priority="215" operator="equal">
      <formula>"N"</formula>
    </cfRule>
    <cfRule type="cellIs" dxfId="298" priority="216" operator="equal">
      <formula>"Y"</formula>
    </cfRule>
  </conditionalFormatting>
  <conditionalFormatting sqref="U31:V31">
    <cfRule type="cellIs" dxfId="297" priority="189" operator="equal">
      <formula>"N"</formula>
    </cfRule>
    <cfRule type="cellIs" dxfId="296" priority="190" operator="equal">
      <formula>"Y"</formula>
    </cfRule>
  </conditionalFormatting>
  <conditionalFormatting sqref="U32:V32">
    <cfRule type="cellIs" dxfId="295" priority="139" operator="equal">
      <formula>"N"</formula>
    </cfRule>
    <cfRule type="cellIs" dxfId="294" priority="140" operator="equal">
      <formula>"Y"</formula>
    </cfRule>
  </conditionalFormatting>
  <conditionalFormatting sqref="U33:V33">
    <cfRule type="cellIs" dxfId="293" priority="213" operator="equal">
      <formula>"N"</formula>
    </cfRule>
    <cfRule type="cellIs" dxfId="292" priority="214" operator="equal">
      <formula>"Y"</formula>
    </cfRule>
  </conditionalFormatting>
  <conditionalFormatting sqref="U35:V35">
    <cfRule type="cellIs" dxfId="291" priority="191" operator="equal">
      <formula>"N"</formula>
    </cfRule>
    <cfRule type="cellIs" dxfId="290" priority="192" operator="equal">
      <formula>"Y"</formula>
    </cfRule>
  </conditionalFormatting>
  <conditionalFormatting sqref="U37:V37">
    <cfRule type="cellIs" dxfId="289" priority="30" operator="equal">
      <formula>"N"</formula>
    </cfRule>
    <cfRule type="cellIs" dxfId="288" priority="31" operator="equal">
      <formula>"Y"</formula>
    </cfRule>
  </conditionalFormatting>
  <conditionalFormatting sqref="U42:V42">
    <cfRule type="cellIs" dxfId="287" priority="42" operator="equal">
      <formula>"N"</formula>
    </cfRule>
    <cfRule type="cellIs" dxfId="286" priority="43" operator="equal">
      <formula>"Y"</formula>
    </cfRule>
  </conditionalFormatting>
  <conditionalFormatting sqref="K43">
    <cfRule type="duplicateValues" dxfId="285" priority="29"/>
  </conditionalFormatting>
  <conditionalFormatting sqref="U43:V43">
    <cfRule type="cellIs" dxfId="284" priority="27" operator="equal">
      <formula>"N"</formula>
    </cfRule>
    <cfRule type="cellIs" dxfId="283" priority="28" operator="equal">
      <formula>"Y"</formula>
    </cfRule>
  </conditionalFormatting>
  <conditionalFormatting sqref="U44:V44">
    <cfRule type="cellIs" dxfId="282" priority="25" operator="equal">
      <formula>"N"</formula>
    </cfRule>
    <cfRule type="cellIs" dxfId="281" priority="26" operator="equal">
      <formula>"Y"</formula>
    </cfRule>
  </conditionalFormatting>
  <conditionalFormatting sqref="U45:V45">
    <cfRule type="cellIs" dxfId="280" priority="5" operator="equal">
      <formula>"N"</formula>
    </cfRule>
    <cfRule type="cellIs" dxfId="279" priority="6" operator="equal">
      <formula>"Y"</formula>
    </cfRule>
  </conditionalFormatting>
  <conditionalFormatting sqref="U48:V48">
    <cfRule type="cellIs" dxfId="278" priority="40" operator="equal">
      <formula>"N"</formula>
    </cfRule>
    <cfRule type="cellIs" dxfId="277" priority="41" operator="equal">
      <formula>"Y"</formula>
    </cfRule>
  </conditionalFormatting>
  <conditionalFormatting sqref="U60:V60">
    <cfRule type="cellIs" dxfId="276" priority="38" operator="equal">
      <formula>"N"</formula>
    </cfRule>
    <cfRule type="cellIs" dxfId="275" priority="39" operator="equal">
      <formula>"Y"</formula>
    </cfRule>
  </conditionalFormatting>
  <conditionalFormatting sqref="U63:V63">
    <cfRule type="cellIs" dxfId="274" priority="36" operator="equal">
      <formula>"N"</formula>
    </cfRule>
    <cfRule type="cellIs" dxfId="273" priority="37" operator="equal">
      <formula>"Y"</formula>
    </cfRule>
  </conditionalFormatting>
  <conditionalFormatting sqref="U66:V66">
    <cfRule type="cellIs" dxfId="272" priority="34" operator="equal">
      <formula>"N"</formula>
    </cfRule>
    <cfRule type="cellIs" dxfId="271" priority="35" operator="equal">
      <formula>"Y"</formula>
    </cfRule>
  </conditionalFormatting>
  <conditionalFormatting sqref="U67:V67">
    <cfRule type="cellIs" dxfId="270" priority="15" operator="equal">
      <formula>"N"</formula>
    </cfRule>
    <cfRule type="cellIs" dxfId="269" priority="16" operator="equal">
      <formula>"Y"</formula>
    </cfRule>
  </conditionalFormatting>
  <conditionalFormatting sqref="U68:V68">
    <cfRule type="cellIs" dxfId="268" priority="19" operator="equal">
      <formula>"N"</formula>
    </cfRule>
    <cfRule type="cellIs" dxfId="267" priority="20" operator="equal">
      <formula>"Y"</formula>
    </cfRule>
  </conditionalFormatting>
  <conditionalFormatting sqref="U69:V69">
    <cfRule type="cellIs" dxfId="266" priority="17" operator="equal">
      <formula>"N"</formula>
    </cfRule>
    <cfRule type="cellIs" dxfId="265" priority="18" operator="equal">
      <formula>"Y"</formula>
    </cfRule>
  </conditionalFormatting>
  <conditionalFormatting sqref="U70:V70">
    <cfRule type="cellIs" dxfId="264" priority="13" operator="equal">
      <formula>"N"</formula>
    </cfRule>
    <cfRule type="cellIs" dxfId="263" priority="14" operator="equal">
      <formula>"Y"</formula>
    </cfRule>
  </conditionalFormatting>
  <conditionalFormatting sqref="U71:V71">
    <cfRule type="cellIs" dxfId="262" priority="11" operator="equal">
      <formula>"N"</formula>
    </cfRule>
    <cfRule type="cellIs" dxfId="261" priority="12" operator="equal">
      <formula>"Y"</formula>
    </cfRule>
  </conditionalFormatting>
  <conditionalFormatting sqref="U72:V72">
    <cfRule type="cellIs" dxfId="260" priority="32" operator="equal">
      <formula>"N"</formula>
    </cfRule>
    <cfRule type="cellIs" dxfId="259" priority="33" operator="equal">
      <formula>"Y"</formula>
    </cfRule>
  </conditionalFormatting>
  <conditionalFormatting sqref="U78:V78">
    <cfRule type="cellIs" dxfId="258" priority="187" operator="equal">
      <formula>"N"</formula>
    </cfRule>
    <cfRule type="cellIs" dxfId="257" priority="188" operator="equal">
      <formula>"Y"</formula>
    </cfRule>
  </conditionalFormatting>
  <conditionalFormatting sqref="U79:V79">
    <cfRule type="cellIs" dxfId="256" priority="143" operator="equal">
      <formula>"N"</formula>
    </cfRule>
    <cfRule type="cellIs" dxfId="255" priority="144" operator="equal">
      <formula>"Y"</formula>
    </cfRule>
  </conditionalFormatting>
  <conditionalFormatting sqref="K94">
    <cfRule type="duplicateValues" dxfId="254" priority="121"/>
    <cfRule type="duplicateValues" dxfId="253" priority="122"/>
  </conditionalFormatting>
  <conditionalFormatting sqref="U94">
    <cfRule type="cellIs" dxfId="252" priority="119" operator="equal">
      <formula>"N"</formula>
    </cfRule>
    <cfRule type="cellIs" dxfId="251" priority="120" operator="equal">
      <formula>"Y"</formula>
    </cfRule>
  </conditionalFormatting>
  <conditionalFormatting sqref="V94">
    <cfRule type="cellIs" dxfId="250" priority="117" operator="equal">
      <formula>"N"</formula>
    </cfRule>
    <cfRule type="cellIs" dxfId="249" priority="118" operator="equal">
      <formula>"Y"</formula>
    </cfRule>
  </conditionalFormatting>
  <conditionalFormatting sqref="U95:V95">
    <cfRule type="cellIs" dxfId="248" priority="197" operator="equal">
      <formula>"N"</formula>
    </cfRule>
    <cfRule type="cellIs" dxfId="247" priority="198" operator="equal">
      <formula>"Y"</formula>
    </cfRule>
  </conditionalFormatting>
  <conditionalFormatting sqref="U96:V96">
    <cfRule type="cellIs" dxfId="246" priority="195" operator="equal">
      <formula>"N"</formula>
    </cfRule>
    <cfRule type="cellIs" dxfId="245" priority="196" operator="equal">
      <formula>"Y"</formula>
    </cfRule>
  </conditionalFormatting>
  <conditionalFormatting sqref="U97:V97">
    <cfRule type="cellIs" dxfId="244" priority="193" operator="equal">
      <formula>"N"</formula>
    </cfRule>
    <cfRule type="cellIs" dxfId="243" priority="194" operator="equal">
      <formula>"Y"</formula>
    </cfRule>
  </conditionalFormatting>
  <conditionalFormatting sqref="U112:V112">
    <cfRule type="cellIs" dxfId="242" priority="125" operator="equal">
      <formula>"N"</formula>
    </cfRule>
    <cfRule type="cellIs" dxfId="241" priority="126" operator="equal">
      <formula>"Y"</formula>
    </cfRule>
  </conditionalFormatting>
  <conditionalFormatting sqref="U113:V113">
    <cfRule type="cellIs" dxfId="240" priority="123" operator="equal">
      <formula>"N"</formula>
    </cfRule>
    <cfRule type="cellIs" dxfId="239" priority="124" operator="equal">
      <formula>"Y"</formula>
    </cfRule>
  </conditionalFormatting>
  <conditionalFormatting sqref="U114:V114">
    <cfRule type="cellIs" dxfId="238" priority="183" operator="equal">
      <formula>"N"</formula>
    </cfRule>
    <cfRule type="cellIs" dxfId="237" priority="184" operator="equal">
      <formula>"Y"</formula>
    </cfRule>
  </conditionalFormatting>
  <conditionalFormatting sqref="U119:V119">
    <cfRule type="cellIs" dxfId="236" priority="1" operator="equal">
      <formula>"N"</formula>
    </cfRule>
    <cfRule type="cellIs" dxfId="235" priority="2" operator="equal">
      <formula>"Y"</formula>
    </cfRule>
  </conditionalFormatting>
  <conditionalFormatting sqref="U122:V122">
    <cfRule type="cellIs" dxfId="234" priority="3" operator="equal">
      <formula>"N"</formula>
    </cfRule>
    <cfRule type="cellIs" dxfId="233" priority="4" operator="equal">
      <formula>"Y"</formula>
    </cfRule>
  </conditionalFormatting>
  <conditionalFormatting sqref="U126:V126">
    <cfRule type="cellIs" dxfId="232" priority="58" operator="equal">
      <formula>"N"</formula>
    </cfRule>
    <cfRule type="cellIs" dxfId="231" priority="59" operator="equal">
      <formula>"Y"</formula>
    </cfRule>
  </conditionalFormatting>
  <conditionalFormatting sqref="U136:V136">
    <cfRule type="cellIs" dxfId="230" priority="52" operator="equal">
      <formula>"N"</formula>
    </cfRule>
    <cfRule type="cellIs" dxfId="229" priority="53" operator="equal">
      <formula>"Y"</formula>
    </cfRule>
  </conditionalFormatting>
  <conditionalFormatting sqref="U137:V137">
    <cfRule type="cellIs" dxfId="228" priority="50" operator="equal">
      <formula>"N"</formula>
    </cfRule>
    <cfRule type="cellIs" dxfId="227" priority="51" operator="equal">
      <formula>"Y"</formula>
    </cfRule>
  </conditionalFormatting>
  <conditionalFormatting sqref="U138:V138">
    <cfRule type="cellIs" dxfId="226" priority="107" operator="equal">
      <formula>"N"</formula>
    </cfRule>
    <cfRule type="cellIs" dxfId="225" priority="108" operator="equal">
      <formula>"Y"</formula>
    </cfRule>
  </conditionalFormatting>
  <conditionalFormatting sqref="V147">
    <cfRule type="cellIs" dxfId="224" priority="149" operator="equal">
      <formula>"N"</formula>
    </cfRule>
    <cfRule type="cellIs" dxfId="223" priority="150" operator="equal">
      <formula>"Y"</formula>
    </cfRule>
  </conditionalFormatting>
  <conditionalFormatting sqref="U148:V148">
    <cfRule type="cellIs" dxfId="222" priority="74" operator="equal">
      <formula>"N"</formula>
    </cfRule>
    <cfRule type="cellIs" dxfId="221" priority="75" operator="equal">
      <formula>"Y"</formula>
    </cfRule>
  </conditionalFormatting>
  <conditionalFormatting sqref="U149:V149">
    <cfRule type="cellIs" dxfId="220" priority="115" operator="equal">
      <formula>"N"</formula>
    </cfRule>
    <cfRule type="cellIs" dxfId="219" priority="116" operator="equal">
      <formula>"Y"</formula>
    </cfRule>
  </conditionalFormatting>
  <conditionalFormatting sqref="U169:V169">
    <cfRule type="cellIs" dxfId="218" priority="171" operator="equal">
      <formula>"N"</formula>
    </cfRule>
    <cfRule type="cellIs" dxfId="217" priority="172" operator="equal">
      <formula>"Y"</formula>
    </cfRule>
  </conditionalFormatting>
  <conditionalFormatting sqref="U170:V170">
    <cfRule type="cellIs" dxfId="216" priority="141" operator="equal">
      <formula>"N"</formula>
    </cfRule>
    <cfRule type="cellIs" dxfId="215" priority="142" operator="equal">
      <formula>"Y"</formula>
    </cfRule>
  </conditionalFormatting>
  <conditionalFormatting sqref="U184:V184">
    <cfRule type="cellIs" dxfId="214" priority="133" operator="equal">
      <formula>"N"</formula>
    </cfRule>
    <cfRule type="cellIs" dxfId="213" priority="134" operator="equal">
      <formula>"Y"</formula>
    </cfRule>
  </conditionalFormatting>
  <conditionalFormatting sqref="K196">
    <cfRule type="duplicateValues" dxfId="212" priority="250"/>
    <cfRule type="duplicateValues" dxfId="211" priority="253"/>
    <cfRule type="duplicateValues" dxfId="210" priority="354"/>
  </conditionalFormatting>
  <conditionalFormatting sqref="U203:V203">
    <cfRule type="cellIs" dxfId="209" priority="159" operator="equal">
      <formula>"N"</formula>
    </cfRule>
    <cfRule type="cellIs" dxfId="208" priority="160" operator="equal">
      <formula>"Y"</formula>
    </cfRule>
  </conditionalFormatting>
  <conditionalFormatting sqref="U204:V204">
    <cfRule type="cellIs" dxfId="207" priority="307" operator="equal">
      <formula>"N"</formula>
    </cfRule>
    <cfRule type="cellIs" dxfId="206" priority="308" operator="equal">
      <formula>"Y"</formula>
    </cfRule>
  </conditionalFormatting>
  <conditionalFormatting sqref="U206:V206">
    <cfRule type="cellIs" dxfId="205" priority="7" operator="equal">
      <formula>"N"</formula>
    </cfRule>
    <cfRule type="cellIs" dxfId="204" priority="8" operator="equal">
      <formula>"Y"</formula>
    </cfRule>
  </conditionalFormatting>
  <conditionalFormatting sqref="U214:V214">
    <cfRule type="cellIs" dxfId="203" priority="161" operator="equal">
      <formula>"N"</formula>
    </cfRule>
    <cfRule type="cellIs" dxfId="202" priority="162" operator="equal">
      <formula>"Y"</formula>
    </cfRule>
  </conditionalFormatting>
  <conditionalFormatting sqref="K46:K47">
    <cfRule type="duplicateValues" dxfId="201" priority="580"/>
    <cfRule type="duplicateValues" dxfId="200" priority="581"/>
  </conditionalFormatting>
  <conditionalFormatting sqref="K95:K96">
    <cfRule type="duplicateValues" dxfId="199" priority="245"/>
  </conditionalFormatting>
  <conditionalFormatting sqref="L26:L27">
    <cfRule type="duplicateValues" dxfId="198" priority="579"/>
  </conditionalFormatting>
  <conditionalFormatting sqref="U181:U183">
    <cfRule type="cellIs" dxfId="197" priority="129" operator="equal">
      <formula>"N"</formula>
    </cfRule>
    <cfRule type="cellIs" dxfId="196" priority="130" operator="equal">
      <formula>"Y"</formula>
    </cfRule>
  </conditionalFormatting>
  <conditionalFormatting sqref="V181:V183">
    <cfRule type="cellIs" dxfId="195" priority="127" operator="equal">
      <formula>"N"</formula>
    </cfRule>
    <cfRule type="cellIs" dxfId="194" priority="128" operator="equal">
      <formula>"Y"</formula>
    </cfRule>
  </conditionalFormatting>
  <conditionalFormatting sqref="U9:V12 U17:V25 U209:V211 U215:V215 U139:V141 U185:V185 U190:V202 U73:V77 U98:V111 U171:V180 U127:V131">
    <cfRule type="cellIs" dxfId="193" priority="337" operator="equal">
      <formula>"N"</formula>
    </cfRule>
    <cfRule type="cellIs" dxfId="192" priority="338" operator="equal">
      <formula>"Y"</formula>
    </cfRule>
  </conditionalFormatting>
  <conditionalFormatting sqref="U13:V15 U34:V34 U28:V28 U26:U27 U80:V93">
    <cfRule type="cellIs" dxfId="191" priority="234" operator="equal">
      <formula>"N"</formula>
    </cfRule>
    <cfRule type="cellIs" dxfId="190" priority="235" operator="equal">
      <formula>"Y"</formula>
    </cfRule>
  </conditionalFormatting>
  <conditionalFormatting sqref="U16:V16 U46:V47 U115:V118 U123:V125 U120:V121">
    <cfRule type="cellIs" dxfId="189" priority="68" operator="equal">
      <formula>"N"</formula>
    </cfRule>
    <cfRule type="cellIs" dxfId="188" priority="69" operator="equal">
      <formula>"Y"</formula>
    </cfRule>
  </conditionalFormatting>
  <conditionalFormatting sqref="U36:V36 U58:V59">
    <cfRule type="cellIs" dxfId="187" priority="46" operator="equal">
      <formula>"N"</formula>
    </cfRule>
    <cfRule type="cellIs" dxfId="186" priority="47" operator="equal">
      <formula>"Y"</formula>
    </cfRule>
  </conditionalFormatting>
  <conditionalFormatting sqref="U38:V41 U49:V52 U61:V62 U64:V65">
    <cfRule type="cellIs" dxfId="185" priority="44" operator="equal">
      <formula>"N"</formula>
    </cfRule>
    <cfRule type="cellIs" dxfId="184" priority="45" operator="equal">
      <formula>"Y"</formula>
    </cfRule>
  </conditionalFormatting>
  <conditionalFormatting sqref="U53:V54">
    <cfRule type="cellIs" dxfId="183" priority="23" operator="equal">
      <formula>"N"</formula>
    </cfRule>
    <cfRule type="cellIs" dxfId="182" priority="24" operator="equal">
      <formula>"Y"</formula>
    </cfRule>
  </conditionalFormatting>
  <conditionalFormatting sqref="U55:V57">
    <cfRule type="cellIs" dxfId="181" priority="21" operator="equal">
      <formula>"N"</formula>
    </cfRule>
    <cfRule type="cellIs" dxfId="180" priority="22" operator="equal">
      <formula>"Y"</formula>
    </cfRule>
  </conditionalFormatting>
  <conditionalFormatting sqref="U132:V133">
    <cfRule type="cellIs" dxfId="179" priority="56" operator="equal">
      <formula>"N"</formula>
    </cfRule>
    <cfRule type="cellIs" dxfId="178" priority="57" operator="equal">
      <formula>"Y"</formula>
    </cfRule>
  </conditionalFormatting>
  <conditionalFormatting sqref="U134:V135">
    <cfRule type="cellIs" dxfId="177" priority="54" operator="equal">
      <formula>"N"</formula>
    </cfRule>
    <cfRule type="cellIs" dxfId="176" priority="55" operator="equal">
      <formula>"Y"</formula>
    </cfRule>
  </conditionalFormatting>
  <conditionalFormatting sqref="U142:V143">
    <cfRule type="cellIs" dxfId="175" priority="131" operator="equal">
      <formula>"N"</formula>
    </cfRule>
    <cfRule type="cellIs" dxfId="174" priority="132" operator="equal">
      <formula>"Y"</formula>
    </cfRule>
  </conditionalFormatting>
  <conditionalFormatting sqref="U147 U144:V146 U150:V162">
    <cfRule type="cellIs" dxfId="173" priority="181" operator="equal">
      <formula>"N"</formula>
    </cfRule>
    <cfRule type="cellIs" dxfId="172" priority="182" operator="equal">
      <formula>"Y"</formula>
    </cfRule>
  </conditionalFormatting>
  <conditionalFormatting sqref="U163:V168">
    <cfRule type="cellIs" dxfId="171" priority="173" operator="equal">
      <formula>"N"</formula>
    </cfRule>
    <cfRule type="cellIs" dxfId="170" priority="174" operator="equal">
      <formula>"Y"</formula>
    </cfRule>
  </conditionalFormatting>
  <conditionalFormatting sqref="U186:V189">
    <cfRule type="cellIs" dxfId="169" priority="167" operator="equal">
      <formula>"N"</formula>
    </cfRule>
    <cfRule type="cellIs" dxfId="168" priority="168" operator="equal">
      <formula>"Y"</formula>
    </cfRule>
  </conditionalFormatting>
  <conditionalFormatting sqref="U190:V202">
    <cfRule type="cellIs" dxfId="167" priority="254" operator="equal">
      <formula>"N"</formula>
    </cfRule>
    <cfRule type="cellIs" dxfId="166" priority="255" operator="equal">
      <formula>"Y"</formula>
    </cfRule>
  </conditionalFormatting>
  <conditionalFormatting sqref="U190:V197">
    <cfRule type="cellIs" dxfId="165" priority="251" operator="equal">
      <formula>"N"</formula>
    </cfRule>
    <cfRule type="cellIs" dxfId="164" priority="252" operator="equal">
      <formula>"Y"</formula>
    </cfRule>
  </conditionalFormatting>
  <conditionalFormatting sqref="U201:V202">
    <cfRule type="cellIs" dxfId="163" priority="248" operator="equal">
      <formula>"N"</formula>
    </cfRule>
    <cfRule type="cellIs" dxfId="162" priority="249" operator="equal">
      <formula>"Y"</formula>
    </cfRule>
  </conditionalFormatting>
  <conditionalFormatting sqref="U205:V205 U207:V208">
    <cfRule type="cellIs" dxfId="161" priority="9" operator="equal">
      <formula>"N"</formula>
    </cfRule>
    <cfRule type="cellIs" dxfId="160" priority="10" operator="equal">
      <formula>"Y"</formula>
    </cfRule>
  </conditionalFormatting>
  <conditionalFormatting sqref="U212:V213">
    <cfRule type="cellIs" dxfId="159" priority="165" operator="equal">
      <formula>"N"</formula>
    </cfRule>
    <cfRule type="cellIs" dxfId="158" priority="166" operator="equal">
      <formula>"Y"</formula>
    </cfRule>
  </conditionalFormatting>
  <dataValidations count="1">
    <dataValidation type="list" allowBlank="1" showInputMessage="1" showErrorMessage="1" sqref="U54:V54 U55:V55 U56:V56 U9:V53 U57:V215" xr:uid="{00000000-0002-0000-0200-000000000000}">
      <formula1>"Y,N"</formula1>
    </dataValidation>
  </dataValidations>
  <pageMargins left="1.5743055555555601" right="0.70763888888888904" top="0.74791666666666701" bottom="0.74791666666666701" header="0.31388888888888899" footer="0.31388888888888899"/>
  <pageSetup paperSize="8" scale="40" fitToHeight="5" orientation="landscape" horizontalDpi="1200" verticalDpi="1200" r:id="rId1"/>
  <headerFooter>
    <oddFooter>&amp;C第 &amp;P 页，共 &amp;N 页</oddFooter>
  </headerFooter>
  <rowBreaks count="1" manualBreakCount="1">
    <brk id="171" max="4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AO235"/>
  <sheetViews>
    <sheetView tabSelected="1" view="pageBreakPreview" topLeftCell="R1" zoomScale="70" zoomScaleNormal="100" workbookViewId="0">
      <pane ySplit="8" topLeftCell="A208" activePane="bottomLeft" state="frozen"/>
      <selection pane="bottomLeft" activeCell="M215" sqref="M215"/>
    </sheetView>
  </sheetViews>
  <sheetFormatPr defaultColWidth="9" defaultRowHeight="17.25"/>
  <cols>
    <col min="1" max="1" width="4.5" style="59" customWidth="1"/>
    <col min="2" max="11" width="2.625" style="51" customWidth="1"/>
    <col min="12" max="12" width="17.5" style="51" customWidth="1"/>
    <col min="13" max="13" width="29.375" style="60" customWidth="1"/>
    <col min="14" max="14" width="15.5" style="60" customWidth="1"/>
    <col min="15" max="16" width="5.625" style="51" customWidth="1"/>
    <col min="17" max="17" width="7.375" style="51" customWidth="1"/>
    <col min="18" max="18" width="6.125" style="61" customWidth="1"/>
    <col min="19" max="19" width="15.5" style="51" customWidth="1"/>
    <col min="20" max="20" width="8.125" style="62" customWidth="1"/>
    <col min="21" max="23" width="8.125" style="61" customWidth="1"/>
    <col min="24" max="24" width="18.125" style="61" customWidth="1"/>
    <col min="25" max="25" width="12.375" style="61" customWidth="1"/>
    <col min="26" max="26" width="15.875" style="51" customWidth="1"/>
    <col min="27" max="27" width="8.375" style="63" customWidth="1"/>
    <col min="28" max="28" width="6.625" style="51" customWidth="1"/>
    <col min="29" max="32" width="5.75" style="51" customWidth="1"/>
    <col min="33" max="34" width="7.25" style="51" customWidth="1"/>
    <col min="35" max="35" width="10" style="51" customWidth="1"/>
    <col min="36" max="36" width="17.125" style="59" customWidth="1"/>
    <col min="37" max="37" width="19.125" style="59" customWidth="1"/>
    <col min="38" max="38" width="19.125" style="51" customWidth="1"/>
    <col min="39" max="39" width="18.25" style="51" customWidth="1"/>
    <col min="40" max="40" width="17" style="51" customWidth="1"/>
    <col min="41" max="41" width="21.25" style="51" customWidth="1"/>
    <col min="42" max="16384" width="9" style="51"/>
  </cols>
  <sheetData>
    <row r="1" spans="1:41" ht="33.75" customHeight="1">
      <c r="A1" s="350" t="s">
        <v>207</v>
      </c>
      <c r="B1" s="351"/>
      <c r="C1" s="351"/>
      <c r="D1" s="351"/>
      <c r="E1" s="351"/>
      <c r="F1" s="351" t="s">
        <v>208</v>
      </c>
      <c r="G1" s="351"/>
      <c r="H1" s="351"/>
      <c r="I1" s="351"/>
      <c r="J1" s="351"/>
      <c r="K1" s="351"/>
      <c r="L1" s="352" t="s">
        <v>209</v>
      </c>
      <c r="M1" s="352"/>
      <c r="N1" s="364" t="s">
        <v>761</v>
      </c>
      <c r="O1" s="364"/>
      <c r="P1" s="364"/>
      <c r="Q1" s="364"/>
      <c r="R1" s="364"/>
      <c r="S1" s="364"/>
      <c r="T1" s="364"/>
      <c r="U1" s="364"/>
      <c r="V1" s="364"/>
      <c r="W1" s="364"/>
      <c r="X1" s="364"/>
      <c r="Y1" s="364"/>
      <c r="Z1" s="364"/>
      <c r="AA1" s="365"/>
      <c r="AB1" s="364"/>
      <c r="AC1" s="364"/>
      <c r="AD1" s="364"/>
      <c r="AE1" s="364"/>
      <c r="AF1" s="364"/>
      <c r="AG1" s="364"/>
      <c r="AH1" s="364"/>
      <c r="AI1" s="140" t="s">
        <v>49</v>
      </c>
      <c r="AJ1" s="68" t="s">
        <v>21</v>
      </c>
      <c r="AK1" s="68" t="s">
        <v>26</v>
      </c>
      <c r="AL1" s="68" t="s">
        <v>29</v>
      </c>
      <c r="AM1" s="68" t="s">
        <v>31</v>
      </c>
      <c r="AN1" s="68" t="s">
        <v>97</v>
      </c>
      <c r="AO1" s="68" t="s">
        <v>762</v>
      </c>
    </row>
    <row r="2" spans="1:41" ht="33.75" customHeight="1">
      <c r="A2" s="350" t="s">
        <v>215</v>
      </c>
      <c r="B2" s="351"/>
      <c r="C2" s="351"/>
      <c r="D2" s="351"/>
      <c r="E2" s="351"/>
      <c r="F2" s="351"/>
      <c r="G2" s="351"/>
      <c r="H2" s="351"/>
      <c r="I2" s="351"/>
      <c r="J2" s="351"/>
      <c r="K2" s="351"/>
      <c r="L2" s="351"/>
      <c r="M2" s="351"/>
      <c r="N2" s="364"/>
      <c r="O2" s="364"/>
      <c r="P2" s="364"/>
      <c r="Q2" s="364"/>
      <c r="R2" s="364"/>
      <c r="S2" s="364"/>
      <c r="T2" s="364"/>
      <c r="U2" s="364"/>
      <c r="V2" s="364"/>
      <c r="W2" s="364"/>
      <c r="X2" s="364"/>
      <c r="Y2" s="364"/>
      <c r="Z2" s="364"/>
      <c r="AA2" s="365"/>
      <c r="AB2" s="364"/>
      <c r="AC2" s="364"/>
      <c r="AD2" s="364"/>
      <c r="AE2" s="364"/>
      <c r="AF2" s="364"/>
      <c r="AG2" s="364"/>
      <c r="AH2" s="364"/>
      <c r="AI2" s="140" t="s">
        <v>216</v>
      </c>
      <c r="AJ2" s="33" t="s">
        <v>22</v>
      </c>
      <c r="AK2" s="33" t="s">
        <v>22</v>
      </c>
      <c r="AL2" s="33" t="s">
        <v>22</v>
      </c>
      <c r="AM2" s="68" t="s">
        <v>22</v>
      </c>
      <c r="AN2" s="33" t="s">
        <v>22</v>
      </c>
      <c r="AO2" s="68" t="s">
        <v>22</v>
      </c>
    </row>
    <row r="3" spans="1:41" ht="33.75" customHeight="1">
      <c r="A3" s="353" t="s">
        <v>217</v>
      </c>
      <c r="B3" s="352"/>
      <c r="C3" s="352"/>
      <c r="D3" s="352"/>
      <c r="E3" s="352"/>
      <c r="F3" s="352"/>
      <c r="G3" s="352"/>
      <c r="H3" s="352"/>
      <c r="I3" s="352"/>
      <c r="J3" s="352"/>
      <c r="K3" s="352"/>
      <c r="L3" s="352" t="s">
        <v>218</v>
      </c>
      <c r="M3" s="352"/>
      <c r="N3" s="364"/>
      <c r="O3" s="364"/>
      <c r="P3" s="364"/>
      <c r="Q3" s="364"/>
      <c r="R3" s="364"/>
      <c r="S3" s="364"/>
      <c r="T3" s="364"/>
      <c r="U3" s="364"/>
      <c r="V3" s="364"/>
      <c r="W3" s="364"/>
      <c r="X3" s="364"/>
      <c r="Y3" s="364"/>
      <c r="Z3" s="364"/>
      <c r="AA3" s="365"/>
      <c r="AB3" s="364"/>
      <c r="AC3" s="364"/>
      <c r="AD3" s="364"/>
      <c r="AE3" s="364"/>
      <c r="AF3" s="364"/>
      <c r="AG3" s="364"/>
      <c r="AH3" s="364"/>
      <c r="AI3" s="140" t="s">
        <v>219</v>
      </c>
      <c r="AJ3" s="80" t="s">
        <v>23</v>
      </c>
      <c r="AK3" s="80" t="s">
        <v>27</v>
      </c>
      <c r="AL3" s="80" t="s">
        <v>30</v>
      </c>
      <c r="AM3" s="141" t="s">
        <v>32</v>
      </c>
      <c r="AN3" s="141" t="s">
        <v>763</v>
      </c>
      <c r="AO3" s="80" t="s">
        <v>764</v>
      </c>
    </row>
    <row r="4" spans="1:41" ht="33.75" customHeight="1">
      <c r="A4" s="353" t="s">
        <v>220</v>
      </c>
      <c r="B4" s="352"/>
      <c r="C4" s="352"/>
      <c r="D4" s="352"/>
      <c r="E4" s="352"/>
      <c r="F4" s="352"/>
      <c r="G4" s="352"/>
      <c r="H4" s="352"/>
      <c r="I4" s="352"/>
      <c r="J4" s="352"/>
      <c r="K4" s="352"/>
      <c r="L4" s="352"/>
      <c r="M4" s="352"/>
      <c r="N4" s="364"/>
      <c r="O4" s="364"/>
      <c r="P4" s="364"/>
      <c r="Q4" s="364"/>
      <c r="R4" s="364"/>
      <c r="S4" s="364"/>
      <c r="T4" s="364"/>
      <c r="U4" s="364"/>
      <c r="V4" s="364"/>
      <c r="W4" s="364"/>
      <c r="X4" s="364"/>
      <c r="Y4" s="364"/>
      <c r="Z4" s="364"/>
      <c r="AA4" s="365"/>
      <c r="AB4" s="364"/>
      <c r="AC4" s="364"/>
      <c r="AD4" s="364"/>
      <c r="AE4" s="364"/>
      <c r="AF4" s="364"/>
      <c r="AG4" s="364"/>
      <c r="AH4" s="364"/>
      <c r="AI4" s="140" t="s">
        <v>19</v>
      </c>
      <c r="AJ4" s="68" t="s">
        <v>765</v>
      </c>
      <c r="AK4" s="68" t="s">
        <v>766</v>
      </c>
      <c r="AL4" s="68" t="s">
        <v>765</v>
      </c>
      <c r="AM4" s="140" t="s">
        <v>766</v>
      </c>
      <c r="AN4" s="140" t="s">
        <v>766</v>
      </c>
      <c r="AO4" s="68" t="s">
        <v>765</v>
      </c>
    </row>
    <row r="5" spans="1:41" ht="30" customHeight="1">
      <c r="A5" s="366" t="s">
        <v>767</v>
      </c>
      <c r="B5" s="367"/>
      <c r="C5" s="367"/>
      <c r="D5" s="367"/>
      <c r="E5" s="367"/>
      <c r="F5" s="367"/>
      <c r="G5" s="367"/>
      <c r="H5" s="367"/>
      <c r="I5" s="367"/>
      <c r="J5" s="367"/>
      <c r="K5" s="367"/>
      <c r="L5" s="367"/>
      <c r="M5" s="367"/>
      <c r="N5" s="364"/>
      <c r="O5" s="364"/>
      <c r="P5" s="364"/>
      <c r="Q5" s="364"/>
      <c r="R5" s="364"/>
      <c r="S5" s="364"/>
      <c r="T5" s="364"/>
      <c r="U5" s="364"/>
      <c r="V5" s="364"/>
      <c r="W5" s="364"/>
      <c r="X5" s="364"/>
      <c r="Y5" s="364"/>
      <c r="Z5" s="364"/>
      <c r="AA5" s="365"/>
      <c r="AB5" s="364"/>
      <c r="AC5" s="364"/>
      <c r="AD5" s="364"/>
      <c r="AE5" s="364"/>
      <c r="AF5" s="364"/>
      <c r="AG5" s="364"/>
      <c r="AH5" s="364"/>
      <c r="AI5" s="122" t="s">
        <v>222</v>
      </c>
      <c r="AJ5" s="142"/>
      <c r="AK5" s="64"/>
      <c r="AL5" s="140"/>
      <c r="AM5" s="140"/>
      <c r="AN5" s="140"/>
      <c r="AO5" s="140"/>
    </row>
    <row r="6" spans="1:41" ht="93" customHeight="1">
      <c r="A6" s="366"/>
      <c r="B6" s="367"/>
      <c r="C6" s="367"/>
      <c r="D6" s="367"/>
      <c r="E6" s="367"/>
      <c r="F6" s="367"/>
      <c r="G6" s="367"/>
      <c r="H6" s="367"/>
      <c r="I6" s="367"/>
      <c r="J6" s="367"/>
      <c r="K6" s="367"/>
      <c r="L6" s="367"/>
      <c r="M6" s="367"/>
      <c r="N6" s="364"/>
      <c r="O6" s="364"/>
      <c r="P6" s="364"/>
      <c r="Q6" s="364"/>
      <c r="R6" s="364"/>
      <c r="S6" s="364"/>
      <c r="T6" s="364"/>
      <c r="U6" s="364"/>
      <c r="V6" s="364"/>
      <c r="W6" s="364"/>
      <c r="X6" s="364"/>
      <c r="Y6" s="364"/>
      <c r="Z6" s="364"/>
      <c r="AA6" s="365"/>
      <c r="AB6" s="364"/>
      <c r="AC6" s="364"/>
      <c r="AD6" s="364"/>
      <c r="AE6" s="364"/>
      <c r="AF6" s="364"/>
      <c r="AG6" s="364"/>
      <c r="AH6" s="364"/>
      <c r="AI6" s="122" t="s">
        <v>223</v>
      </c>
      <c r="AJ6" s="143"/>
      <c r="AK6" s="64"/>
      <c r="AL6" s="140"/>
      <c r="AM6" s="140"/>
      <c r="AN6" s="140"/>
      <c r="AO6" s="140"/>
    </row>
    <row r="7" spans="1:41" ht="24.95" customHeight="1">
      <c r="A7" s="355" t="s">
        <v>224</v>
      </c>
      <c r="B7" s="354" t="s">
        <v>225</v>
      </c>
      <c r="C7" s="354"/>
      <c r="D7" s="354"/>
      <c r="E7" s="354"/>
      <c r="F7" s="354"/>
      <c r="G7" s="354"/>
      <c r="H7" s="354"/>
      <c r="I7" s="354"/>
      <c r="J7" s="354"/>
      <c r="K7" s="354"/>
      <c r="L7" s="356" t="s">
        <v>49</v>
      </c>
      <c r="M7" s="354" t="s">
        <v>216</v>
      </c>
      <c r="N7" s="354" t="s">
        <v>226</v>
      </c>
      <c r="O7" s="354" t="s">
        <v>227</v>
      </c>
      <c r="P7" s="354" t="s">
        <v>228</v>
      </c>
      <c r="Q7" s="354" t="s">
        <v>13</v>
      </c>
      <c r="R7" s="356" t="s">
        <v>229</v>
      </c>
      <c r="S7" s="354" t="s">
        <v>230</v>
      </c>
      <c r="T7" s="357" t="s">
        <v>231</v>
      </c>
      <c r="U7" s="357" t="s">
        <v>232</v>
      </c>
      <c r="V7" s="358" t="s">
        <v>233</v>
      </c>
      <c r="W7" s="359" t="s">
        <v>234</v>
      </c>
      <c r="X7" s="358" t="s">
        <v>235</v>
      </c>
      <c r="Y7" s="358" t="s">
        <v>236</v>
      </c>
      <c r="Z7" s="354" t="s">
        <v>237</v>
      </c>
      <c r="AA7" s="368" t="s">
        <v>238</v>
      </c>
      <c r="AB7" s="354" t="s">
        <v>239</v>
      </c>
      <c r="AC7" s="291" t="s">
        <v>240</v>
      </c>
      <c r="AD7" s="291" t="s">
        <v>241</v>
      </c>
      <c r="AE7" s="291" t="s">
        <v>242</v>
      </c>
      <c r="AF7" s="291" t="s">
        <v>243</v>
      </c>
      <c r="AG7" s="361" t="s">
        <v>244</v>
      </c>
      <c r="AH7" s="361" t="s">
        <v>223</v>
      </c>
      <c r="AI7" s="362" t="s">
        <v>20</v>
      </c>
      <c r="AJ7" s="354" t="s">
        <v>245</v>
      </c>
      <c r="AK7" s="354" t="s">
        <v>245</v>
      </c>
      <c r="AL7" s="354" t="s">
        <v>245</v>
      </c>
      <c r="AM7" s="354" t="s">
        <v>245</v>
      </c>
      <c r="AN7" s="354" t="s">
        <v>245</v>
      </c>
      <c r="AO7" s="354" t="s">
        <v>245</v>
      </c>
    </row>
    <row r="8" spans="1:41" s="50" customFormat="1" ht="24.95" customHeight="1">
      <c r="A8" s="355"/>
      <c r="B8" s="65">
        <v>0</v>
      </c>
      <c r="C8" s="65">
        <v>1</v>
      </c>
      <c r="D8" s="65">
        <v>2</v>
      </c>
      <c r="E8" s="65">
        <v>3</v>
      </c>
      <c r="F8" s="65">
        <v>4</v>
      </c>
      <c r="G8" s="65">
        <v>5</v>
      </c>
      <c r="H8" s="65">
        <v>6</v>
      </c>
      <c r="I8" s="65">
        <v>7</v>
      </c>
      <c r="J8" s="65">
        <v>8</v>
      </c>
      <c r="K8" s="77">
        <v>9</v>
      </c>
      <c r="L8" s="356"/>
      <c r="M8" s="354"/>
      <c r="N8" s="354"/>
      <c r="O8" s="354"/>
      <c r="P8" s="354"/>
      <c r="Q8" s="354"/>
      <c r="R8" s="356"/>
      <c r="S8" s="354"/>
      <c r="T8" s="357"/>
      <c r="U8" s="357"/>
      <c r="V8" s="358"/>
      <c r="W8" s="359"/>
      <c r="X8" s="358"/>
      <c r="Y8" s="358"/>
      <c r="Z8" s="354"/>
      <c r="AA8" s="368"/>
      <c r="AB8" s="354"/>
      <c r="AC8" s="291"/>
      <c r="AD8" s="291"/>
      <c r="AE8" s="291"/>
      <c r="AF8" s="291"/>
      <c r="AG8" s="361"/>
      <c r="AH8" s="361"/>
      <c r="AI8" s="362"/>
      <c r="AJ8" s="354"/>
      <c r="AK8" s="354"/>
      <c r="AL8" s="354"/>
      <c r="AM8" s="354"/>
      <c r="AN8" s="354"/>
      <c r="AO8" s="354"/>
    </row>
    <row r="9" spans="1:41" s="50" customFormat="1" ht="39.950000000000003" customHeight="1">
      <c r="A9" s="66">
        <f>ROW(9:9)-8</f>
        <v>1</v>
      </c>
      <c r="B9" s="67">
        <v>0</v>
      </c>
      <c r="C9" s="67"/>
      <c r="D9" s="67"/>
      <c r="E9" s="67"/>
      <c r="F9" s="67"/>
      <c r="G9" s="67"/>
      <c r="H9" s="67"/>
      <c r="I9" s="67"/>
      <c r="J9" s="78"/>
      <c r="K9" s="79"/>
      <c r="L9" s="68" t="s">
        <v>21</v>
      </c>
      <c r="M9" s="33" t="s">
        <v>22</v>
      </c>
      <c r="N9" s="80" t="s">
        <v>23</v>
      </c>
      <c r="O9" s="77" t="s">
        <v>56</v>
      </c>
      <c r="P9" s="64" t="s">
        <v>246</v>
      </c>
      <c r="Q9" s="64"/>
      <c r="R9" s="76" t="s">
        <v>56</v>
      </c>
      <c r="S9" s="86" t="s">
        <v>247</v>
      </c>
      <c r="T9" s="76" t="s">
        <v>56</v>
      </c>
      <c r="U9" s="76" t="s">
        <v>248</v>
      </c>
      <c r="V9" s="76" t="s">
        <v>249</v>
      </c>
      <c r="W9" s="112" t="s">
        <v>250</v>
      </c>
      <c r="X9" s="68" t="s">
        <v>251</v>
      </c>
      <c r="Y9" s="86" t="s">
        <v>25</v>
      </c>
      <c r="Z9" s="64" t="s">
        <v>768</v>
      </c>
      <c r="AA9" s="126">
        <f>AA15+AA100+AA175+AA219*AJ219</f>
        <v>17.646200000000004</v>
      </c>
      <c r="AB9" s="64" t="s">
        <v>25</v>
      </c>
      <c r="AC9" s="68"/>
      <c r="AD9" s="68"/>
      <c r="AE9" s="68"/>
      <c r="AF9" s="68"/>
      <c r="AG9" s="65"/>
      <c r="AH9" s="65"/>
      <c r="AI9" s="144"/>
      <c r="AJ9" s="68">
        <v>1</v>
      </c>
      <c r="AK9" s="87">
        <v>0</v>
      </c>
      <c r="AL9" s="120">
        <v>0</v>
      </c>
      <c r="AM9" s="120">
        <v>0</v>
      </c>
      <c r="AN9" s="120">
        <v>0</v>
      </c>
      <c r="AO9" s="68">
        <v>0</v>
      </c>
    </row>
    <row r="10" spans="1:41" s="50" customFormat="1" ht="39.950000000000003" customHeight="1">
      <c r="A10" s="66">
        <f t="shared" ref="A10:A55" si="0">ROW(10:10)-8</f>
        <v>2</v>
      </c>
      <c r="B10" s="67">
        <v>0</v>
      </c>
      <c r="C10" s="67"/>
      <c r="D10" s="67"/>
      <c r="E10" s="67"/>
      <c r="F10" s="67"/>
      <c r="G10" s="67"/>
      <c r="H10" s="67"/>
      <c r="I10" s="67"/>
      <c r="J10" s="78"/>
      <c r="K10" s="79"/>
      <c r="L10" s="68" t="s">
        <v>26</v>
      </c>
      <c r="M10" s="33" t="s">
        <v>22</v>
      </c>
      <c r="N10" s="80" t="s">
        <v>27</v>
      </c>
      <c r="O10" s="77" t="s">
        <v>56</v>
      </c>
      <c r="P10" s="64" t="s">
        <v>246</v>
      </c>
      <c r="Q10" s="64"/>
      <c r="R10" s="76" t="s">
        <v>56</v>
      </c>
      <c r="S10" s="86" t="s">
        <v>247</v>
      </c>
      <c r="T10" s="76" t="s">
        <v>56</v>
      </c>
      <c r="U10" s="76" t="s">
        <v>248</v>
      </c>
      <c r="V10" s="76" t="s">
        <v>249</v>
      </c>
      <c r="W10" s="112" t="s">
        <v>250</v>
      </c>
      <c r="X10" s="68" t="s">
        <v>251</v>
      </c>
      <c r="Y10" s="86" t="s">
        <v>25</v>
      </c>
      <c r="Z10" s="64" t="s">
        <v>768</v>
      </c>
      <c r="AA10" s="126">
        <f>AA15+AA100+AA175+AA219*AJ219</f>
        <v>17.646200000000004</v>
      </c>
      <c r="AB10" s="64" t="s">
        <v>25</v>
      </c>
      <c r="AC10" s="68"/>
      <c r="AD10" s="68"/>
      <c r="AE10" s="68"/>
      <c r="AF10" s="68"/>
      <c r="AG10" s="65"/>
      <c r="AH10" s="65"/>
      <c r="AI10" s="144"/>
      <c r="AJ10" s="68">
        <v>0</v>
      </c>
      <c r="AK10" s="87">
        <v>1</v>
      </c>
      <c r="AL10" s="120">
        <v>0</v>
      </c>
      <c r="AM10" s="120">
        <v>0</v>
      </c>
      <c r="AN10" s="120">
        <v>0</v>
      </c>
      <c r="AO10" s="68">
        <v>0</v>
      </c>
    </row>
    <row r="11" spans="1:41" s="50" customFormat="1" ht="39.950000000000003" customHeight="1">
      <c r="A11" s="66">
        <f t="shared" si="0"/>
        <v>3</v>
      </c>
      <c r="B11" s="67">
        <v>0</v>
      </c>
      <c r="C11" s="67"/>
      <c r="D11" s="67"/>
      <c r="E11" s="67"/>
      <c r="F11" s="67"/>
      <c r="G11" s="67"/>
      <c r="H11" s="67"/>
      <c r="I11" s="67"/>
      <c r="J11" s="78"/>
      <c r="K11" s="79"/>
      <c r="L11" s="68" t="s">
        <v>29</v>
      </c>
      <c r="M11" s="33" t="s">
        <v>22</v>
      </c>
      <c r="N11" s="80" t="s">
        <v>30</v>
      </c>
      <c r="O11" s="77" t="s">
        <v>56</v>
      </c>
      <c r="P11" s="64" t="s">
        <v>246</v>
      </c>
      <c r="Q11" s="64"/>
      <c r="R11" s="76" t="s">
        <v>56</v>
      </c>
      <c r="S11" s="86" t="s">
        <v>247</v>
      </c>
      <c r="T11" s="76" t="s">
        <v>56</v>
      </c>
      <c r="U11" s="76" t="s">
        <v>248</v>
      </c>
      <c r="V11" s="76" t="s">
        <v>249</v>
      </c>
      <c r="W11" s="112" t="s">
        <v>250</v>
      </c>
      <c r="X11" s="68" t="s">
        <v>251</v>
      </c>
      <c r="Y11" s="86" t="s">
        <v>25</v>
      </c>
      <c r="Z11" s="64" t="s">
        <v>768</v>
      </c>
      <c r="AA11" s="126">
        <f>AA17+AA100+AA177+AA219*AJ219</f>
        <v>18.016200000000001</v>
      </c>
      <c r="AB11" s="64" t="s">
        <v>25</v>
      </c>
      <c r="AC11" s="68"/>
      <c r="AD11" s="68"/>
      <c r="AE11" s="68"/>
      <c r="AF11" s="68"/>
      <c r="AG11" s="65"/>
      <c r="AH11" s="65"/>
      <c r="AI11" s="144"/>
      <c r="AJ11" s="68">
        <v>0</v>
      </c>
      <c r="AK11" s="87">
        <v>0</v>
      </c>
      <c r="AL11" s="120">
        <v>1</v>
      </c>
      <c r="AM11" s="120">
        <v>0</v>
      </c>
      <c r="AN11" s="120">
        <v>0</v>
      </c>
      <c r="AO11" s="68">
        <v>0</v>
      </c>
    </row>
    <row r="12" spans="1:41" s="50" customFormat="1" ht="39.950000000000003" customHeight="1">
      <c r="A12" s="66">
        <f t="shared" si="0"/>
        <v>4</v>
      </c>
      <c r="B12" s="67">
        <v>0</v>
      </c>
      <c r="C12" s="67"/>
      <c r="D12" s="67"/>
      <c r="E12" s="67"/>
      <c r="F12" s="67"/>
      <c r="G12" s="67"/>
      <c r="H12" s="67"/>
      <c r="I12" s="67"/>
      <c r="J12" s="78"/>
      <c r="K12" s="79"/>
      <c r="L12" s="68" t="s">
        <v>31</v>
      </c>
      <c r="M12" s="33" t="s">
        <v>22</v>
      </c>
      <c r="N12" s="80" t="s">
        <v>32</v>
      </c>
      <c r="O12" s="77" t="s">
        <v>56</v>
      </c>
      <c r="P12" s="64" t="s">
        <v>246</v>
      </c>
      <c r="Q12" s="64"/>
      <c r="R12" s="76" t="s">
        <v>56</v>
      </c>
      <c r="S12" s="86" t="s">
        <v>247</v>
      </c>
      <c r="T12" s="76" t="s">
        <v>56</v>
      </c>
      <c r="U12" s="76" t="s">
        <v>248</v>
      </c>
      <c r="V12" s="76" t="s">
        <v>249</v>
      </c>
      <c r="W12" s="112" t="s">
        <v>250</v>
      </c>
      <c r="X12" s="68" t="s">
        <v>251</v>
      </c>
      <c r="Y12" s="86" t="s">
        <v>25</v>
      </c>
      <c r="Z12" s="64" t="s">
        <v>768</v>
      </c>
      <c r="AA12" s="126">
        <f>AA11</f>
        <v>18.016200000000001</v>
      </c>
      <c r="AB12" s="64" t="s">
        <v>25</v>
      </c>
      <c r="AC12" s="68"/>
      <c r="AD12" s="68"/>
      <c r="AE12" s="68"/>
      <c r="AF12" s="68"/>
      <c r="AG12" s="65"/>
      <c r="AH12" s="65"/>
      <c r="AI12" s="144"/>
      <c r="AJ12" s="68">
        <v>0</v>
      </c>
      <c r="AK12" s="87">
        <v>0</v>
      </c>
      <c r="AL12" s="120">
        <v>0</v>
      </c>
      <c r="AM12" s="120">
        <v>1</v>
      </c>
      <c r="AN12" s="120">
        <v>0</v>
      </c>
      <c r="AO12" s="68">
        <v>0</v>
      </c>
    </row>
    <row r="13" spans="1:41" s="50" customFormat="1" ht="39.950000000000003" customHeight="1">
      <c r="A13" s="66">
        <f t="shared" si="0"/>
        <v>5</v>
      </c>
      <c r="B13" s="67">
        <v>0</v>
      </c>
      <c r="C13" s="67"/>
      <c r="D13" s="67"/>
      <c r="E13" s="67"/>
      <c r="F13" s="67"/>
      <c r="G13" s="67"/>
      <c r="H13" s="67"/>
      <c r="I13" s="67"/>
      <c r="J13" s="78"/>
      <c r="K13" s="79"/>
      <c r="L13" s="68" t="s">
        <v>97</v>
      </c>
      <c r="M13" s="33" t="s">
        <v>22</v>
      </c>
      <c r="N13" s="80" t="s">
        <v>32</v>
      </c>
      <c r="O13" s="77" t="s">
        <v>56</v>
      </c>
      <c r="P13" s="64" t="s">
        <v>246</v>
      </c>
      <c r="Q13" s="64"/>
      <c r="R13" s="76" t="s">
        <v>56</v>
      </c>
      <c r="S13" s="86" t="s">
        <v>247</v>
      </c>
      <c r="T13" s="76" t="s">
        <v>56</v>
      </c>
      <c r="U13" s="76" t="s">
        <v>248</v>
      </c>
      <c r="V13" s="76" t="s">
        <v>249</v>
      </c>
      <c r="W13" s="112" t="s">
        <v>250</v>
      </c>
      <c r="X13" s="68" t="s">
        <v>251</v>
      </c>
      <c r="Y13" s="86" t="s">
        <v>25</v>
      </c>
      <c r="Z13" s="64" t="s">
        <v>768</v>
      </c>
      <c r="AA13" s="126">
        <f>AA12+AA185</f>
        <v>18.036200000000001</v>
      </c>
      <c r="AB13" s="64" t="s">
        <v>25</v>
      </c>
      <c r="AC13" s="68"/>
      <c r="AD13" s="68"/>
      <c r="AE13" s="68"/>
      <c r="AF13" s="68"/>
      <c r="AG13" s="65"/>
      <c r="AH13" s="65"/>
      <c r="AI13" s="144"/>
      <c r="AJ13" s="68">
        <v>1</v>
      </c>
      <c r="AK13" s="87">
        <v>0</v>
      </c>
      <c r="AL13" s="120">
        <v>0</v>
      </c>
      <c r="AM13" s="120">
        <v>0</v>
      </c>
      <c r="AN13" s="120">
        <v>1</v>
      </c>
      <c r="AO13" s="68">
        <v>0</v>
      </c>
    </row>
    <row r="14" spans="1:41" s="50" customFormat="1" ht="39.950000000000003" customHeight="1">
      <c r="A14" s="66">
        <f t="shared" si="0"/>
        <v>6</v>
      </c>
      <c r="B14" s="67">
        <v>0</v>
      </c>
      <c r="C14" s="67"/>
      <c r="D14" s="67"/>
      <c r="E14" s="67"/>
      <c r="F14" s="67"/>
      <c r="G14" s="67"/>
      <c r="H14" s="67"/>
      <c r="I14" s="67"/>
      <c r="J14" s="78"/>
      <c r="K14" s="79"/>
      <c r="L14" s="68" t="s">
        <v>105</v>
      </c>
      <c r="M14" s="33" t="s">
        <v>22</v>
      </c>
      <c r="N14" s="80" t="s">
        <v>23</v>
      </c>
      <c r="O14" s="77" t="s">
        <v>56</v>
      </c>
      <c r="P14" s="64" t="s">
        <v>246</v>
      </c>
      <c r="Q14" s="64"/>
      <c r="R14" s="76" t="s">
        <v>56</v>
      </c>
      <c r="S14" s="86" t="s">
        <v>247</v>
      </c>
      <c r="T14" s="76" t="s">
        <v>56</v>
      </c>
      <c r="U14" s="76" t="s">
        <v>248</v>
      </c>
      <c r="V14" s="76" t="s">
        <v>249</v>
      </c>
      <c r="W14" s="112" t="s">
        <v>250</v>
      </c>
      <c r="X14" s="68" t="s">
        <v>251</v>
      </c>
      <c r="Y14" s="86" t="s">
        <v>25</v>
      </c>
      <c r="Z14" s="64" t="s">
        <v>768</v>
      </c>
      <c r="AA14" s="126">
        <f>AA9+AA185</f>
        <v>17.666200000000003</v>
      </c>
      <c r="AB14" s="64" t="s">
        <v>25</v>
      </c>
      <c r="AC14" s="68"/>
      <c r="AD14" s="68"/>
      <c r="AE14" s="68"/>
      <c r="AF14" s="68"/>
      <c r="AG14" s="65"/>
      <c r="AH14" s="65"/>
      <c r="AI14" s="144"/>
      <c r="AJ14" s="68">
        <v>0</v>
      </c>
      <c r="AK14" s="87">
        <v>0</v>
      </c>
      <c r="AL14" s="120">
        <v>0</v>
      </c>
      <c r="AM14" s="120">
        <v>1</v>
      </c>
      <c r="AN14" s="120">
        <v>0</v>
      </c>
      <c r="AO14" s="68">
        <v>1</v>
      </c>
    </row>
    <row r="15" spans="1:41" s="50" customFormat="1" ht="39.950000000000003" customHeight="1">
      <c r="A15" s="66">
        <f t="shared" si="0"/>
        <v>7</v>
      </c>
      <c r="B15" s="67"/>
      <c r="C15" s="68">
        <v>1</v>
      </c>
      <c r="D15" s="68"/>
      <c r="E15" s="68"/>
      <c r="F15" s="68"/>
      <c r="G15" s="68"/>
      <c r="H15" s="68"/>
      <c r="I15" s="68"/>
      <c r="J15" s="65"/>
      <c r="K15" s="79"/>
      <c r="L15" s="81" t="s">
        <v>253</v>
      </c>
      <c r="M15" s="33" t="s">
        <v>254</v>
      </c>
      <c r="N15" s="82" t="s">
        <v>255</v>
      </c>
      <c r="O15" s="77" t="s">
        <v>56</v>
      </c>
      <c r="P15" s="64" t="s">
        <v>246</v>
      </c>
      <c r="Q15" s="64"/>
      <c r="R15" s="76" t="s">
        <v>56</v>
      </c>
      <c r="S15" s="86" t="s">
        <v>247</v>
      </c>
      <c r="T15" s="76" t="s">
        <v>56</v>
      </c>
      <c r="U15" s="76" t="s">
        <v>248</v>
      </c>
      <c r="V15" s="76" t="s">
        <v>249</v>
      </c>
      <c r="W15" s="75" t="s">
        <v>256</v>
      </c>
      <c r="X15" s="68" t="s">
        <v>251</v>
      </c>
      <c r="Y15" s="86" t="s">
        <v>25</v>
      </c>
      <c r="Z15" s="64" t="s">
        <v>257</v>
      </c>
      <c r="AA15" s="126">
        <f>AA19+AA28+AA29+AA30+AA75+AA77+AA80*AJ80+AA81*AJ81+AA82+AA84+AA85*AJ85+AA86</f>
        <v>7.6410000000000009</v>
      </c>
      <c r="AB15" s="64" t="s">
        <v>25</v>
      </c>
      <c r="AC15" s="68"/>
      <c r="AD15" s="68"/>
      <c r="AE15" s="68"/>
      <c r="AF15" s="68"/>
      <c r="AG15" s="65"/>
      <c r="AH15" s="65"/>
      <c r="AI15" s="144"/>
      <c r="AJ15" s="68">
        <v>1</v>
      </c>
      <c r="AK15" s="87">
        <v>0</v>
      </c>
      <c r="AL15" s="120">
        <v>0</v>
      </c>
      <c r="AM15" s="145">
        <v>0</v>
      </c>
      <c r="AN15" s="145">
        <v>0</v>
      </c>
      <c r="AO15" s="68">
        <v>1</v>
      </c>
    </row>
    <row r="16" spans="1:41" s="50" customFormat="1" ht="39.950000000000003" customHeight="1">
      <c r="A16" s="66">
        <f t="shared" si="0"/>
        <v>8</v>
      </c>
      <c r="B16" s="67"/>
      <c r="C16" s="68">
        <v>1</v>
      </c>
      <c r="D16" s="68"/>
      <c r="E16" s="68"/>
      <c r="F16" s="68"/>
      <c r="G16" s="68"/>
      <c r="H16" s="68"/>
      <c r="I16" s="68"/>
      <c r="J16" s="83"/>
      <c r="K16" s="84"/>
      <c r="L16" s="81" t="s">
        <v>258</v>
      </c>
      <c r="M16" s="33" t="s">
        <v>254</v>
      </c>
      <c r="N16" s="85" t="s">
        <v>259</v>
      </c>
      <c r="O16" s="77" t="s">
        <v>56</v>
      </c>
      <c r="P16" s="64" t="s">
        <v>246</v>
      </c>
      <c r="Q16" s="77"/>
      <c r="R16" s="76" t="s">
        <v>56</v>
      </c>
      <c r="S16" s="86" t="s">
        <v>247</v>
      </c>
      <c r="T16" s="76" t="s">
        <v>56</v>
      </c>
      <c r="U16" s="76" t="s">
        <v>248</v>
      </c>
      <c r="V16" s="76" t="s">
        <v>249</v>
      </c>
      <c r="W16" s="75" t="s">
        <v>256</v>
      </c>
      <c r="X16" s="68" t="s">
        <v>251</v>
      </c>
      <c r="Y16" s="86" t="s">
        <v>25</v>
      </c>
      <c r="Z16" s="64" t="s">
        <v>257</v>
      </c>
      <c r="AA16" s="126">
        <f>AA19+AA28+AA29+AA30+AA75+AA77+AA80*AJ80+AA81*AJ81+AA82+AA84+AA85*AJ85+AA86</f>
        <v>7.6410000000000009</v>
      </c>
      <c r="AB16" s="64" t="s">
        <v>25</v>
      </c>
      <c r="AC16" s="77"/>
      <c r="AD16" s="77"/>
      <c r="AE16" s="77"/>
      <c r="AF16" s="77"/>
      <c r="AG16" s="146"/>
      <c r="AH16" s="146"/>
      <c r="AI16" s="144"/>
      <c r="AJ16" s="68">
        <v>0</v>
      </c>
      <c r="AK16" s="87">
        <v>1</v>
      </c>
      <c r="AL16" s="120">
        <v>0</v>
      </c>
      <c r="AM16" s="145">
        <v>0</v>
      </c>
      <c r="AN16" s="145">
        <v>0</v>
      </c>
      <c r="AO16" s="68">
        <v>0</v>
      </c>
    </row>
    <row r="17" spans="1:41" s="50" customFormat="1" ht="39.950000000000003" customHeight="1">
      <c r="A17" s="66">
        <f t="shared" si="0"/>
        <v>9</v>
      </c>
      <c r="B17" s="67"/>
      <c r="C17" s="68">
        <v>1</v>
      </c>
      <c r="D17" s="68"/>
      <c r="E17" s="68"/>
      <c r="F17" s="68"/>
      <c r="G17" s="68"/>
      <c r="H17" s="68"/>
      <c r="I17" s="68"/>
      <c r="J17" s="83"/>
      <c r="K17" s="84"/>
      <c r="L17" s="81" t="s">
        <v>260</v>
      </c>
      <c r="M17" s="33" t="s">
        <v>254</v>
      </c>
      <c r="N17" s="85" t="s">
        <v>261</v>
      </c>
      <c r="O17" s="77" t="s">
        <v>56</v>
      </c>
      <c r="P17" s="64" t="s">
        <v>246</v>
      </c>
      <c r="Q17" s="77"/>
      <c r="R17" s="76" t="s">
        <v>56</v>
      </c>
      <c r="S17" s="86" t="s">
        <v>247</v>
      </c>
      <c r="T17" s="76" t="s">
        <v>56</v>
      </c>
      <c r="U17" s="76" t="s">
        <v>248</v>
      </c>
      <c r="V17" s="76" t="s">
        <v>249</v>
      </c>
      <c r="W17" s="75" t="s">
        <v>256</v>
      </c>
      <c r="X17" s="68" t="s">
        <v>251</v>
      </c>
      <c r="Y17" s="86" t="s">
        <v>25</v>
      </c>
      <c r="Z17" s="64" t="s">
        <v>257</v>
      </c>
      <c r="AA17" s="126">
        <f>AA19+AA28+AA29+AA30+AA75+AA77+AA80*AJ80+AA81*AJ81+AA82+AA84+AA85*AJ85+AA89</f>
        <v>7.7110000000000003</v>
      </c>
      <c r="AB17" s="64" t="s">
        <v>25</v>
      </c>
      <c r="AC17" s="77"/>
      <c r="AD17" s="77"/>
      <c r="AE17" s="77"/>
      <c r="AF17" s="77"/>
      <c r="AG17" s="146"/>
      <c r="AH17" s="146"/>
      <c r="AI17" s="144"/>
      <c r="AJ17" s="68">
        <v>0</v>
      </c>
      <c r="AK17" s="87">
        <v>0</v>
      </c>
      <c r="AL17" s="120">
        <v>1</v>
      </c>
      <c r="AM17" s="145">
        <v>0</v>
      </c>
      <c r="AN17" s="145">
        <v>0</v>
      </c>
      <c r="AO17" s="68">
        <v>0</v>
      </c>
    </row>
    <row r="18" spans="1:41" s="50" customFormat="1" ht="39.950000000000003" customHeight="1">
      <c r="A18" s="66">
        <f t="shared" si="0"/>
        <v>10</v>
      </c>
      <c r="B18" s="67"/>
      <c r="C18" s="68">
        <v>1</v>
      </c>
      <c r="D18" s="68"/>
      <c r="E18" s="68"/>
      <c r="F18" s="68"/>
      <c r="G18" s="68"/>
      <c r="H18" s="68"/>
      <c r="I18" s="68"/>
      <c r="J18" s="83"/>
      <c r="K18" s="84"/>
      <c r="L18" s="81" t="s">
        <v>262</v>
      </c>
      <c r="M18" s="33" t="s">
        <v>254</v>
      </c>
      <c r="N18" s="85" t="s">
        <v>263</v>
      </c>
      <c r="O18" s="77" t="s">
        <v>56</v>
      </c>
      <c r="P18" s="64" t="s">
        <v>246</v>
      </c>
      <c r="Q18" s="77"/>
      <c r="R18" s="76" t="s">
        <v>56</v>
      </c>
      <c r="S18" s="86" t="s">
        <v>247</v>
      </c>
      <c r="T18" s="76" t="s">
        <v>56</v>
      </c>
      <c r="U18" s="76" t="s">
        <v>248</v>
      </c>
      <c r="V18" s="76" t="s">
        <v>249</v>
      </c>
      <c r="W18" s="75" t="s">
        <v>256</v>
      </c>
      <c r="X18" s="68" t="s">
        <v>251</v>
      </c>
      <c r="Y18" s="86" t="s">
        <v>25</v>
      </c>
      <c r="Z18" s="64" t="s">
        <v>257</v>
      </c>
      <c r="AA18" s="126">
        <f>AA17</f>
        <v>7.7110000000000003</v>
      </c>
      <c r="AB18" s="64" t="s">
        <v>25</v>
      </c>
      <c r="AC18" s="77"/>
      <c r="AD18" s="77"/>
      <c r="AE18" s="77"/>
      <c r="AF18" s="77"/>
      <c r="AG18" s="146"/>
      <c r="AH18" s="146"/>
      <c r="AI18" s="144"/>
      <c r="AJ18" s="68">
        <v>0</v>
      </c>
      <c r="AK18" s="87">
        <v>0</v>
      </c>
      <c r="AL18" s="120">
        <v>0</v>
      </c>
      <c r="AM18" s="145">
        <v>1</v>
      </c>
      <c r="AN18" s="145">
        <v>1</v>
      </c>
      <c r="AO18" s="68">
        <v>0</v>
      </c>
    </row>
    <row r="19" spans="1:41" s="50" customFormat="1" ht="39.950000000000003" customHeight="1">
      <c r="A19" s="66">
        <f t="shared" si="0"/>
        <v>11</v>
      </c>
      <c r="B19" s="67"/>
      <c r="C19" s="68"/>
      <c r="D19" s="68">
        <v>2</v>
      </c>
      <c r="E19" s="68"/>
      <c r="F19" s="68"/>
      <c r="G19" s="68"/>
      <c r="H19" s="68"/>
      <c r="I19" s="68"/>
      <c r="J19" s="83"/>
      <c r="K19" s="84"/>
      <c r="L19" s="86" t="s">
        <v>264</v>
      </c>
      <c r="M19" s="33" t="s">
        <v>265</v>
      </c>
      <c r="N19" s="87" t="s">
        <v>266</v>
      </c>
      <c r="O19" s="77" t="s">
        <v>56</v>
      </c>
      <c r="P19" s="65" t="s">
        <v>246</v>
      </c>
      <c r="Q19" s="86"/>
      <c r="R19" s="76" t="s">
        <v>56</v>
      </c>
      <c r="S19" s="86" t="s">
        <v>247</v>
      </c>
      <c r="T19" s="76" t="s">
        <v>56</v>
      </c>
      <c r="U19" s="76" t="s">
        <v>248</v>
      </c>
      <c r="V19" s="76" t="s">
        <v>249</v>
      </c>
      <c r="W19" s="112" t="s">
        <v>256</v>
      </c>
      <c r="X19" s="112" t="s">
        <v>251</v>
      </c>
      <c r="Y19" s="112" t="s">
        <v>25</v>
      </c>
      <c r="Z19" s="64" t="s">
        <v>25</v>
      </c>
      <c r="AA19" s="127">
        <v>1.673</v>
      </c>
      <c r="AB19" s="76" t="s">
        <v>25</v>
      </c>
      <c r="AC19" s="77"/>
      <c r="AD19" s="77"/>
      <c r="AE19" s="77"/>
      <c r="AF19" s="77"/>
      <c r="AG19" s="146"/>
      <c r="AH19" s="146"/>
      <c r="AI19" s="144"/>
      <c r="AJ19" s="68">
        <v>1</v>
      </c>
      <c r="AK19" s="87">
        <v>0</v>
      </c>
      <c r="AL19" s="120">
        <v>1</v>
      </c>
      <c r="AM19" s="145">
        <v>0</v>
      </c>
      <c r="AN19" s="145">
        <v>0</v>
      </c>
      <c r="AO19" s="68">
        <v>1</v>
      </c>
    </row>
    <row r="20" spans="1:41" s="50" customFormat="1" ht="39.950000000000003" customHeight="1">
      <c r="A20" s="66">
        <f t="shared" si="0"/>
        <v>12</v>
      </c>
      <c r="B20" s="67"/>
      <c r="C20" s="68"/>
      <c r="D20" s="68">
        <v>2</v>
      </c>
      <c r="E20" s="68"/>
      <c r="F20" s="68"/>
      <c r="G20" s="68"/>
      <c r="H20" s="68"/>
      <c r="I20" s="68"/>
      <c r="J20" s="83"/>
      <c r="K20" s="84"/>
      <c r="L20" s="86" t="s">
        <v>267</v>
      </c>
      <c r="M20" s="33" t="s">
        <v>265</v>
      </c>
      <c r="N20" s="87" t="s">
        <v>268</v>
      </c>
      <c r="O20" s="77" t="s">
        <v>56</v>
      </c>
      <c r="P20" s="65" t="s">
        <v>246</v>
      </c>
      <c r="Q20" s="86"/>
      <c r="R20" s="76" t="s">
        <v>56</v>
      </c>
      <c r="S20" s="86" t="s">
        <v>247</v>
      </c>
      <c r="T20" s="76" t="s">
        <v>56</v>
      </c>
      <c r="U20" s="76" t="s">
        <v>248</v>
      </c>
      <c r="V20" s="76" t="s">
        <v>249</v>
      </c>
      <c r="W20" s="112" t="s">
        <v>256</v>
      </c>
      <c r="X20" s="112" t="s">
        <v>251</v>
      </c>
      <c r="Y20" s="112" t="s">
        <v>25</v>
      </c>
      <c r="Z20" s="64" t="s">
        <v>25</v>
      </c>
      <c r="AA20" s="127">
        <v>1.673</v>
      </c>
      <c r="AB20" s="76" t="s">
        <v>25</v>
      </c>
      <c r="AC20" s="77"/>
      <c r="AD20" s="77"/>
      <c r="AE20" s="77"/>
      <c r="AF20" s="77"/>
      <c r="AG20" s="146"/>
      <c r="AH20" s="146"/>
      <c r="AI20" s="144"/>
      <c r="AJ20" s="68">
        <v>0</v>
      </c>
      <c r="AK20" s="87">
        <v>1</v>
      </c>
      <c r="AL20" s="120">
        <v>0</v>
      </c>
      <c r="AM20" s="145">
        <v>1</v>
      </c>
      <c r="AN20" s="145">
        <v>1</v>
      </c>
      <c r="AO20" s="68">
        <v>0</v>
      </c>
    </row>
    <row r="21" spans="1:41" s="50" customFormat="1" ht="39.950000000000003" customHeight="1">
      <c r="A21" s="66">
        <f t="shared" si="0"/>
        <v>13</v>
      </c>
      <c r="B21" s="67"/>
      <c r="C21" s="68"/>
      <c r="D21" s="68"/>
      <c r="E21" s="68">
        <v>3</v>
      </c>
      <c r="F21" s="68"/>
      <c r="G21" s="68"/>
      <c r="H21" s="68"/>
      <c r="I21" s="68"/>
      <c r="J21" s="83"/>
      <c r="K21" s="84"/>
      <c r="L21" s="86" t="s">
        <v>269</v>
      </c>
      <c r="M21" s="33" t="s">
        <v>270</v>
      </c>
      <c r="N21" s="88" t="s">
        <v>271</v>
      </c>
      <c r="O21" s="77" t="s">
        <v>56</v>
      </c>
      <c r="P21" s="65" t="s">
        <v>246</v>
      </c>
      <c r="Q21" s="86"/>
      <c r="R21" s="76" t="s">
        <v>56</v>
      </c>
      <c r="S21" s="86" t="s">
        <v>247</v>
      </c>
      <c r="T21" s="76" t="s">
        <v>56</v>
      </c>
      <c r="U21" s="76" t="s">
        <v>248</v>
      </c>
      <c r="V21" s="76" t="s">
        <v>249</v>
      </c>
      <c r="W21" s="112" t="s">
        <v>256</v>
      </c>
      <c r="X21" s="112" t="s">
        <v>251</v>
      </c>
      <c r="Y21" s="112" t="s">
        <v>25</v>
      </c>
      <c r="Z21" s="64" t="s">
        <v>272</v>
      </c>
      <c r="AA21" s="127">
        <f>AA22+AA25</f>
        <v>0.87290000000000001</v>
      </c>
      <c r="AB21" s="76" t="s">
        <v>25</v>
      </c>
      <c r="AC21" s="77"/>
      <c r="AD21" s="77"/>
      <c r="AE21" s="77"/>
      <c r="AF21" s="77"/>
      <c r="AG21" s="146"/>
      <c r="AH21" s="146"/>
      <c r="AI21" s="144"/>
      <c r="AJ21" s="68">
        <v>1</v>
      </c>
      <c r="AK21" s="68">
        <v>1</v>
      </c>
      <c r="AL21" s="68">
        <v>1</v>
      </c>
      <c r="AM21" s="145">
        <v>1</v>
      </c>
      <c r="AN21" s="145">
        <v>1</v>
      </c>
      <c r="AO21" s="68">
        <v>1</v>
      </c>
    </row>
    <row r="22" spans="1:41" s="50" customFormat="1" ht="39.950000000000003" customHeight="1">
      <c r="A22" s="66">
        <f t="shared" si="0"/>
        <v>14</v>
      </c>
      <c r="B22" s="67"/>
      <c r="C22" s="68"/>
      <c r="D22" s="68"/>
      <c r="E22" s="68"/>
      <c r="F22" s="68">
        <v>4</v>
      </c>
      <c r="G22" s="68"/>
      <c r="H22" s="68"/>
      <c r="I22" s="68"/>
      <c r="J22" s="83"/>
      <c r="K22" s="84"/>
      <c r="L22" s="86" t="s">
        <v>273</v>
      </c>
      <c r="M22" s="33" t="s">
        <v>274</v>
      </c>
      <c r="N22" s="88" t="s">
        <v>271</v>
      </c>
      <c r="O22" s="77" t="s">
        <v>56</v>
      </c>
      <c r="P22" s="65" t="s">
        <v>246</v>
      </c>
      <c r="Q22" s="86"/>
      <c r="R22" s="76" t="s">
        <v>56</v>
      </c>
      <c r="S22" s="86" t="s">
        <v>247</v>
      </c>
      <c r="T22" s="76" t="s">
        <v>56</v>
      </c>
      <c r="U22" s="76" t="s">
        <v>248</v>
      </c>
      <c r="V22" s="76" t="s">
        <v>249</v>
      </c>
      <c r="W22" s="112" t="s">
        <v>256</v>
      </c>
      <c r="X22" s="112" t="s">
        <v>251</v>
      </c>
      <c r="Y22" s="112" t="s">
        <v>25</v>
      </c>
      <c r="Z22" s="86" t="s">
        <v>25</v>
      </c>
      <c r="AA22" s="128">
        <v>0.71989999999999998</v>
      </c>
      <c r="AB22" s="76" t="s">
        <v>25</v>
      </c>
      <c r="AC22" s="77"/>
      <c r="AD22" s="77"/>
      <c r="AE22" s="77"/>
      <c r="AF22" s="77"/>
      <c r="AG22" s="146"/>
      <c r="AH22" s="146"/>
      <c r="AI22" s="144"/>
      <c r="AJ22" s="68">
        <v>1</v>
      </c>
      <c r="AK22" s="68">
        <v>1</v>
      </c>
      <c r="AL22" s="68">
        <v>1</v>
      </c>
      <c r="AM22" s="145">
        <v>1</v>
      </c>
      <c r="AN22" s="145">
        <v>1</v>
      </c>
      <c r="AO22" s="68">
        <v>1</v>
      </c>
    </row>
    <row r="23" spans="1:41" s="50" customFormat="1" ht="39.950000000000003" customHeight="1">
      <c r="A23" s="66">
        <f t="shared" si="0"/>
        <v>15</v>
      </c>
      <c r="B23" s="67"/>
      <c r="C23" s="68"/>
      <c r="D23" s="68"/>
      <c r="E23" s="68"/>
      <c r="F23" s="68"/>
      <c r="G23" s="68">
        <v>5</v>
      </c>
      <c r="H23" s="68"/>
      <c r="I23" s="68"/>
      <c r="J23" s="83"/>
      <c r="K23" s="84"/>
      <c r="L23" s="86" t="s">
        <v>275</v>
      </c>
      <c r="M23" s="33" t="s">
        <v>276</v>
      </c>
      <c r="N23" s="88" t="s">
        <v>271</v>
      </c>
      <c r="O23" s="77" t="s">
        <v>56</v>
      </c>
      <c r="P23" s="65" t="s">
        <v>246</v>
      </c>
      <c r="Q23" s="86"/>
      <c r="R23" s="76" t="s">
        <v>56</v>
      </c>
      <c r="S23" s="86" t="s">
        <v>247</v>
      </c>
      <c r="T23" s="76" t="s">
        <v>56</v>
      </c>
      <c r="U23" s="76" t="s">
        <v>248</v>
      </c>
      <c r="V23" s="76" t="s">
        <v>249</v>
      </c>
      <c r="W23" s="86" t="s">
        <v>277</v>
      </c>
      <c r="X23" s="86" t="s">
        <v>278</v>
      </c>
      <c r="Y23" s="86" t="s">
        <v>279</v>
      </c>
      <c r="Z23" s="86" t="s">
        <v>25</v>
      </c>
      <c r="AA23" s="127">
        <v>0.67359999999999998</v>
      </c>
      <c r="AB23" s="76" t="s">
        <v>25</v>
      </c>
      <c r="AC23" s="77"/>
      <c r="AD23" s="77"/>
      <c r="AE23" s="77"/>
      <c r="AF23" s="77"/>
      <c r="AG23" s="146"/>
      <c r="AH23" s="146"/>
      <c r="AI23" s="144"/>
      <c r="AJ23" s="68">
        <v>1</v>
      </c>
      <c r="AK23" s="68">
        <v>1</v>
      </c>
      <c r="AL23" s="68">
        <v>1</v>
      </c>
      <c r="AM23" s="145">
        <v>1</v>
      </c>
      <c r="AN23" s="145">
        <v>1</v>
      </c>
      <c r="AO23" s="68">
        <v>1</v>
      </c>
    </row>
    <row r="24" spans="1:41" ht="39.950000000000003" customHeight="1">
      <c r="A24" s="66">
        <f t="shared" si="0"/>
        <v>16</v>
      </c>
      <c r="B24" s="67"/>
      <c r="C24" s="68"/>
      <c r="D24" s="68"/>
      <c r="E24" s="68"/>
      <c r="F24" s="68"/>
      <c r="G24" s="68">
        <v>5</v>
      </c>
      <c r="H24" s="68"/>
      <c r="I24" s="68"/>
      <c r="J24" s="77"/>
      <c r="K24" s="79"/>
      <c r="L24" s="86" t="s">
        <v>280</v>
      </c>
      <c r="M24" s="33" t="s">
        <v>281</v>
      </c>
      <c r="N24" s="88" t="s">
        <v>271</v>
      </c>
      <c r="O24" s="77" t="s">
        <v>56</v>
      </c>
      <c r="P24" s="65" t="s">
        <v>246</v>
      </c>
      <c r="Q24" s="86"/>
      <c r="R24" s="76" t="s">
        <v>56</v>
      </c>
      <c r="S24" s="86" t="s">
        <v>247</v>
      </c>
      <c r="T24" s="76" t="s">
        <v>56</v>
      </c>
      <c r="U24" s="76" t="s">
        <v>248</v>
      </c>
      <c r="V24" s="76" t="s">
        <v>249</v>
      </c>
      <c r="W24" s="86" t="s">
        <v>282</v>
      </c>
      <c r="X24" s="86" t="s">
        <v>283</v>
      </c>
      <c r="Y24" s="77" t="s">
        <v>279</v>
      </c>
      <c r="Z24" s="86" t="s">
        <v>25</v>
      </c>
      <c r="AA24" s="127">
        <v>4.6300000000000001E-2</v>
      </c>
      <c r="AB24" s="76" t="s">
        <v>25</v>
      </c>
      <c r="AC24" s="64" t="s">
        <v>25</v>
      </c>
      <c r="AD24" s="64" t="s">
        <v>25</v>
      </c>
      <c r="AE24" s="64" t="s">
        <v>25</v>
      </c>
      <c r="AF24" s="64" t="s">
        <v>25</v>
      </c>
      <c r="AG24" s="64" t="s">
        <v>25</v>
      </c>
      <c r="AH24" s="64" t="s">
        <v>25</v>
      </c>
      <c r="AI24" s="144"/>
      <c r="AJ24" s="68">
        <v>1</v>
      </c>
      <c r="AK24" s="68">
        <v>1</v>
      </c>
      <c r="AL24" s="68">
        <v>1</v>
      </c>
      <c r="AM24" s="140">
        <v>1</v>
      </c>
      <c r="AN24" s="140">
        <v>1</v>
      </c>
      <c r="AO24" s="68">
        <v>1</v>
      </c>
    </row>
    <row r="25" spans="1:41" ht="39.950000000000003" customHeight="1">
      <c r="A25" s="66">
        <f t="shared" si="0"/>
        <v>17</v>
      </c>
      <c r="B25" s="67"/>
      <c r="C25" s="68"/>
      <c r="D25" s="68"/>
      <c r="E25" s="68"/>
      <c r="F25" s="68">
        <v>4</v>
      </c>
      <c r="G25" s="68"/>
      <c r="H25" s="68"/>
      <c r="I25" s="68"/>
      <c r="J25" s="77"/>
      <c r="K25" s="79"/>
      <c r="L25" s="86" t="s">
        <v>284</v>
      </c>
      <c r="M25" s="33" t="s">
        <v>285</v>
      </c>
      <c r="N25" s="88" t="s">
        <v>271</v>
      </c>
      <c r="O25" s="77" t="s">
        <v>56</v>
      </c>
      <c r="P25" s="65" t="s">
        <v>246</v>
      </c>
      <c r="Q25" s="86"/>
      <c r="R25" s="76" t="s">
        <v>56</v>
      </c>
      <c r="S25" s="86" t="s">
        <v>247</v>
      </c>
      <c r="T25" s="76" t="s">
        <v>25</v>
      </c>
      <c r="U25" s="76" t="s">
        <v>248</v>
      </c>
      <c r="V25" s="76" t="s">
        <v>249</v>
      </c>
      <c r="W25" s="86" t="s">
        <v>286</v>
      </c>
      <c r="X25" s="86" t="s">
        <v>287</v>
      </c>
      <c r="Y25" s="86" t="s">
        <v>288</v>
      </c>
      <c r="Z25" s="77" t="s">
        <v>289</v>
      </c>
      <c r="AA25" s="127">
        <v>0.153</v>
      </c>
      <c r="AB25" s="76" t="s">
        <v>25</v>
      </c>
      <c r="AC25" s="64"/>
      <c r="AD25" s="64"/>
      <c r="AE25" s="64"/>
      <c r="AF25" s="64"/>
      <c r="AG25" s="64"/>
      <c r="AH25" s="64"/>
      <c r="AI25" s="144"/>
      <c r="AJ25" s="68">
        <v>1</v>
      </c>
      <c r="AK25" s="68">
        <v>1</v>
      </c>
      <c r="AL25" s="68">
        <v>1</v>
      </c>
      <c r="AM25" s="140">
        <v>1</v>
      </c>
      <c r="AN25" s="140">
        <v>1</v>
      </c>
      <c r="AO25" s="68">
        <v>1</v>
      </c>
    </row>
    <row r="26" spans="1:41" ht="39.950000000000003" customHeight="1">
      <c r="A26" s="66">
        <f t="shared" si="0"/>
        <v>18</v>
      </c>
      <c r="B26" s="67"/>
      <c r="C26" s="68"/>
      <c r="D26" s="68"/>
      <c r="E26" s="68">
        <v>3</v>
      </c>
      <c r="F26" s="68"/>
      <c r="G26" s="68"/>
      <c r="H26" s="68"/>
      <c r="I26" s="68"/>
      <c r="J26" s="77"/>
      <c r="K26" s="79"/>
      <c r="L26" s="86" t="s">
        <v>290</v>
      </c>
      <c r="M26" s="33" t="s">
        <v>291</v>
      </c>
      <c r="N26" s="87" t="s">
        <v>266</v>
      </c>
      <c r="O26" s="77" t="s">
        <v>56</v>
      </c>
      <c r="P26" s="65" t="s">
        <v>246</v>
      </c>
      <c r="Q26" s="86"/>
      <c r="R26" s="76" t="s">
        <v>56</v>
      </c>
      <c r="S26" s="86" t="s">
        <v>247</v>
      </c>
      <c r="T26" s="76" t="s">
        <v>25</v>
      </c>
      <c r="U26" s="76" t="s">
        <v>248</v>
      </c>
      <c r="V26" s="76" t="s">
        <v>249</v>
      </c>
      <c r="W26" s="86" t="s">
        <v>292</v>
      </c>
      <c r="X26" s="112" t="s">
        <v>251</v>
      </c>
      <c r="Y26" s="86" t="s">
        <v>25</v>
      </c>
      <c r="Z26" s="86" t="s">
        <v>25</v>
      </c>
      <c r="AA26" s="126">
        <v>0.8</v>
      </c>
      <c r="AB26" s="76" t="s">
        <v>25</v>
      </c>
      <c r="AC26" s="64"/>
      <c r="AD26" s="64"/>
      <c r="AE26" s="64"/>
      <c r="AF26" s="64"/>
      <c r="AG26" s="64"/>
      <c r="AH26" s="64"/>
      <c r="AI26" s="144"/>
      <c r="AJ26" s="68">
        <v>1</v>
      </c>
      <c r="AK26" s="87">
        <v>0</v>
      </c>
      <c r="AL26" s="120">
        <v>1</v>
      </c>
      <c r="AM26" s="140">
        <v>0</v>
      </c>
      <c r="AN26" s="140">
        <v>0</v>
      </c>
      <c r="AO26" s="68">
        <v>1</v>
      </c>
    </row>
    <row r="27" spans="1:41" ht="39.950000000000003" customHeight="1">
      <c r="A27" s="66">
        <f t="shared" si="0"/>
        <v>19</v>
      </c>
      <c r="B27" s="67"/>
      <c r="C27" s="68"/>
      <c r="D27" s="68"/>
      <c r="E27" s="68">
        <v>3</v>
      </c>
      <c r="F27" s="68"/>
      <c r="G27" s="68"/>
      <c r="H27" s="68"/>
      <c r="I27" s="68"/>
      <c r="J27" s="77"/>
      <c r="K27" s="79"/>
      <c r="L27" s="86" t="s">
        <v>293</v>
      </c>
      <c r="M27" s="33" t="s">
        <v>291</v>
      </c>
      <c r="N27" s="87" t="s">
        <v>268</v>
      </c>
      <c r="O27" s="77" t="s">
        <v>56</v>
      </c>
      <c r="P27" s="65" t="s">
        <v>246</v>
      </c>
      <c r="Q27" s="86"/>
      <c r="R27" s="76" t="s">
        <v>56</v>
      </c>
      <c r="S27" s="86" t="s">
        <v>247</v>
      </c>
      <c r="T27" s="76" t="s">
        <v>25</v>
      </c>
      <c r="U27" s="76" t="s">
        <v>248</v>
      </c>
      <c r="V27" s="76" t="s">
        <v>249</v>
      </c>
      <c r="W27" s="86" t="s">
        <v>292</v>
      </c>
      <c r="X27" s="112" t="s">
        <v>251</v>
      </c>
      <c r="Y27" s="86" t="s">
        <v>25</v>
      </c>
      <c r="Z27" s="86" t="s">
        <v>25</v>
      </c>
      <c r="AA27" s="126">
        <v>0.8</v>
      </c>
      <c r="AB27" s="76" t="s">
        <v>25</v>
      </c>
      <c r="AC27" s="64"/>
      <c r="AD27" s="64"/>
      <c r="AE27" s="64"/>
      <c r="AF27" s="64"/>
      <c r="AG27" s="64"/>
      <c r="AH27" s="64"/>
      <c r="AI27" s="147"/>
      <c r="AJ27" s="68">
        <v>0</v>
      </c>
      <c r="AK27" s="87">
        <v>1</v>
      </c>
      <c r="AL27" s="120">
        <v>0</v>
      </c>
      <c r="AM27" s="140">
        <v>1</v>
      </c>
      <c r="AN27" s="140">
        <v>1</v>
      </c>
      <c r="AO27" s="68">
        <v>0</v>
      </c>
    </row>
    <row r="28" spans="1:41" ht="39.950000000000003" customHeight="1">
      <c r="A28" s="66">
        <f t="shared" si="0"/>
        <v>20</v>
      </c>
      <c r="B28" s="67"/>
      <c r="C28" s="68"/>
      <c r="D28" s="68">
        <v>2</v>
      </c>
      <c r="E28" s="68"/>
      <c r="F28" s="68"/>
      <c r="G28" s="68"/>
      <c r="H28" s="68"/>
      <c r="I28" s="68"/>
      <c r="J28" s="77"/>
      <c r="K28" s="79"/>
      <c r="L28" s="89" t="s">
        <v>294</v>
      </c>
      <c r="M28" s="33" t="s">
        <v>295</v>
      </c>
      <c r="N28" s="88" t="s">
        <v>296</v>
      </c>
      <c r="O28" s="77" t="s">
        <v>56</v>
      </c>
      <c r="P28" s="65" t="s">
        <v>246</v>
      </c>
      <c r="Q28" s="77"/>
      <c r="R28" s="76" t="s">
        <v>56</v>
      </c>
      <c r="S28" s="86" t="s">
        <v>247</v>
      </c>
      <c r="T28" s="76" t="s">
        <v>25</v>
      </c>
      <c r="U28" s="76" t="s">
        <v>248</v>
      </c>
      <c r="V28" s="76" t="s">
        <v>249</v>
      </c>
      <c r="W28" s="75" t="s">
        <v>297</v>
      </c>
      <c r="X28" s="86" t="s">
        <v>298</v>
      </c>
      <c r="Y28" s="86" t="s">
        <v>25</v>
      </c>
      <c r="Z28" s="86" t="s">
        <v>299</v>
      </c>
      <c r="AA28" s="126">
        <v>1.6E-2</v>
      </c>
      <c r="AB28" s="76" t="s">
        <v>25</v>
      </c>
      <c r="AC28" s="77"/>
      <c r="AD28" s="77"/>
      <c r="AE28" s="77"/>
      <c r="AF28" s="77"/>
      <c r="AG28" s="146"/>
      <c r="AH28" s="146"/>
      <c r="AI28" s="148"/>
      <c r="AJ28" s="64">
        <v>1</v>
      </c>
      <c r="AK28" s="68">
        <v>1</v>
      </c>
      <c r="AL28" s="68">
        <v>1</v>
      </c>
      <c r="AM28" s="140">
        <v>1</v>
      </c>
      <c r="AN28" s="140">
        <v>1</v>
      </c>
      <c r="AO28" s="64">
        <v>1</v>
      </c>
    </row>
    <row r="29" spans="1:41" ht="39.950000000000003" customHeight="1">
      <c r="A29" s="66">
        <f t="shared" si="0"/>
        <v>21</v>
      </c>
      <c r="B29" s="67"/>
      <c r="C29" s="68"/>
      <c r="D29" s="68">
        <v>2</v>
      </c>
      <c r="E29" s="68"/>
      <c r="F29" s="68"/>
      <c r="G29" s="68"/>
      <c r="H29" s="68"/>
      <c r="I29" s="68"/>
      <c r="J29" s="77"/>
      <c r="K29" s="79"/>
      <c r="L29" s="89" t="s">
        <v>300</v>
      </c>
      <c r="M29" s="33" t="s">
        <v>301</v>
      </c>
      <c r="N29" s="88" t="s">
        <v>296</v>
      </c>
      <c r="O29" s="77" t="s">
        <v>56</v>
      </c>
      <c r="P29" s="65" t="s">
        <v>246</v>
      </c>
      <c r="Q29" s="77"/>
      <c r="R29" s="76" t="s">
        <v>56</v>
      </c>
      <c r="S29" s="86" t="s">
        <v>247</v>
      </c>
      <c r="T29" s="76" t="s">
        <v>25</v>
      </c>
      <c r="U29" s="76" t="s">
        <v>248</v>
      </c>
      <c r="V29" s="76" t="s">
        <v>249</v>
      </c>
      <c r="W29" s="75" t="s">
        <v>297</v>
      </c>
      <c r="X29" s="86" t="s">
        <v>298</v>
      </c>
      <c r="Y29" s="86" t="s">
        <v>25</v>
      </c>
      <c r="Z29" s="86" t="s">
        <v>299</v>
      </c>
      <c r="AA29" s="126">
        <v>1.4999999999999999E-2</v>
      </c>
      <c r="AB29" s="76" t="s">
        <v>25</v>
      </c>
      <c r="AC29" s="77"/>
      <c r="AD29" s="77"/>
      <c r="AE29" s="77"/>
      <c r="AF29" s="77"/>
      <c r="AG29" s="146"/>
      <c r="AH29" s="146"/>
      <c r="AI29" s="148"/>
      <c r="AJ29" s="64">
        <v>1</v>
      </c>
      <c r="AK29" s="68">
        <v>1</v>
      </c>
      <c r="AL29" s="68">
        <v>1</v>
      </c>
      <c r="AM29" s="140">
        <v>1</v>
      </c>
      <c r="AN29" s="140">
        <v>1</v>
      </c>
      <c r="AO29" s="64">
        <v>1</v>
      </c>
    </row>
    <row r="30" spans="1:41" s="52" customFormat="1" ht="39.950000000000003" customHeight="1">
      <c r="A30" s="69">
        <f t="shared" si="0"/>
        <v>22</v>
      </c>
      <c r="B30" s="70"/>
      <c r="C30" s="71"/>
      <c r="D30" s="71">
        <v>2</v>
      </c>
      <c r="E30" s="71"/>
      <c r="F30" s="71"/>
      <c r="G30" s="71"/>
      <c r="H30" s="71"/>
      <c r="I30" s="71"/>
      <c r="J30" s="90"/>
      <c r="K30" s="91"/>
      <c r="L30" s="92" t="s">
        <v>302</v>
      </c>
      <c r="M30" s="93" t="s">
        <v>303</v>
      </c>
      <c r="N30" s="94" t="s">
        <v>271</v>
      </c>
      <c r="O30" s="90" t="s">
        <v>56</v>
      </c>
      <c r="P30" s="95" t="s">
        <v>246</v>
      </c>
      <c r="Q30" s="90"/>
      <c r="R30" s="113" t="s">
        <v>56</v>
      </c>
      <c r="S30" s="109" t="s">
        <v>247</v>
      </c>
      <c r="T30" s="113" t="s">
        <v>56</v>
      </c>
      <c r="U30" s="113" t="s">
        <v>248</v>
      </c>
      <c r="V30" s="113" t="s">
        <v>249</v>
      </c>
      <c r="W30" s="114" t="s">
        <v>256</v>
      </c>
      <c r="X30" s="71" t="s">
        <v>251</v>
      </c>
      <c r="Y30" s="109" t="s">
        <v>25</v>
      </c>
      <c r="Z30" s="129" t="s">
        <v>304</v>
      </c>
      <c r="AA30" s="130">
        <f>AA32+AA31*AJ31+AA34+AA33+AA38</f>
        <v>4.2696000000000005</v>
      </c>
      <c r="AB30" s="129" t="s">
        <v>25</v>
      </c>
      <c r="AC30" s="129" t="s">
        <v>25</v>
      </c>
      <c r="AD30" s="129" t="s">
        <v>25</v>
      </c>
      <c r="AE30" s="129" t="s">
        <v>25</v>
      </c>
      <c r="AF30" s="129" t="s">
        <v>25</v>
      </c>
      <c r="AG30" s="129" t="s">
        <v>25</v>
      </c>
      <c r="AH30" s="129" t="s">
        <v>25</v>
      </c>
      <c r="AI30" s="149"/>
      <c r="AJ30" s="71">
        <v>1</v>
      </c>
      <c r="AK30" s="71">
        <v>1</v>
      </c>
      <c r="AL30" s="71">
        <v>1</v>
      </c>
      <c r="AM30" s="150">
        <v>1</v>
      </c>
      <c r="AN30" s="150">
        <v>1</v>
      </c>
      <c r="AO30" s="71">
        <v>1</v>
      </c>
    </row>
    <row r="31" spans="1:41" ht="39.950000000000003" customHeight="1">
      <c r="A31" s="66">
        <f t="shared" si="0"/>
        <v>23</v>
      </c>
      <c r="B31" s="67"/>
      <c r="C31" s="68"/>
      <c r="D31" s="68"/>
      <c r="E31" s="68">
        <v>3</v>
      </c>
      <c r="F31" s="68"/>
      <c r="G31" s="68"/>
      <c r="H31" s="68"/>
      <c r="I31" s="68"/>
      <c r="J31" s="77"/>
      <c r="K31" s="79"/>
      <c r="L31" s="86" t="s">
        <v>128</v>
      </c>
      <c r="M31" s="33" t="s">
        <v>129</v>
      </c>
      <c r="N31" s="96" t="s">
        <v>271</v>
      </c>
      <c r="O31" s="77" t="s">
        <v>56</v>
      </c>
      <c r="P31" s="65" t="s">
        <v>246</v>
      </c>
      <c r="Q31" s="115"/>
      <c r="R31" s="76" t="s">
        <v>56</v>
      </c>
      <c r="S31" s="86" t="s">
        <v>247</v>
      </c>
      <c r="T31" s="76" t="s">
        <v>56</v>
      </c>
      <c r="U31" s="76" t="s">
        <v>248</v>
      </c>
      <c r="V31" s="76" t="s">
        <v>249</v>
      </c>
      <c r="W31" s="75" t="s">
        <v>305</v>
      </c>
      <c r="X31" s="68" t="s">
        <v>306</v>
      </c>
      <c r="Y31" s="68" t="s">
        <v>307</v>
      </c>
      <c r="Z31" s="76" t="s">
        <v>308</v>
      </c>
      <c r="AA31" s="127">
        <v>5.2999999999999999E-2</v>
      </c>
      <c r="AB31" s="64" t="s">
        <v>25</v>
      </c>
      <c r="AC31" s="64"/>
      <c r="AD31" s="64"/>
      <c r="AE31" s="64"/>
      <c r="AF31" s="64"/>
      <c r="AG31" s="64"/>
      <c r="AH31" s="64"/>
      <c r="AI31" s="144"/>
      <c r="AJ31" s="68">
        <v>2</v>
      </c>
      <c r="AK31" s="68">
        <v>2</v>
      </c>
      <c r="AL31" s="68">
        <v>2</v>
      </c>
      <c r="AM31" s="140">
        <v>2</v>
      </c>
      <c r="AN31" s="140">
        <v>2</v>
      </c>
      <c r="AO31" s="68">
        <v>2</v>
      </c>
    </row>
    <row r="32" spans="1:41" ht="39.950000000000003" customHeight="1">
      <c r="A32" s="66">
        <f t="shared" si="0"/>
        <v>24</v>
      </c>
      <c r="B32" s="67"/>
      <c r="C32" s="68"/>
      <c r="D32" s="68"/>
      <c r="E32" s="68">
        <v>3</v>
      </c>
      <c r="F32" s="68"/>
      <c r="G32" s="68"/>
      <c r="H32" s="68"/>
      <c r="I32" s="68"/>
      <c r="J32" s="77"/>
      <c r="K32" s="79"/>
      <c r="L32" s="81" t="s">
        <v>309</v>
      </c>
      <c r="M32" s="33" t="s">
        <v>310</v>
      </c>
      <c r="N32" s="88" t="s">
        <v>311</v>
      </c>
      <c r="O32" s="77" t="s">
        <v>56</v>
      </c>
      <c r="P32" s="65" t="s">
        <v>246</v>
      </c>
      <c r="Q32" s="77"/>
      <c r="R32" s="76" t="s">
        <v>56</v>
      </c>
      <c r="S32" s="86" t="s">
        <v>247</v>
      </c>
      <c r="T32" s="76" t="s">
        <v>56</v>
      </c>
      <c r="U32" s="76" t="s">
        <v>248</v>
      </c>
      <c r="V32" s="76" t="s">
        <v>249</v>
      </c>
      <c r="W32" s="65" t="s">
        <v>312</v>
      </c>
      <c r="X32" s="68" t="s">
        <v>313</v>
      </c>
      <c r="Y32" s="131" t="s">
        <v>25</v>
      </c>
      <c r="Z32" s="86" t="s">
        <v>25</v>
      </c>
      <c r="AA32" s="127">
        <v>3.1E-2</v>
      </c>
      <c r="AB32" s="64" t="s">
        <v>314</v>
      </c>
      <c r="AC32" s="64"/>
      <c r="AD32" s="64"/>
      <c r="AE32" s="64"/>
      <c r="AF32" s="64"/>
      <c r="AG32" s="64"/>
      <c r="AH32" s="64"/>
      <c r="AI32" s="144"/>
      <c r="AJ32" s="68">
        <v>1</v>
      </c>
      <c r="AK32" s="68">
        <v>1</v>
      </c>
      <c r="AL32" s="68">
        <v>1</v>
      </c>
      <c r="AM32" s="140">
        <v>1</v>
      </c>
      <c r="AN32" s="140">
        <v>1</v>
      </c>
      <c r="AO32" s="68">
        <v>1</v>
      </c>
    </row>
    <row r="33" spans="1:41" ht="39.950000000000003" customHeight="1">
      <c r="A33" s="66">
        <f t="shared" si="0"/>
        <v>25</v>
      </c>
      <c r="B33" s="67"/>
      <c r="C33" s="68"/>
      <c r="D33" s="68"/>
      <c r="E33" s="68">
        <v>3</v>
      </c>
      <c r="F33" s="68"/>
      <c r="G33" s="68"/>
      <c r="H33" s="68"/>
      <c r="I33" s="68"/>
      <c r="J33" s="77"/>
      <c r="K33" s="79"/>
      <c r="L33" s="86" t="s">
        <v>315</v>
      </c>
      <c r="M33" s="33" t="s">
        <v>316</v>
      </c>
      <c r="N33" s="97" t="s">
        <v>317</v>
      </c>
      <c r="O33" s="77" t="s">
        <v>56</v>
      </c>
      <c r="P33" s="65" t="s">
        <v>246</v>
      </c>
      <c r="Q33" s="86"/>
      <c r="R33" s="76" t="s">
        <v>56</v>
      </c>
      <c r="S33" s="86" t="s">
        <v>247</v>
      </c>
      <c r="T33" s="76" t="s">
        <v>25</v>
      </c>
      <c r="U33" s="76" t="s">
        <v>248</v>
      </c>
      <c r="V33" s="76" t="s">
        <v>249</v>
      </c>
      <c r="W33" s="75" t="s">
        <v>318</v>
      </c>
      <c r="X33" s="68" t="s">
        <v>319</v>
      </c>
      <c r="Y33" s="68" t="s">
        <v>25</v>
      </c>
      <c r="Z33" s="65" t="s">
        <v>25</v>
      </c>
      <c r="AA33" s="127">
        <v>1E-3</v>
      </c>
      <c r="AB33" s="64" t="s">
        <v>25</v>
      </c>
      <c r="AC33" s="64"/>
      <c r="AD33" s="64"/>
      <c r="AE33" s="64"/>
      <c r="AF33" s="64"/>
      <c r="AG33" s="64"/>
      <c r="AH33" s="64"/>
      <c r="AI33" s="144"/>
      <c r="AJ33" s="68">
        <v>1</v>
      </c>
      <c r="AK33" s="68">
        <v>1</v>
      </c>
      <c r="AL33" s="68">
        <v>1</v>
      </c>
      <c r="AM33" s="140">
        <v>1</v>
      </c>
      <c r="AN33" s="140">
        <v>1</v>
      </c>
      <c r="AO33" s="68">
        <v>1</v>
      </c>
    </row>
    <row r="34" spans="1:41" ht="39.950000000000003" customHeight="1">
      <c r="A34" s="66">
        <f t="shared" si="0"/>
        <v>26</v>
      </c>
      <c r="B34" s="67"/>
      <c r="C34" s="68"/>
      <c r="D34" s="68"/>
      <c r="E34" s="68">
        <v>3</v>
      </c>
      <c r="F34" s="68"/>
      <c r="G34" s="68"/>
      <c r="H34" s="68"/>
      <c r="I34" s="68"/>
      <c r="J34" s="77"/>
      <c r="K34" s="79"/>
      <c r="L34" s="86" t="s">
        <v>320</v>
      </c>
      <c r="M34" s="33" t="s">
        <v>321</v>
      </c>
      <c r="N34" s="88" t="s">
        <v>322</v>
      </c>
      <c r="O34" s="77" t="s">
        <v>56</v>
      </c>
      <c r="P34" s="65" t="s">
        <v>246</v>
      </c>
      <c r="Q34" s="77"/>
      <c r="R34" s="76" t="s">
        <v>56</v>
      </c>
      <c r="S34" s="86" t="s">
        <v>247</v>
      </c>
      <c r="T34" s="76" t="s">
        <v>56</v>
      </c>
      <c r="U34" s="76" t="s">
        <v>248</v>
      </c>
      <c r="V34" s="76" t="s">
        <v>249</v>
      </c>
      <c r="W34" s="75" t="s">
        <v>256</v>
      </c>
      <c r="X34" s="68" t="s">
        <v>251</v>
      </c>
      <c r="Y34" s="86" t="s">
        <v>25</v>
      </c>
      <c r="Z34" s="77" t="s">
        <v>323</v>
      </c>
      <c r="AA34" s="127">
        <f>AA35</f>
        <v>0.45900000000000002</v>
      </c>
      <c r="AB34" s="76" t="s">
        <v>324</v>
      </c>
      <c r="AC34" s="64"/>
      <c r="AD34" s="64"/>
      <c r="AE34" s="64"/>
      <c r="AF34" s="64"/>
      <c r="AG34" s="64"/>
      <c r="AH34" s="64"/>
      <c r="AI34" s="144"/>
      <c r="AJ34" s="68">
        <v>1</v>
      </c>
      <c r="AK34" s="68">
        <v>1</v>
      </c>
      <c r="AL34" s="68">
        <v>1</v>
      </c>
      <c r="AM34" s="140">
        <v>1</v>
      </c>
      <c r="AN34" s="140">
        <v>1</v>
      </c>
      <c r="AO34" s="68">
        <v>1</v>
      </c>
    </row>
    <row r="35" spans="1:41" ht="39.950000000000003" customHeight="1">
      <c r="A35" s="66">
        <f t="shared" si="0"/>
        <v>27</v>
      </c>
      <c r="B35" s="67"/>
      <c r="C35" s="68"/>
      <c r="D35" s="68"/>
      <c r="E35" s="68"/>
      <c r="F35" s="68">
        <v>4</v>
      </c>
      <c r="G35" s="68"/>
      <c r="H35" s="68"/>
      <c r="I35" s="68"/>
      <c r="J35" s="77"/>
      <c r="K35" s="79"/>
      <c r="L35" s="98" t="s">
        <v>325</v>
      </c>
      <c r="M35" s="33" t="s">
        <v>326</v>
      </c>
      <c r="N35" s="88" t="s">
        <v>322</v>
      </c>
      <c r="O35" s="77" t="s">
        <v>56</v>
      </c>
      <c r="P35" s="65" t="s">
        <v>246</v>
      </c>
      <c r="Q35" s="77"/>
      <c r="R35" s="76" t="s">
        <v>56</v>
      </c>
      <c r="S35" s="86" t="s">
        <v>247</v>
      </c>
      <c r="T35" s="76" t="s">
        <v>56</v>
      </c>
      <c r="U35" s="76" t="s">
        <v>248</v>
      </c>
      <c r="V35" s="76" t="s">
        <v>249</v>
      </c>
      <c r="W35" s="75" t="s">
        <v>256</v>
      </c>
      <c r="X35" s="68" t="s">
        <v>251</v>
      </c>
      <c r="Y35" s="86" t="s">
        <v>25</v>
      </c>
      <c r="Z35" s="77" t="s">
        <v>323</v>
      </c>
      <c r="AA35" s="127">
        <f>AA36+AA37</f>
        <v>0.45900000000000002</v>
      </c>
      <c r="AB35" s="76" t="s">
        <v>25</v>
      </c>
      <c r="AC35" s="64"/>
      <c r="AD35" s="64"/>
      <c r="AE35" s="64"/>
      <c r="AF35" s="64"/>
      <c r="AG35" s="64"/>
      <c r="AH35" s="64"/>
      <c r="AI35" s="144"/>
      <c r="AJ35" s="68">
        <v>1</v>
      </c>
      <c r="AK35" s="68">
        <v>1</v>
      </c>
      <c r="AL35" s="68">
        <v>1</v>
      </c>
      <c r="AM35" s="140">
        <v>1</v>
      </c>
      <c r="AN35" s="140">
        <v>1</v>
      </c>
      <c r="AO35" s="68">
        <v>1</v>
      </c>
    </row>
    <row r="36" spans="1:41" ht="39.950000000000003" customHeight="1">
      <c r="A36" s="66">
        <f t="shared" si="0"/>
        <v>28</v>
      </c>
      <c r="B36" s="67"/>
      <c r="C36" s="68"/>
      <c r="D36" s="68"/>
      <c r="E36" s="68"/>
      <c r="F36" s="68"/>
      <c r="G36" s="68">
        <v>5</v>
      </c>
      <c r="H36" s="68"/>
      <c r="I36" s="68"/>
      <c r="J36" s="77"/>
      <c r="K36" s="79"/>
      <c r="L36" s="98" t="s">
        <v>121</v>
      </c>
      <c r="M36" s="33" t="s">
        <v>122</v>
      </c>
      <c r="N36" s="88" t="s">
        <v>327</v>
      </c>
      <c r="O36" s="77" t="s">
        <v>56</v>
      </c>
      <c r="P36" s="65" t="s">
        <v>246</v>
      </c>
      <c r="Q36" s="77"/>
      <c r="R36" s="76" t="s">
        <v>56</v>
      </c>
      <c r="S36" s="86" t="s">
        <v>247</v>
      </c>
      <c r="T36" s="76" t="s">
        <v>56</v>
      </c>
      <c r="U36" s="76" t="s">
        <v>248</v>
      </c>
      <c r="V36" s="76" t="s">
        <v>249</v>
      </c>
      <c r="W36" s="75" t="s">
        <v>328</v>
      </c>
      <c r="X36" s="68" t="s">
        <v>329</v>
      </c>
      <c r="Y36" s="86" t="s">
        <v>330</v>
      </c>
      <c r="Z36" s="77" t="s">
        <v>323</v>
      </c>
      <c r="AA36" s="127">
        <v>0.45800000000000002</v>
      </c>
      <c r="AB36" s="64" t="s">
        <v>25</v>
      </c>
      <c r="AC36" s="64"/>
      <c r="AD36" s="64"/>
      <c r="AE36" s="64"/>
      <c r="AF36" s="64"/>
      <c r="AG36" s="64"/>
      <c r="AH36" s="64"/>
      <c r="AI36" s="144"/>
      <c r="AJ36" s="68">
        <v>1</v>
      </c>
      <c r="AK36" s="68">
        <v>1</v>
      </c>
      <c r="AL36" s="68">
        <v>1</v>
      </c>
      <c r="AM36" s="140">
        <v>1</v>
      </c>
      <c r="AN36" s="140">
        <v>1</v>
      </c>
      <c r="AO36" s="68">
        <v>1</v>
      </c>
    </row>
    <row r="37" spans="1:41" ht="39.950000000000003" customHeight="1">
      <c r="A37" s="66">
        <f t="shared" si="0"/>
        <v>29</v>
      </c>
      <c r="B37" s="67"/>
      <c r="C37" s="68"/>
      <c r="D37" s="68"/>
      <c r="E37" s="68"/>
      <c r="F37" s="68"/>
      <c r="G37" s="68">
        <v>5</v>
      </c>
      <c r="H37" s="68"/>
      <c r="I37" s="68"/>
      <c r="J37" s="77"/>
      <c r="K37" s="79"/>
      <c r="L37" s="86" t="s">
        <v>331</v>
      </c>
      <c r="M37" s="33" t="s">
        <v>332</v>
      </c>
      <c r="N37" s="96" t="s">
        <v>333</v>
      </c>
      <c r="O37" s="77" t="s">
        <v>56</v>
      </c>
      <c r="P37" s="65" t="s">
        <v>246</v>
      </c>
      <c r="Q37" s="115"/>
      <c r="R37" s="76" t="s">
        <v>56</v>
      </c>
      <c r="S37" s="86" t="s">
        <v>247</v>
      </c>
      <c r="T37" s="76" t="s">
        <v>25</v>
      </c>
      <c r="U37" s="76" t="s">
        <v>249</v>
      </c>
      <c r="V37" s="76" t="s">
        <v>248</v>
      </c>
      <c r="W37" s="65" t="s">
        <v>328</v>
      </c>
      <c r="X37" s="68" t="s">
        <v>334</v>
      </c>
      <c r="Y37" s="131" t="s">
        <v>25</v>
      </c>
      <c r="Z37" s="132" t="s">
        <v>335</v>
      </c>
      <c r="AA37" s="127">
        <v>1E-3</v>
      </c>
      <c r="AB37" s="64" t="s">
        <v>25</v>
      </c>
      <c r="AC37" s="64"/>
      <c r="AD37" s="64"/>
      <c r="AE37" s="64"/>
      <c r="AF37" s="64"/>
      <c r="AG37" s="64"/>
      <c r="AH37" s="64"/>
      <c r="AI37" s="144"/>
      <c r="AJ37" s="68">
        <v>1</v>
      </c>
      <c r="AK37" s="68">
        <v>1</v>
      </c>
      <c r="AL37" s="68">
        <v>1</v>
      </c>
      <c r="AM37" s="140">
        <v>1</v>
      </c>
      <c r="AN37" s="140">
        <v>1</v>
      </c>
      <c r="AO37" s="68">
        <v>1</v>
      </c>
    </row>
    <row r="38" spans="1:41" s="52" customFormat="1" ht="39.950000000000003" customHeight="1">
      <c r="A38" s="69">
        <f t="shared" si="0"/>
        <v>30</v>
      </c>
      <c r="B38" s="70"/>
      <c r="C38" s="71"/>
      <c r="D38" s="71"/>
      <c r="E38" s="71">
        <v>3</v>
      </c>
      <c r="F38" s="71"/>
      <c r="G38" s="71"/>
      <c r="H38" s="71"/>
      <c r="I38" s="71"/>
      <c r="J38" s="90"/>
      <c r="K38" s="91"/>
      <c r="L38" s="92" t="s">
        <v>336</v>
      </c>
      <c r="M38" s="93" t="s">
        <v>337</v>
      </c>
      <c r="N38" s="94" t="s">
        <v>271</v>
      </c>
      <c r="O38" s="90" t="s">
        <v>56</v>
      </c>
      <c r="P38" s="95" t="s">
        <v>246</v>
      </c>
      <c r="Q38" s="90"/>
      <c r="R38" s="113" t="s">
        <v>56</v>
      </c>
      <c r="S38" s="109" t="s">
        <v>247</v>
      </c>
      <c r="T38" s="113" t="s">
        <v>56</v>
      </c>
      <c r="U38" s="113" t="s">
        <v>248</v>
      </c>
      <c r="V38" s="113" t="s">
        <v>249</v>
      </c>
      <c r="W38" s="114" t="s">
        <v>256</v>
      </c>
      <c r="X38" s="71" t="s">
        <v>251</v>
      </c>
      <c r="Y38" s="109" t="s">
        <v>25</v>
      </c>
      <c r="Z38" s="129" t="s">
        <v>338</v>
      </c>
      <c r="AA38" s="133">
        <f>AA39+AA40+AA52+AA69*AJ69+AA70+AA71+AA72*AJ72+AA73+AA74</f>
        <v>3.6726000000000001</v>
      </c>
      <c r="AB38" s="113" t="s">
        <v>25</v>
      </c>
      <c r="AC38" s="129"/>
      <c r="AD38" s="129"/>
      <c r="AE38" s="129"/>
      <c r="AF38" s="129"/>
      <c r="AG38" s="129"/>
      <c r="AH38" s="129"/>
      <c r="AI38" s="149"/>
      <c r="AJ38" s="71">
        <v>1</v>
      </c>
      <c r="AK38" s="71">
        <v>1</v>
      </c>
      <c r="AL38" s="71">
        <v>1</v>
      </c>
      <c r="AM38" s="150">
        <v>1</v>
      </c>
      <c r="AN38" s="150">
        <v>1</v>
      </c>
      <c r="AO38" s="71">
        <v>1</v>
      </c>
    </row>
    <row r="39" spans="1:41" s="53" customFormat="1" ht="39.950000000000003" customHeight="1">
      <c r="A39" s="66">
        <f t="shared" si="0"/>
        <v>31</v>
      </c>
      <c r="B39" s="72"/>
      <c r="C39" s="73"/>
      <c r="D39" s="73"/>
      <c r="E39" s="73"/>
      <c r="F39" s="73">
        <v>4</v>
      </c>
      <c r="G39" s="73"/>
      <c r="H39" s="73"/>
      <c r="I39" s="73"/>
      <c r="J39" s="99"/>
      <c r="K39" s="100"/>
      <c r="L39" s="73" t="s">
        <v>339</v>
      </c>
      <c r="M39" s="101" t="s">
        <v>340</v>
      </c>
      <c r="N39" s="101" t="s">
        <v>341</v>
      </c>
      <c r="O39" s="99" t="s">
        <v>56</v>
      </c>
      <c r="P39" s="102" t="s">
        <v>246</v>
      </c>
      <c r="Q39" s="116"/>
      <c r="R39" s="117" t="s">
        <v>56</v>
      </c>
      <c r="S39" s="118" t="s">
        <v>247</v>
      </c>
      <c r="T39" s="117" t="s">
        <v>56</v>
      </c>
      <c r="U39" s="117" t="s">
        <v>249</v>
      </c>
      <c r="V39" s="117" t="s">
        <v>248</v>
      </c>
      <c r="W39" s="102" t="s">
        <v>342</v>
      </c>
      <c r="X39" s="73" t="s">
        <v>306</v>
      </c>
      <c r="Y39" s="134" t="s">
        <v>307</v>
      </c>
      <c r="Z39" s="102" t="s">
        <v>343</v>
      </c>
      <c r="AA39" s="135">
        <v>0.14000000000000001</v>
      </c>
      <c r="AB39" s="117" t="s">
        <v>25</v>
      </c>
      <c r="AC39" s="136"/>
      <c r="AD39" s="136"/>
      <c r="AE39" s="136"/>
      <c r="AF39" s="136"/>
      <c r="AG39" s="136"/>
      <c r="AH39" s="136"/>
      <c r="AI39" s="151"/>
      <c r="AJ39" s="73">
        <v>1</v>
      </c>
      <c r="AK39" s="73">
        <v>1</v>
      </c>
      <c r="AL39" s="73">
        <v>1</v>
      </c>
      <c r="AM39" s="152">
        <v>1</v>
      </c>
      <c r="AN39" s="152">
        <v>1</v>
      </c>
      <c r="AO39" s="73">
        <v>1</v>
      </c>
    </row>
    <row r="40" spans="1:41" ht="39.950000000000003" customHeight="1">
      <c r="A40" s="66">
        <f t="shared" si="0"/>
        <v>32</v>
      </c>
      <c r="B40" s="67"/>
      <c r="C40" s="68"/>
      <c r="D40" s="68"/>
      <c r="E40" s="68"/>
      <c r="F40" s="68">
        <v>4</v>
      </c>
      <c r="G40" s="68"/>
      <c r="H40" s="68"/>
      <c r="I40" s="68"/>
      <c r="J40" s="77"/>
      <c r="K40" s="79"/>
      <c r="L40" s="81" t="s">
        <v>344</v>
      </c>
      <c r="M40" s="33" t="s">
        <v>345</v>
      </c>
      <c r="N40" s="88" t="s">
        <v>271</v>
      </c>
      <c r="O40" s="77" t="s">
        <v>56</v>
      </c>
      <c r="P40" s="65" t="s">
        <v>246</v>
      </c>
      <c r="Q40" s="77"/>
      <c r="R40" s="76" t="s">
        <v>56</v>
      </c>
      <c r="S40" s="86" t="s">
        <v>247</v>
      </c>
      <c r="T40" s="76" t="s">
        <v>56</v>
      </c>
      <c r="U40" s="76" t="s">
        <v>248</v>
      </c>
      <c r="V40" s="76" t="s">
        <v>249</v>
      </c>
      <c r="W40" s="75" t="s">
        <v>256</v>
      </c>
      <c r="X40" s="68" t="s">
        <v>251</v>
      </c>
      <c r="Y40" s="86" t="s">
        <v>25</v>
      </c>
      <c r="Z40" s="77" t="s">
        <v>346</v>
      </c>
      <c r="AA40" s="127">
        <f>AA41+AA48+AA51</f>
        <v>1.2493000000000001</v>
      </c>
      <c r="AB40" s="64" t="s">
        <v>25</v>
      </c>
      <c r="AC40" s="64"/>
      <c r="AD40" s="64"/>
      <c r="AE40" s="64"/>
      <c r="AF40" s="64"/>
      <c r="AG40" s="64"/>
      <c r="AH40" s="64"/>
      <c r="AI40" s="144"/>
      <c r="AJ40" s="68">
        <v>1</v>
      </c>
      <c r="AK40" s="68">
        <v>1</v>
      </c>
      <c r="AL40" s="68">
        <v>1</v>
      </c>
      <c r="AM40" s="140">
        <v>1</v>
      </c>
      <c r="AN40" s="140">
        <v>1</v>
      </c>
      <c r="AO40" s="68">
        <v>1</v>
      </c>
    </row>
    <row r="41" spans="1:41" ht="39.950000000000003" customHeight="1">
      <c r="A41" s="66">
        <f t="shared" si="0"/>
        <v>33</v>
      </c>
      <c r="B41" s="67"/>
      <c r="C41" s="68"/>
      <c r="D41" s="68"/>
      <c r="E41" s="68"/>
      <c r="F41" s="68"/>
      <c r="G41" s="68">
        <v>5</v>
      </c>
      <c r="H41" s="68"/>
      <c r="I41" s="68"/>
      <c r="J41" s="77"/>
      <c r="K41" s="79"/>
      <c r="L41" s="81" t="s">
        <v>73</v>
      </c>
      <c r="M41" s="33" t="s">
        <v>74</v>
      </c>
      <c r="N41" s="88" t="s">
        <v>271</v>
      </c>
      <c r="O41" s="77" t="s">
        <v>56</v>
      </c>
      <c r="P41" s="65" t="s">
        <v>246</v>
      </c>
      <c r="Q41" s="77"/>
      <c r="R41" s="76" t="s">
        <v>56</v>
      </c>
      <c r="S41" s="86" t="s">
        <v>247</v>
      </c>
      <c r="T41" s="76" t="s">
        <v>56</v>
      </c>
      <c r="U41" s="76" t="s">
        <v>248</v>
      </c>
      <c r="V41" s="76" t="s">
        <v>249</v>
      </c>
      <c r="W41" s="75" t="s">
        <v>256</v>
      </c>
      <c r="X41" s="68" t="s">
        <v>251</v>
      </c>
      <c r="Y41" s="86" t="s">
        <v>25</v>
      </c>
      <c r="Z41" s="77" t="s">
        <v>347</v>
      </c>
      <c r="AA41" s="127">
        <f>AA42+AA43+AA44+AA45+AA46</f>
        <v>0.44049999999999995</v>
      </c>
      <c r="AB41" s="64" t="s">
        <v>25</v>
      </c>
      <c r="AC41" s="64"/>
      <c r="AD41" s="64"/>
      <c r="AE41" s="64"/>
      <c r="AF41" s="64"/>
      <c r="AG41" s="64"/>
      <c r="AH41" s="64"/>
      <c r="AI41" s="144"/>
      <c r="AJ41" s="68">
        <v>1</v>
      </c>
      <c r="AK41" s="68">
        <v>1</v>
      </c>
      <c r="AL41" s="68">
        <v>1</v>
      </c>
      <c r="AM41" s="140">
        <v>1</v>
      </c>
      <c r="AN41" s="140">
        <v>1</v>
      </c>
      <c r="AO41" s="68">
        <v>1</v>
      </c>
    </row>
    <row r="42" spans="1:41" ht="39.950000000000003" customHeight="1">
      <c r="A42" s="66">
        <f t="shared" si="0"/>
        <v>34</v>
      </c>
      <c r="B42" s="67"/>
      <c r="C42" s="68"/>
      <c r="D42" s="68"/>
      <c r="E42" s="68"/>
      <c r="F42" s="68"/>
      <c r="G42" s="68"/>
      <c r="H42" s="68">
        <v>6</v>
      </c>
      <c r="I42" s="68"/>
      <c r="J42" s="77"/>
      <c r="K42" s="79"/>
      <c r="L42" s="81" t="s">
        <v>348</v>
      </c>
      <c r="M42" s="33" t="s">
        <v>349</v>
      </c>
      <c r="N42" s="88" t="s">
        <v>350</v>
      </c>
      <c r="O42" s="77" t="s">
        <v>56</v>
      </c>
      <c r="P42" s="65" t="s">
        <v>246</v>
      </c>
      <c r="Q42" s="77"/>
      <c r="R42" s="76" t="s">
        <v>56</v>
      </c>
      <c r="S42" s="86" t="s">
        <v>247</v>
      </c>
      <c r="T42" s="76" t="s">
        <v>56</v>
      </c>
      <c r="U42" s="76" t="s">
        <v>249</v>
      </c>
      <c r="V42" s="76" t="s">
        <v>248</v>
      </c>
      <c r="W42" s="75" t="s">
        <v>328</v>
      </c>
      <c r="X42" s="68" t="s">
        <v>351</v>
      </c>
      <c r="Y42" s="86" t="s">
        <v>330</v>
      </c>
      <c r="Z42" s="77" t="s">
        <v>347</v>
      </c>
      <c r="AA42" s="127">
        <v>0.32469999999999999</v>
      </c>
      <c r="AB42" s="76" t="s">
        <v>25</v>
      </c>
      <c r="AC42" s="64"/>
      <c r="AD42" s="64"/>
      <c r="AE42" s="64"/>
      <c r="AF42" s="64"/>
      <c r="AG42" s="64"/>
      <c r="AH42" s="64"/>
      <c r="AI42" s="144"/>
      <c r="AJ42" s="68">
        <v>1</v>
      </c>
      <c r="AK42" s="68">
        <v>1</v>
      </c>
      <c r="AL42" s="68">
        <v>1</v>
      </c>
      <c r="AM42" s="140">
        <v>1</v>
      </c>
      <c r="AN42" s="140">
        <v>1</v>
      </c>
      <c r="AO42" s="68">
        <v>1</v>
      </c>
    </row>
    <row r="43" spans="1:41" ht="39.950000000000003" customHeight="1">
      <c r="A43" s="66">
        <f t="shared" si="0"/>
        <v>35</v>
      </c>
      <c r="B43" s="67"/>
      <c r="C43" s="68"/>
      <c r="D43" s="68"/>
      <c r="E43" s="68"/>
      <c r="F43" s="68"/>
      <c r="G43" s="68"/>
      <c r="H43" s="68">
        <v>6</v>
      </c>
      <c r="I43" s="68"/>
      <c r="J43" s="77"/>
      <c r="K43" s="79"/>
      <c r="L43" s="81" t="s">
        <v>352</v>
      </c>
      <c r="M43" s="33" t="s">
        <v>353</v>
      </c>
      <c r="N43" s="88" t="s">
        <v>271</v>
      </c>
      <c r="O43" s="77" t="s">
        <v>56</v>
      </c>
      <c r="P43" s="65" t="s">
        <v>246</v>
      </c>
      <c r="Q43" s="77"/>
      <c r="R43" s="76" t="s">
        <v>56</v>
      </c>
      <c r="S43" s="86" t="s">
        <v>247</v>
      </c>
      <c r="T43" s="76" t="s">
        <v>56</v>
      </c>
      <c r="U43" s="76" t="s">
        <v>248</v>
      </c>
      <c r="V43" s="76" t="s">
        <v>249</v>
      </c>
      <c r="W43" s="75" t="s">
        <v>328</v>
      </c>
      <c r="X43" s="68" t="s">
        <v>354</v>
      </c>
      <c r="Y43" s="86" t="s">
        <v>330</v>
      </c>
      <c r="Z43" s="77" t="s">
        <v>355</v>
      </c>
      <c r="AA43" s="127">
        <v>1.03E-2</v>
      </c>
      <c r="AB43" s="64" t="s">
        <v>25</v>
      </c>
      <c r="AC43" s="64"/>
      <c r="AD43" s="64"/>
      <c r="AE43" s="64"/>
      <c r="AF43" s="64"/>
      <c r="AG43" s="64"/>
      <c r="AH43" s="64"/>
      <c r="AI43" s="144"/>
      <c r="AJ43" s="68">
        <v>1</v>
      </c>
      <c r="AK43" s="68">
        <v>1</v>
      </c>
      <c r="AL43" s="68">
        <v>1</v>
      </c>
      <c r="AM43" s="140">
        <v>1</v>
      </c>
      <c r="AN43" s="140">
        <v>1</v>
      </c>
      <c r="AO43" s="68">
        <v>1</v>
      </c>
    </row>
    <row r="44" spans="1:41" ht="39.950000000000003" customHeight="1">
      <c r="A44" s="66">
        <f t="shared" si="0"/>
        <v>36</v>
      </c>
      <c r="B44" s="68"/>
      <c r="C44" s="68"/>
      <c r="D44" s="68"/>
      <c r="E44" s="74"/>
      <c r="F44" s="68"/>
      <c r="G44" s="68"/>
      <c r="H44" s="68">
        <v>6</v>
      </c>
      <c r="I44" s="68"/>
      <c r="J44" s="77"/>
      <c r="K44" s="77"/>
      <c r="L44" s="86" t="s">
        <v>356</v>
      </c>
      <c r="M44" s="33" t="s">
        <v>357</v>
      </c>
      <c r="N44" s="82" t="s">
        <v>341</v>
      </c>
      <c r="O44" s="77" t="s">
        <v>56</v>
      </c>
      <c r="P44" s="64" t="s">
        <v>246</v>
      </c>
      <c r="Q44" s="115"/>
      <c r="R44" s="76" t="s">
        <v>56</v>
      </c>
      <c r="S44" s="86" t="s">
        <v>247</v>
      </c>
      <c r="T44" s="86" t="s">
        <v>25</v>
      </c>
      <c r="U44" s="76" t="s">
        <v>249</v>
      </c>
      <c r="V44" s="112" t="s">
        <v>248</v>
      </c>
      <c r="W44" s="65" t="s">
        <v>328</v>
      </c>
      <c r="X44" s="68" t="s">
        <v>358</v>
      </c>
      <c r="Y44" s="86" t="s">
        <v>330</v>
      </c>
      <c r="Z44" s="65" t="s">
        <v>359</v>
      </c>
      <c r="AA44" s="137">
        <v>1.2800000000000001E-2</v>
      </c>
      <c r="AB44" s="64" t="s">
        <v>25</v>
      </c>
      <c r="AC44" s="64"/>
      <c r="AD44" s="64"/>
      <c r="AE44" s="64"/>
      <c r="AF44" s="64"/>
      <c r="AG44" s="64"/>
      <c r="AH44" s="64"/>
      <c r="AI44" s="144"/>
      <c r="AJ44" s="68">
        <v>1</v>
      </c>
      <c r="AK44" s="68">
        <v>1</v>
      </c>
      <c r="AL44" s="68">
        <v>1</v>
      </c>
      <c r="AM44" s="140">
        <v>1</v>
      </c>
      <c r="AN44" s="140">
        <v>1</v>
      </c>
      <c r="AO44" s="68">
        <v>1</v>
      </c>
    </row>
    <row r="45" spans="1:41" ht="39.950000000000003" customHeight="1">
      <c r="A45" s="66">
        <f t="shared" si="0"/>
        <v>37</v>
      </c>
      <c r="B45" s="68"/>
      <c r="C45" s="68"/>
      <c r="D45" s="68"/>
      <c r="E45" s="74"/>
      <c r="F45" s="68"/>
      <c r="G45" s="68"/>
      <c r="H45" s="68">
        <v>6</v>
      </c>
      <c r="I45" s="68"/>
      <c r="J45" s="64"/>
      <c r="K45" s="103"/>
      <c r="L45" s="86" t="s">
        <v>360</v>
      </c>
      <c r="M45" s="33" t="s">
        <v>361</v>
      </c>
      <c r="N45" s="82" t="s">
        <v>341</v>
      </c>
      <c r="O45" s="77" t="s">
        <v>56</v>
      </c>
      <c r="P45" s="65" t="s">
        <v>246</v>
      </c>
      <c r="Q45" s="115"/>
      <c r="R45" s="76" t="s">
        <v>65</v>
      </c>
      <c r="S45" s="86" t="s">
        <v>247</v>
      </c>
      <c r="T45" s="86" t="s">
        <v>25</v>
      </c>
      <c r="U45" s="76" t="s">
        <v>249</v>
      </c>
      <c r="V45" s="112" t="s">
        <v>248</v>
      </c>
      <c r="W45" s="65" t="s">
        <v>328</v>
      </c>
      <c r="X45" s="68" t="s">
        <v>358</v>
      </c>
      <c r="Y45" s="86" t="s">
        <v>330</v>
      </c>
      <c r="Z45" s="65" t="s">
        <v>362</v>
      </c>
      <c r="AA45" s="137">
        <v>1.67E-2</v>
      </c>
      <c r="AB45" s="64" t="s">
        <v>25</v>
      </c>
      <c r="AC45" s="64"/>
      <c r="AD45" s="64"/>
      <c r="AE45" s="64"/>
      <c r="AF45" s="64"/>
      <c r="AG45" s="146"/>
      <c r="AH45" s="146"/>
      <c r="AI45" s="153"/>
      <c r="AJ45" s="68">
        <v>1</v>
      </c>
      <c r="AK45" s="68">
        <v>1</v>
      </c>
      <c r="AL45" s="68">
        <v>1</v>
      </c>
      <c r="AM45" s="140">
        <v>1</v>
      </c>
      <c r="AN45" s="140">
        <v>1</v>
      </c>
      <c r="AO45" s="68">
        <v>1</v>
      </c>
    </row>
    <row r="46" spans="1:41" ht="39.950000000000003" customHeight="1">
      <c r="A46" s="66">
        <f t="shared" si="0"/>
        <v>38</v>
      </c>
      <c r="B46" s="68"/>
      <c r="C46" s="68"/>
      <c r="D46" s="68"/>
      <c r="E46" s="68"/>
      <c r="F46" s="68"/>
      <c r="G46" s="68"/>
      <c r="H46" s="68">
        <v>6</v>
      </c>
      <c r="I46" s="68"/>
      <c r="J46" s="77"/>
      <c r="K46" s="77"/>
      <c r="L46" s="81" t="s">
        <v>90</v>
      </c>
      <c r="M46" s="33" t="s">
        <v>91</v>
      </c>
      <c r="N46" s="104" t="s">
        <v>271</v>
      </c>
      <c r="O46" s="77" t="s">
        <v>56</v>
      </c>
      <c r="P46" s="65" t="s">
        <v>246</v>
      </c>
      <c r="Q46" s="83"/>
      <c r="R46" s="76" t="s">
        <v>56</v>
      </c>
      <c r="S46" s="86" t="s">
        <v>247</v>
      </c>
      <c r="T46" s="76" t="s">
        <v>56</v>
      </c>
      <c r="U46" s="76" t="s">
        <v>248</v>
      </c>
      <c r="V46" s="76" t="s">
        <v>249</v>
      </c>
      <c r="W46" s="75" t="s">
        <v>282</v>
      </c>
      <c r="X46" s="68" t="s">
        <v>363</v>
      </c>
      <c r="Y46" s="77" t="s">
        <v>279</v>
      </c>
      <c r="Z46" s="64" t="s">
        <v>364</v>
      </c>
      <c r="AA46" s="127">
        <v>7.5999999999999998E-2</v>
      </c>
      <c r="AB46" s="64" t="s">
        <v>25</v>
      </c>
      <c r="AC46" s="64"/>
      <c r="AD46" s="64"/>
      <c r="AE46" s="64"/>
      <c r="AF46" s="64"/>
      <c r="AG46" s="64"/>
      <c r="AH46" s="64"/>
      <c r="AI46" s="144"/>
      <c r="AJ46" s="68">
        <v>1</v>
      </c>
      <c r="AK46" s="68">
        <v>1</v>
      </c>
      <c r="AL46" s="68">
        <v>1</v>
      </c>
      <c r="AM46" s="140">
        <v>1</v>
      </c>
      <c r="AN46" s="140">
        <v>1</v>
      </c>
      <c r="AO46" s="68">
        <v>1</v>
      </c>
    </row>
    <row r="47" spans="1:41" ht="39.950000000000003" customHeight="1">
      <c r="A47" s="66">
        <f t="shared" si="0"/>
        <v>39</v>
      </c>
      <c r="B47" s="68"/>
      <c r="C47" s="68"/>
      <c r="D47" s="68"/>
      <c r="E47" s="68"/>
      <c r="F47" s="68"/>
      <c r="G47" s="68">
        <v>5</v>
      </c>
      <c r="H47" s="68"/>
      <c r="I47" s="68"/>
      <c r="J47" s="77"/>
      <c r="K47" s="77"/>
      <c r="L47" s="81" t="s">
        <v>197</v>
      </c>
      <c r="M47" s="33" t="s">
        <v>198</v>
      </c>
      <c r="N47" s="88" t="s">
        <v>271</v>
      </c>
      <c r="O47" s="77" t="s">
        <v>56</v>
      </c>
      <c r="P47" s="65" t="s">
        <v>246</v>
      </c>
      <c r="Q47" s="115"/>
      <c r="R47" s="76" t="s">
        <v>56</v>
      </c>
      <c r="S47" s="86" t="s">
        <v>247</v>
      </c>
      <c r="T47" s="76" t="s">
        <v>56</v>
      </c>
      <c r="U47" s="76" t="s">
        <v>248</v>
      </c>
      <c r="V47" s="76" t="s">
        <v>249</v>
      </c>
      <c r="W47" s="75" t="s">
        <v>256</v>
      </c>
      <c r="X47" s="68" t="s">
        <v>251</v>
      </c>
      <c r="Y47" s="86" t="s">
        <v>25</v>
      </c>
      <c r="Z47" s="65" t="s">
        <v>365</v>
      </c>
      <c r="AA47" s="127">
        <f>AA48</f>
        <v>0.57890000000000008</v>
      </c>
      <c r="AB47" s="64" t="s">
        <v>25</v>
      </c>
      <c r="AC47" s="64"/>
      <c r="AD47" s="64"/>
      <c r="AE47" s="64"/>
      <c r="AF47" s="64"/>
      <c r="AG47" s="146"/>
      <c r="AH47" s="146"/>
      <c r="AI47" s="98"/>
      <c r="AJ47" s="68">
        <v>1</v>
      </c>
      <c r="AK47" s="68">
        <v>1</v>
      </c>
      <c r="AL47" s="68">
        <v>1</v>
      </c>
      <c r="AM47" s="140">
        <v>1</v>
      </c>
      <c r="AN47" s="140"/>
      <c r="AO47" s="68"/>
    </row>
    <row r="48" spans="1:41" ht="39.950000000000003" customHeight="1">
      <c r="A48" s="66">
        <f t="shared" si="0"/>
        <v>40</v>
      </c>
      <c r="B48" s="65"/>
      <c r="C48" s="68"/>
      <c r="D48" s="68"/>
      <c r="E48" s="74"/>
      <c r="F48" s="75"/>
      <c r="G48" s="68">
        <v>5</v>
      </c>
      <c r="H48" s="68"/>
      <c r="I48" s="68"/>
      <c r="J48" s="64"/>
      <c r="K48" s="103"/>
      <c r="L48" s="86" t="s">
        <v>366</v>
      </c>
      <c r="M48" s="33" t="s">
        <v>367</v>
      </c>
      <c r="N48" s="88" t="s">
        <v>271</v>
      </c>
      <c r="O48" s="77" t="s">
        <v>56</v>
      </c>
      <c r="P48" s="65" t="s">
        <v>246</v>
      </c>
      <c r="Q48" s="115"/>
      <c r="R48" s="76" t="s">
        <v>56</v>
      </c>
      <c r="S48" s="86" t="s">
        <v>247</v>
      </c>
      <c r="T48" s="76" t="s">
        <v>56</v>
      </c>
      <c r="U48" s="76" t="s">
        <v>248</v>
      </c>
      <c r="V48" s="76" t="s">
        <v>249</v>
      </c>
      <c r="W48" s="75" t="s">
        <v>256</v>
      </c>
      <c r="X48" s="68" t="s">
        <v>251</v>
      </c>
      <c r="Y48" s="86" t="s">
        <v>25</v>
      </c>
      <c r="Z48" s="65" t="s">
        <v>365</v>
      </c>
      <c r="AA48" s="127">
        <f>SUM(AA49:AA50)</f>
        <v>0.57890000000000008</v>
      </c>
      <c r="AB48" s="64" t="s">
        <v>25</v>
      </c>
      <c r="AC48" s="64"/>
      <c r="AD48" s="64"/>
      <c r="AE48" s="64"/>
      <c r="AF48" s="64"/>
      <c r="AG48" s="146"/>
      <c r="AH48" s="146"/>
      <c r="AI48" s="98"/>
      <c r="AJ48" s="68">
        <v>1</v>
      </c>
      <c r="AK48" s="68">
        <v>1</v>
      </c>
      <c r="AL48" s="68">
        <v>1</v>
      </c>
      <c r="AM48" s="140">
        <v>1</v>
      </c>
      <c r="AN48" s="140">
        <v>1</v>
      </c>
      <c r="AO48" s="68">
        <v>1</v>
      </c>
    </row>
    <row r="49" spans="1:41" ht="39.950000000000003" customHeight="1">
      <c r="A49" s="66">
        <f t="shared" si="0"/>
        <v>41</v>
      </c>
      <c r="B49" s="65"/>
      <c r="C49" s="68"/>
      <c r="D49" s="68"/>
      <c r="E49" s="68"/>
      <c r="F49" s="75"/>
      <c r="G49" s="68"/>
      <c r="H49" s="68">
        <v>6</v>
      </c>
      <c r="I49" s="68"/>
      <c r="J49" s="64"/>
      <c r="K49" s="103"/>
      <c r="L49" s="86" t="s">
        <v>111</v>
      </c>
      <c r="M49" s="33" t="s">
        <v>112</v>
      </c>
      <c r="N49" s="88" t="s">
        <v>271</v>
      </c>
      <c r="O49" s="77" t="s">
        <v>56</v>
      </c>
      <c r="P49" s="65" t="s">
        <v>246</v>
      </c>
      <c r="Q49" s="115"/>
      <c r="R49" s="76" t="s">
        <v>56</v>
      </c>
      <c r="S49" s="86" t="s">
        <v>247</v>
      </c>
      <c r="T49" s="76" t="s">
        <v>56</v>
      </c>
      <c r="U49" s="76" t="s">
        <v>248</v>
      </c>
      <c r="V49" s="76" t="s">
        <v>249</v>
      </c>
      <c r="W49" s="65" t="s">
        <v>328</v>
      </c>
      <c r="X49" s="68" t="s">
        <v>329</v>
      </c>
      <c r="Y49" s="86" t="s">
        <v>330</v>
      </c>
      <c r="Z49" s="65" t="s">
        <v>368</v>
      </c>
      <c r="AA49" s="127">
        <v>0.54300000000000004</v>
      </c>
      <c r="AB49" s="64" t="s">
        <v>25</v>
      </c>
      <c r="AC49" s="64"/>
      <c r="AD49" s="64"/>
      <c r="AE49" s="64"/>
      <c r="AF49" s="64"/>
      <c r="AG49" s="146"/>
      <c r="AH49" s="146"/>
      <c r="AI49" s="98"/>
      <c r="AJ49" s="68">
        <v>1</v>
      </c>
      <c r="AK49" s="68">
        <v>1</v>
      </c>
      <c r="AL49" s="68">
        <v>1</v>
      </c>
      <c r="AM49" s="140">
        <v>1</v>
      </c>
      <c r="AN49" s="140">
        <v>1</v>
      </c>
      <c r="AO49" s="68">
        <v>1</v>
      </c>
    </row>
    <row r="50" spans="1:41" ht="39.950000000000003" customHeight="1">
      <c r="A50" s="66">
        <f t="shared" si="0"/>
        <v>42</v>
      </c>
      <c r="B50" s="68"/>
      <c r="C50" s="68"/>
      <c r="D50" s="68"/>
      <c r="E50" s="68"/>
      <c r="F50" s="68"/>
      <c r="G50" s="68"/>
      <c r="H50" s="68">
        <v>6</v>
      </c>
      <c r="I50" s="68"/>
      <c r="J50" s="77"/>
      <c r="K50" s="77"/>
      <c r="L50" s="105" t="s">
        <v>369</v>
      </c>
      <c r="M50" s="106" t="s">
        <v>370</v>
      </c>
      <c r="N50" s="107" t="s">
        <v>341</v>
      </c>
      <c r="O50" s="77" t="s">
        <v>56</v>
      </c>
      <c r="P50" s="65" t="s">
        <v>246</v>
      </c>
      <c r="Q50" s="119"/>
      <c r="R50" s="120" t="s">
        <v>65</v>
      </c>
      <c r="S50" s="121" t="s">
        <v>247</v>
      </c>
      <c r="T50" s="121" t="s">
        <v>25</v>
      </c>
      <c r="U50" s="111" t="s">
        <v>249</v>
      </c>
      <c r="V50" s="111" t="s">
        <v>248</v>
      </c>
      <c r="W50" s="122" t="s">
        <v>328</v>
      </c>
      <c r="X50" s="105" t="s">
        <v>371</v>
      </c>
      <c r="Y50" s="121" t="s">
        <v>330</v>
      </c>
      <c r="Z50" s="65" t="s">
        <v>372</v>
      </c>
      <c r="AA50" s="138">
        <v>3.5900000000000001E-2</v>
      </c>
      <c r="AB50" s="64" t="s">
        <v>25</v>
      </c>
      <c r="AC50" s="64"/>
      <c r="AD50" s="64"/>
      <c r="AE50" s="64"/>
      <c r="AF50" s="64"/>
      <c r="AG50" s="64"/>
      <c r="AH50" s="64"/>
      <c r="AI50" s="144"/>
      <c r="AJ50" s="68">
        <v>1</v>
      </c>
      <c r="AK50" s="68">
        <v>1</v>
      </c>
      <c r="AL50" s="68">
        <v>1</v>
      </c>
      <c r="AM50" s="140">
        <v>1</v>
      </c>
      <c r="AN50" s="140">
        <v>1</v>
      </c>
      <c r="AO50" s="68">
        <v>1</v>
      </c>
    </row>
    <row r="51" spans="1:41" ht="39.950000000000003" customHeight="1">
      <c r="A51" s="66">
        <f t="shared" si="0"/>
        <v>43</v>
      </c>
      <c r="B51" s="68"/>
      <c r="C51" s="68"/>
      <c r="D51" s="68"/>
      <c r="E51" s="75"/>
      <c r="F51" s="68"/>
      <c r="G51" s="68">
        <v>5</v>
      </c>
      <c r="H51" s="68"/>
      <c r="I51" s="68"/>
      <c r="J51" s="77"/>
      <c r="K51" s="77"/>
      <c r="L51" s="81" t="s">
        <v>373</v>
      </c>
      <c r="M51" s="33" t="s">
        <v>374</v>
      </c>
      <c r="N51" s="88" t="s">
        <v>350</v>
      </c>
      <c r="O51" s="77" t="s">
        <v>56</v>
      </c>
      <c r="P51" s="65" t="s">
        <v>246</v>
      </c>
      <c r="Q51" s="83"/>
      <c r="R51" s="76" t="s">
        <v>56</v>
      </c>
      <c r="S51" s="86" t="s">
        <v>247</v>
      </c>
      <c r="T51" s="76" t="s">
        <v>56</v>
      </c>
      <c r="U51" s="76" t="s">
        <v>248</v>
      </c>
      <c r="V51" s="76" t="s">
        <v>249</v>
      </c>
      <c r="W51" s="75" t="s">
        <v>256</v>
      </c>
      <c r="X51" s="86" t="s">
        <v>25</v>
      </c>
      <c r="Y51" s="131" t="s">
        <v>25</v>
      </c>
      <c r="Z51" s="86" t="s">
        <v>25</v>
      </c>
      <c r="AA51" s="127">
        <v>0.22989999999999999</v>
      </c>
      <c r="AB51" s="64" t="s">
        <v>25</v>
      </c>
      <c r="AC51" s="64"/>
      <c r="AD51" s="64"/>
      <c r="AE51" s="64"/>
      <c r="AF51" s="64"/>
      <c r="AG51" s="146"/>
      <c r="AH51" s="146"/>
      <c r="AI51" s="98"/>
      <c r="AJ51" s="68">
        <v>1</v>
      </c>
      <c r="AK51" s="68">
        <v>1</v>
      </c>
      <c r="AL51" s="68">
        <v>1</v>
      </c>
      <c r="AM51" s="140">
        <v>1</v>
      </c>
      <c r="AN51" s="140">
        <v>1</v>
      </c>
      <c r="AO51" s="68">
        <v>1</v>
      </c>
    </row>
    <row r="52" spans="1:41" s="52" customFormat="1" ht="39.950000000000003" customHeight="1">
      <c r="A52" s="69">
        <f t="shared" si="0"/>
        <v>44</v>
      </c>
      <c r="B52" s="71"/>
      <c r="C52" s="71"/>
      <c r="D52" s="71"/>
      <c r="E52" s="71"/>
      <c r="F52" s="71">
        <v>4</v>
      </c>
      <c r="G52" s="71"/>
      <c r="H52" s="71"/>
      <c r="I52" s="71"/>
      <c r="J52" s="90"/>
      <c r="K52" s="90"/>
      <c r="L52" s="92" t="s">
        <v>375</v>
      </c>
      <c r="M52" s="93" t="s">
        <v>376</v>
      </c>
      <c r="N52" s="94" t="s">
        <v>271</v>
      </c>
      <c r="O52" s="90" t="s">
        <v>56</v>
      </c>
      <c r="P52" s="95" t="s">
        <v>246</v>
      </c>
      <c r="Q52" s="123"/>
      <c r="R52" s="113" t="s">
        <v>56</v>
      </c>
      <c r="S52" s="109" t="s">
        <v>247</v>
      </c>
      <c r="T52" s="113" t="s">
        <v>56</v>
      </c>
      <c r="U52" s="113" t="s">
        <v>248</v>
      </c>
      <c r="V52" s="113" t="s">
        <v>249</v>
      </c>
      <c r="W52" s="114" t="s">
        <v>256</v>
      </c>
      <c r="X52" s="71" t="s">
        <v>251</v>
      </c>
      <c r="Y52" s="109" t="s">
        <v>25</v>
      </c>
      <c r="Z52" s="129" t="s">
        <v>377</v>
      </c>
      <c r="AA52" s="139">
        <f>AA53+AA54+AA60*AJ60+AA63+AA66+AA55*AJ55+AA57*AJ57+AA59</f>
        <v>1.9137</v>
      </c>
      <c r="AB52" s="129" t="s">
        <v>25</v>
      </c>
      <c r="AC52" s="129"/>
      <c r="AD52" s="129"/>
      <c r="AE52" s="129"/>
      <c r="AF52" s="129"/>
      <c r="AG52" s="129"/>
      <c r="AH52" s="129"/>
      <c r="AI52" s="149"/>
      <c r="AJ52" s="71">
        <v>1</v>
      </c>
      <c r="AK52" s="71">
        <v>1</v>
      </c>
      <c r="AL52" s="71">
        <v>1</v>
      </c>
      <c r="AM52" s="150">
        <v>1</v>
      </c>
      <c r="AN52" s="150">
        <v>1</v>
      </c>
      <c r="AO52" s="71">
        <v>1</v>
      </c>
    </row>
    <row r="53" spans="1:41" ht="39.950000000000003" customHeight="1">
      <c r="A53" s="66">
        <f t="shared" si="0"/>
        <v>45</v>
      </c>
      <c r="B53" s="68"/>
      <c r="C53" s="68"/>
      <c r="D53" s="68"/>
      <c r="E53" s="68"/>
      <c r="F53" s="68"/>
      <c r="G53" s="68">
        <v>5</v>
      </c>
      <c r="H53" s="68"/>
      <c r="I53" s="68"/>
      <c r="J53" s="77"/>
      <c r="K53" s="77"/>
      <c r="L53" s="81" t="s">
        <v>101</v>
      </c>
      <c r="M53" s="33" t="s">
        <v>102</v>
      </c>
      <c r="N53" s="88" t="s">
        <v>271</v>
      </c>
      <c r="O53" s="77" t="s">
        <v>56</v>
      </c>
      <c r="P53" s="65" t="s">
        <v>246</v>
      </c>
      <c r="Q53" s="83"/>
      <c r="R53" s="76" t="s">
        <v>56</v>
      </c>
      <c r="S53" s="86" t="s">
        <v>247</v>
      </c>
      <c r="T53" s="76" t="s">
        <v>56</v>
      </c>
      <c r="U53" s="76" t="s">
        <v>248</v>
      </c>
      <c r="V53" s="76" t="s">
        <v>249</v>
      </c>
      <c r="W53" s="65" t="s">
        <v>277</v>
      </c>
      <c r="X53" s="68" t="s">
        <v>378</v>
      </c>
      <c r="Y53" s="86" t="s">
        <v>379</v>
      </c>
      <c r="Z53" s="64" t="s">
        <v>380</v>
      </c>
      <c r="AA53" s="126">
        <v>1.0229999999999999</v>
      </c>
      <c r="AB53" s="64" t="s">
        <v>25</v>
      </c>
      <c r="AC53" s="64"/>
      <c r="AD53" s="64"/>
      <c r="AE53" s="64"/>
      <c r="AF53" s="64"/>
      <c r="AG53" s="64"/>
      <c r="AH53" s="64"/>
      <c r="AI53" s="144"/>
      <c r="AJ53" s="68">
        <v>1</v>
      </c>
      <c r="AK53" s="68">
        <v>1</v>
      </c>
      <c r="AL53" s="68">
        <v>1</v>
      </c>
      <c r="AM53" s="140">
        <v>1</v>
      </c>
      <c r="AN53" s="140">
        <v>1</v>
      </c>
      <c r="AO53" s="68">
        <v>1</v>
      </c>
    </row>
    <row r="54" spans="1:41" ht="39.950000000000003" customHeight="1">
      <c r="A54" s="66">
        <f t="shared" si="0"/>
        <v>46</v>
      </c>
      <c r="B54" s="68"/>
      <c r="C54" s="68"/>
      <c r="D54" s="68"/>
      <c r="E54" s="68"/>
      <c r="F54" s="68"/>
      <c r="G54" s="68">
        <v>5</v>
      </c>
      <c r="H54" s="68"/>
      <c r="I54" s="68"/>
      <c r="J54" s="77"/>
      <c r="K54" s="77"/>
      <c r="L54" s="108" t="s">
        <v>106</v>
      </c>
      <c r="M54" s="33" t="s">
        <v>107</v>
      </c>
      <c r="N54" s="88" t="s">
        <v>271</v>
      </c>
      <c r="O54" s="77" t="s">
        <v>56</v>
      </c>
      <c r="P54" s="65" t="s">
        <v>246</v>
      </c>
      <c r="Q54" s="83"/>
      <c r="R54" s="76" t="s">
        <v>56</v>
      </c>
      <c r="S54" s="86" t="s">
        <v>247</v>
      </c>
      <c r="T54" s="76" t="s">
        <v>56</v>
      </c>
      <c r="U54" s="76" t="s">
        <v>248</v>
      </c>
      <c r="V54" s="76" t="s">
        <v>249</v>
      </c>
      <c r="W54" s="65" t="s">
        <v>277</v>
      </c>
      <c r="X54" s="68" t="s">
        <v>378</v>
      </c>
      <c r="Y54" s="86" t="s">
        <v>379</v>
      </c>
      <c r="Z54" s="64" t="s">
        <v>381</v>
      </c>
      <c r="AA54" s="126">
        <v>0.29899999999999999</v>
      </c>
      <c r="AB54" s="64"/>
      <c r="AC54" s="64"/>
      <c r="AD54" s="64"/>
      <c r="AE54" s="64"/>
      <c r="AF54" s="64"/>
      <c r="AG54" s="64"/>
      <c r="AH54" s="64"/>
      <c r="AI54" s="144"/>
      <c r="AJ54" s="68">
        <v>1</v>
      </c>
      <c r="AK54" s="68">
        <v>1</v>
      </c>
      <c r="AL54" s="68">
        <v>1</v>
      </c>
      <c r="AM54" s="140">
        <v>1</v>
      </c>
      <c r="AN54" s="140">
        <v>1</v>
      </c>
      <c r="AO54" s="68">
        <v>1</v>
      </c>
    </row>
    <row r="55" spans="1:41" ht="39.950000000000003" customHeight="1">
      <c r="A55" s="66">
        <f t="shared" si="0"/>
        <v>47</v>
      </c>
      <c r="B55" s="68"/>
      <c r="C55" s="68"/>
      <c r="D55" s="68"/>
      <c r="E55" s="68"/>
      <c r="F55" s="68"/>
      <c r="G55" s="68">
        <v>5</v>
      </c>
      <c r="H55" s="68"/>
      <c r="I55" s="68"/>
      <c r="J55" s="77"/>
      <c r="K55" s="77"/>
      <c r="L55" s="86" t="s">
        <v>80</v>
      </c>
      <c r="M55" s="33" t="s">
        <v>81</v>
      </c>
      <c r="N55" s="96" t="s">
        <v>271</v>
      </c>
      <c r="O55" s="77" t="s">
        <v>56</v>
      </c>
      <c r="P55" s="65" t="s">
        <v>246</v>
      </c>
      <c r="Q55" s="115"/>
      <c r="R55" s="76" t="s">
        <v>56</v>
      </c>
      <c r="S55" s="86" t="s">
        <v>247</v>
      </c>
      <c r="T55" s="76" t="s">
        <v>56</v>
      </c>
      <c r="U55" s="76" t="s">
        <v>248</v>
      </c>
      <c r="V55" s="76" t="s">
        <v>249</v>
      </c>
      <c r="W55" s="65" t="s">
        <v>282</v>
      </c>
      <c r="X55" s="68" t="s">
        <v>363</v>
      </c>
      <c r="Y55" s="77" t="s">
        <v>279</v>
      </c>
      <c r="Z55" s="77" t="s">
        <v>382</v>
      </c>
      <c r="AA55" s="127">
        <v>4.8000000000000001E-2</v>
      </c>
      <c r="AB55" s="64" t="s">
        <v>25</v>
      </c>
      <c r="AC55" s="64"/>
      <c r="AD55" s="64"/>
      <c r="AE55" s="64"/>
      <c r="AF55" s="64"/>
      <c r="AG55" s="64"/>
      <c r="AH55" s="64"/>
      <c r="AI55" s="144"/>
      <c r="AJ55" s="68">
        <v>2</v>
      </c>
      <c r="AK55" s="68">
        <v>2</v>
      </c>
      <c r="AL55" s="68">
        <v>2</v>
      </c>
      <c r="AM55" s="140">
        <v>2</v>
      </c>
      <c r="AN55" s="140">
        <v>2</v>
      </c>
      <c r="AO55" s="68">
        <v>2</v>
      </c>
    </row>
    <row r="56" spans="1:41" s="54" customFormat="1" ht="39.950000000000003" customHeight="1">
      <c r="A56" s="69">
        <v>48</v>
      </c>
      <c r="B56" s="71"/>
      <c r="C56" s="71"/>
      <c r="D56" s="71"/>
      <c r="E56" s="71"/>
      <c r="F56" s="71"/>
      <c r="G56" s="71">
        <v>5</v>
      </c>
      <c r="H56" s="71"/>
      <c r="I56" s="71"/>
      <c r="J56" s="90"/>
      <c r="K56" s="90"/>
      <c r="L56" s="109" t="s">
        <v>383</v>
      </c>
      <c r="M56" s="93" t="s">
        <v>384</v>
      </c>
      <c r="N56" s="110" t="s">
        <v>271</v>
      </c>
      <c r="O56" s="90" t="s">
        <v>56</v>
      </c>
      <c r="P56" s="95" t="s">
        <v>246</v>
      </c>
      <c r="Q56" s="124"/>
      <c r="R56" s="113" t="s">
        <v>56</v>
      </c>
      <c r="S56" s="109" t="s">
        <v>247</v>
      </c>
      <c r="T56" s="113" t="s">
        <v>56</v>
      </c>
      <c r="U56" s="113" t="s">
        <v>248</v>
      </c>
      <c r="V56" s="113" t="s">
        <v>249</v>
      </c>
      <c r="W56" s="95" t="s">
        <v>282</v>
      </c>
      <c r="X56" s="71" t="s">
        <v>385</v>
      </c>
      <c r="Y56" s="90" t="s">
        <v>279</v>
      </c>
      <c r="Z56" s="90"/>
      <c r="AA56" s="133"/>
      <c r="AB56" s="129"/>
      <c r="AC56" s="129"/>
      <c r="AD56" s="129"/>
      <c r="AE56" s="129"/>
      <c r="AF56" s="129"/>
      <c r="AG56" s="129"/>
      <c r="AH56" s="129"/>
      <c r="AI56" s="149"/>
      <c r="AJ56" s="71">
        <v>1</v>
      </c>
      <c r="AK56" s="71">
        <v>1</v>
      </c>
      <c r="AL56" s="71">
        <v>1</v>
      </c>
      <c r="AM56" s="71">
        <v>1</v>
      </c>
      <c r="AN56" s="71">
        <v>1</v>
      </c>
      <c r="AO56" s="71">
        <v>1</v>
      </c>
    </row>
    <row r="57" spans="1:41" ht="39.950000000000003" customHeight="1">
      <c r="A57" s="66">
        <f>ROW(57:57)-8</f>
        <v>49</v>
      </c>
      <c r="B57" s="68"/>
      <c r="C57" s="68"/>
      <c r="D57" s="68"/>
      <c r="E57" s="68"/>
      <c r="F57" s="68"/>
      <c r="G57" s="68"/>
      <c r="H57" s="68">
        <v>6</v>
      </c>
      <c r="I57" s="68"/>
      <c r="J57" s="77"/>
      <c r="K57" s="77"/>
      <c r="L57" s="81" t="s">
        <v>386</v>
      </c>
      <c r="M57" s="33" t="s">
        <v>85</v>
      </c>
      <c r="N57" s="104" t="s">
        <v>271</v>
      </c>
      <c r="O57" s="77" t="s">
        <v>56</v>
      </c>
      <c r="P57" s="65" t="s">
        <v>246</v>
      </c>
      <c r="Q57" s="83"/>
      <c r="R57" s="76" t="s">
        <v>56</v>
      </c>
      <c r="S57" s="86" t="s">
        <v>247</v>
      </c>
      <c r="T57" s="76" t="s">
        <v>56</v>
      </c>
      <c r="U57" s="76" t="s">
        <v>248</v>
      </c>
      <c r="V57" s="76" t="s">
        <v>249</v>
      </c>
      <c r="W57" s="65" t="s">
        <v>282</v>
      </c>
      <c r="X57" s="68" t="s">
        <v>385</v>
      </c>
      <c r="Y57" s="77" t="s">
        <v>279</v>
      </c>
      <c r="Z57" s="64" t="s">
        <v>387</v>
      </c>
      <c r="AA57" s="127">
        <v>6.6000000000000003E-2</v>
      </c>
      <c r="AB57" s="64" t="s">
        <v>25</v>
      </c>
      <c r="AC57" s="64"/>
      <c r="AD57" s="64"/>
      <c r="AE57" s="64"/>
      <c r="AF57" s="64"/>
      <c r="AG57" s="64"/>
      <c r="AH57" s="64"/>
      <c r="AI57" s="144"/>
      <c r="AJ57" s="68">
        <v>2</v>
      </c>
      <c r="AK57" s="68">
        <v>2</v>
      </c>
      <c r="AL57" s="68">
        <v>2</v>
      </c>
      <c r="AM57" s="140">
        <v>2</v>
      </c>
      <c r="AN57" s="140">
        <v>2</v>
      </c>
      <c r="AO57" s="68">
        <v>2</v>
      </c>
    </row>
    <row r="58" spans="1:41" s="52" customFormat="1" ht="39.950000000000003" customHeight="1">
      <c r="A58" s="69">
        <v>50</v>
      </c>
      <c r="B58" s="71"/>
      <c r="C58" s="71"/>
      <c r="D58" s="71"/>
      <c r="E58" s="71"/>
      <c r="F58" s="71"/>
      <c r="G58" s="71"/>
      <c r="H58" s="71">
        <v>6</v>
      </c>
      <c r="I58" s="71"/>
      <c r="J58" s="90"/>
      <c r="K58" s="90"/>
      <c r="L58" s="109" t="s">
        <v>388</v>
      </c>
      <c r="M58" s="93" t="s">
        <v>389</v>
      </c>
      <c r="N58" s="110" t="s">
        <v>271</v>
      </c>
      <c r="O58" s="90" t="s">
        <v>56</v>
      </c>
      <c r="P58" s="95" t="s">
        <v>246</v>
      </c>
      <c r="Q58" s="123"/>
      <c r="R58" s="113" t="s">
        <v>56</v>
      </c>
      <c r="S58" s="109" t="s">
        <v>247</v>
      </c>
      <c r="T58" s="113" t="s">
        <v>56</v>
      </c>
      <c r="U58" s="113" t="s">
        <v>248</v>
      </c>
      <c r="V58" s="113" t="s">
        <v>249</v>
      </c>
      <c r="W58" s="114" t="s">
        <v>282</v>
      </c>
      <c r="X58" s="71" t="s">
        <v>385</v>
      </c>
      <c r="Y58" s="90" t="s">
        <v>279</v>
      </c>
      <c r="Z58" s="129"/>
      <c r="AA58" s="133"/>
      <c r="AB58" s="129"/>
      <c r="AC58" s="129"/>
      <c r="AD58" s="129"/>
      <c r="AE58" s="129"/>
      <c r="AF58" s="129"/>
      <c r="AG58" s="129"/>
      <c r="AH58" s="129"/>
      <c r="AI58" s="149"/>
      <c r="AJ58" s="71">
        <v>2</v>
      </c>
      <c r="AK58" s="71">
        <v>2</v>
      </c>
      <c r="AL58" s="71">
        <v>2</v>
      </c>
      <c r="AM58" s="71">
        <v>2</v>
      </c>
      <c r="AN58" s="71">
        <v>2</v>
      </c>
      <c r="AO58" s="71">
        <v>2</v>
      </c>
    </row>
    <row r="59" spans="1:41" ht="39.950000000000003" customHeight="1">
      <c r="A59" s="66">
        <f t="shared" ref="A59:A75" si="1">ROW(59:59)-8</f>
        <v>51</v>
      </c>
      <c r="B59" s="68"/>
      <c r="C59" s="68"/>
      <c r="D59" s="68"/>
      <c r="E59" s="68"/>
      <c r="F59" s="68"/>
      <c r="G59" s="68">
        <v>5</v>
      </c>
      <c r="H59" s="68"/>
      <c r="I59" s="68"/>
      <c r="J59" s="77"/>
      <c r="K59" s="77"/>
      <c r="L59" s="81" t="s">
        <v>390</v>
      </c>
      <c r="M59" s="33" t="s">
        <v>88</v>
      </c>
      <c r="N59" s="104" t="s">
        <v>271</v>
      </c>
      <c r="O59" s="77" t="s">
        <v>56</v>
      </c>
      <c r="P59" s="65" t="s">
        <v>246</v>
      </c>
      <c r="Q59" s="83"/>
      <c r="R59" s="76" t="s">
        <v>56</v>
      </c>
      <c r="S59" s="86" t="s">
        <v>247</v>
      </c>
      <c r="T59" s="76" t="s">
        <v>56</v>
      </c>
      <c r="U59" s="76" t="s">
        <v>248</v>
      </c>
      <c r="V59" s="76" t="s">
        <v>249</v>
      </c>
      <c r="W59" s="75" t="s">
        <v>282</v>
      </c>
      <c r="X59" s="68" t="s">
        <v>385</v>
      </c>
      <c r="Y59" s="77" t="s">
        <v>279</v>
      </c>
      <c r="Z59" s="64" t="s">
        <v>391</v>
      </c>
      <c r="AA59" s="127">
        <v>4.9700000000000001E-2</v>
      </c>
      <c r="AB59" s="64" t="s">
        <v>25</v>
      </c>
      <c r="AC59" s="64"/>
      <c r="AD59" s="64"/>
      <c r="AE59" s="64"/>
      <c r="AF59" s="64"/>
      <c r="AG59" s="64"/>
      <c r="AH59" s="64"/>
      <c r="AI59" s="144"/>
      <c r="AJ59" s="68">
        <v>1</v>
      </c>
      <c r="AK59" s="68">
        <v>1</v>
      </c>
      <c r="AL59" s="68">
        <v>1</v>
      </c>
      <c r="AM59" s="140">
        <v>1</v>
      </c>
      <c r="AN59" s="140">
        <v>1</v>
      </c>
      <c r="AO59" s="68">
        <v>1</v>
      </c>
    </row>
    <row r="60" spans="1:41" ht="39.950000000000003" customHeight="1">
      <c r="A60" s="66">
        <f t="shared" si="1"/>
        <v>52</v>
      </c>
      <c r="B60" s="68"/>
      <c r="C60" s="68"/>
      <c r="D60" s="68"/>
      <c r="E60" s="68"/>
      <c r="F60" s="68"/>
      <c r="G60" s="68">
        <v>5</v>
      </c>
      <c r="H60" s="68"/>
      <c r="I60" s="68"/>
      <c r="J60" s="77"/>
      <c r="K60" s="77"/>
      <c r="L60" s="81" t="s">
        <v>392</v>
      </c>
      <c r="M60" s="33" t="s">
        <v>393</v>
      </c>
      <c r="N60" s="104" t="s">
        <v>271</v>
      </c>
      <c r="O60" s="77" t="s">
        <v>56</v>
      </c>
      <c r="P60" s="65" t="s">
        <v>246</v>
      </c>
      <c r="Q60" s="83"/>
      <c r="R60" s="76" t="s">
        <v>56</v>
      </c>
      <c r="S60" s="86" t="s">
        <v>247</v>
      </c>
      <c r="T60" s="76" t="s">
        <v>56</v>
      </c>
      <c r="U60" s="76" t="s">
        <v>248</v>
      </c>
      <c r="V60" s="76" t="s">
        <v>249</v>
      </c>
      <c r="W60" s="75" t="s">
        <v>256</v>
      </c>
      <c r="X60" s="86" t="s">
        <v>25</v>
      </c>
      <c r="Y60" s="131" t="s">
        <v>25</v>
      </c>
      <c r="Z60" s="64" t="s">
        <v>394</v>
      </c>
      <c r="AA60" s="127">
        <f>SUM(AA61:AA62)</f>
        <v>7.619999999999999E-2</v>
      </c>
      <c r="AB60" s="64" t="s">
        <v>25</v>
      </c>
      <c r="AC60" s="64"/>
      <c r="AD60" s="64"/>
      <c r="AE60" s="64"/>
      <c r="AF60" s="64"/>
      <c r="AG60" s="64"/>
      <c r="AH60" s="64"/>
      <c r="AI60" s="144"/>
      <c r="AJ60" s="68">
        <v>2</v>
      </c>
      <c r="AK60" s="68">
        <v>2</v>
      </c>
      <c r="AL60" s="68">
        <v>2</v>
      </c>
      <c r="AM60" s="140">
        <v>2</v>
      </c>
      <c r="AN60" s="140">
        <v>2</v>
      </c>
      <c r="AO60" s="68">
        <v>2</v>
      </c>
    </row>
    <row r="61" spans="1:41" ht="39.950000000000003" customHeight="1">
      <c r="A61" s="66">
        <f t="shared" si="1"/>
        <v>53</v>
      </c>
      <c r="B61" s="68"/>
      <c r="C61" s="68"/>
      <c r="D61" s="68"/>
      <c r="E61" s="68"/>
      <c r="F61" s="68"/>
      <c r="G61" s="68"/>
      <c r="H61" s="68">
        <v>6</v>
      </c>
      <c r="I61" s="68"/>
      <c r="J61" s="77"/>
      <c r="K61" s="77"/>
      <c r="L61" s="81" t="s">
        <v>395</v>
      </c>
      <c r="M61" s="33" t="s">
        <v>396</v>
      </c>
      <c r="N61" s="104" t="s">
        <v>271</v>
      </c>
      <c r="O61" s="77" t="s">
        <v>56</v>
      </c>
      <c r="P61" s="65" t="s">
        <v>246</v>
      </c>
      <c r="Q61" s="83"/>
      <c r="R61" s="76" t="s">
        <v>56</v>
      </c>
      <c r="S61" s="86" t="s">
        <v>247</v>
      </c>
      <c r="T61" s="76" t="s">
        <v>56</v>
      </c>
      <c r="U61" s="76" t="s">
        <v>248</v>
      </c>
      <c r="V61" s="76" t="s">
        <v>249</v>
      </c>
      <c r="W61" s="75" t="s">
        <v>328</v>
      </c>
      <c r="X61" s="68" t="s">
        <v>397</v>
      </c>
      <c r="Y61" s="86" t="s">
        <v>330</v>
      </c>
      <c r="Z61" s="64" t="s">
        <v>394</v>
      </c>
      <c r="AA61" s="127">
        <v>7.2999999999999995E-2</v>
      </c>
      <c r="AB61" s="64" t="s">
        <v>25</v>
      </c>
      <c r="AC61" s="64"/>
      <c r="AD61" s="64"/>
      <c r="AE61" s="64"/>
      <c r="AF61" s="64"/>
      <c r="AG61" s="64"/>
      <c r="AH61" s="64"/>
      <c r="AI61" s="144"/>
      <c r="AJ61" s="68">
        <v>1</v>
      </c>
      <c r="AK61" s="68">
        <v>1</v>
      </c>
      <c r="AL61" s="68">
        <v>1</v>
      </c>
      <c r="AM61" s="140">
        <v>1</v>
      </c>
      <c r="AN61" s="140">
        <v>1</v>
      </c>
      <c r="AO61" s="68">
        <v>1</v>
      </c>
    </row>
    <row r="62" spans="1:41" ht="39.950000000000003" customHeight="1">
      <c r="A62" s="66">
        <f t="shared" si="1"/>
        <v>54</v>
      </c>
      <c r="B62" s="68"/>
      <c r="C62" s="68"/>
      <c r="D62" s="68"/>
      <c r="E62" s="68"/>
      <c r="F62" s="68"/>
      <c r="G62" s="68"/>
      <c r="H62" s="68">
        <v>6</v>
      </c>
      <c r="I62" s="68"/>
      <c r="J62" s="77"/>
      <c r="K62" s="77"/>
      <c r="L62" s="86" t="s">
        <v>398</v>
      </c>
      <c r="M62" s="33" t="s">
        <v>399</v>
      </c>
      <c r="N62" s="96" t="s">
        <v>400</v>
      </c>
      <c r="O62" s="77" t="s">
        <v>56</v>
      </c>
      <c r="P62" s="65" t="s">
        <v>246</v>
      </c>
      <c r="Q62" s="115"/>
      <c r="R62" s="76" t="s">
        <v>56</v>
      </c>
      <c r="S62" s="86" t="s">
        <v>247</v>
      </c>
      <c r="T62" s="68" t="s">
        <v>25</v>
      </c>
      <c r="U62" s="76" t="s">
        <v>249</v>
      </c>
      <c r="V62" s="76" t="s">
        <v>248</v>
      </c>
      <c r="W62" s="65" t="s">
        <v>401</v>
      </c>
      <c r="X62" s="68" t="s">
        <v>402</v>
      </c>
      <c r="Y62" s="65" t="s">
        <v>25</v>
      </c>
      <c r="Z62" s="86" t="s">
        <v>403</v>
      </c>
      <c r="AA62" s="127">
        <v>3.2000000000000002E-3</v>
      </c>
      <c r="AB62" s="64" t="s">
        <v>25</v>
      </c>
      <c r="AC62" s="64"/>
      <c r="AD62" s="64"/>
      <c r="AE62" s="64"/>
      <c r="AF62" s="64"/>
      <c r="AG62" s="64"/>
      <c r="AH62" s="64"/>
      <c r="AI62" s="144"/>
      <c r="AJ62" s="68">
        <v>1</v>
      </c>
      <c r="AK62" s="68">
        <v>1</v>
      </c>
      <c r="AL62" s="68">
        <v>1</v>
      </c>
      <c r="AM62" s="140">
        <v>1</v>
      </c>
      <c r="AN62" s="140">
        <v>1</v>
      </c>
      <c r="AO62" s="68">
        <v>1</v>
      </c>
    </row>
    <row r="63" spans="1:41" ht="39.950000000000003" customHeight="1">
      <c r="A63" s="66">
        <f t="shared" si="1"/>
        <v>55</v>
      </c>
      <c r="B63" s="68"/>
      <c r="C63" s="68"/>
      <c r="D63" s="68"/>
      <c r="E63" s="68"/>
      <c r="F63" s="68"/>
      <c r="G63" s="68">
        <v>5</v>
      </c>
      <c r="H63" s="68"/>
      <c r="I63" s="68"/>
      <c r="J63" s="77"/>
      <c r="K63" s="77"/>
      <c r="L63" s="81" t="s">
        <v>404</v>
      </c>
      <c r="M63" s="33" t="s">
        <v>405</v>
      </c>
      <c r="N63" s="104" t="s">
        <v>271</v>
      </c>
      <c r="O63" s="77" t="s">
        <v>56</v>
      </c>
      <c r="P63" s="65" t="s">
        <v>246</v>
      </c>
      <c r="Q63" s="83"/>
      <c r="R63" s="76" t="s">
        <v>56</v>
      </c>
      <c r="S63" s="86" t="s">
        <v>247</v>
      </c>
      <c r="T63" s="76" t="s">
        <v>56</v>
      </c>
      <c r="U63" s="76" t="s">
        <v>248</v>
      </c>
      <c r="V63" s="76" t="s">
        <v>249</v>
      </c>
      <c r="W63" s="75" t="s">
        <v>256</v>
      </c>
      <c r="X63" s="86" t="s">
        <v>25</v>
      </c>
      <c r="Y63" s="131" t="s">
        <v>25</v>
      </c>
      <c r="Z63" s="64" t="s">
        <v>406</v>
      </c>
      <c r="AA63" s="127">
        <f>SUM(AA64:AA65)</f>
        <v>9.5399999999999999E-2</v>
      </c>
      <c r="AB63" s="64" t="s">
        <v>25</v>
      </c>
      <c r="AC63" s="64"/>
      <c r="AD63" s="64"/>
      <c r="AE63" s="64"/>
      <c r="AF63" s="64"/>
      <c r="AG63" s="64"/>
      <c r="AH63" s="64"/>
      <c r="AI63" s="144"/>
      <c r="AJ63" s="68">
        <v>1</v>
      </c>
      <c r="AK63" s="68">
        <v>1</v>
      </c>
      <c r="AL63" s="68">
        <v>1</v>
      </c>
      <c r="AM63" s="140">
        <v>1</v>
      </c>
      <c r="AN63" s="140">
        <v>1</v>
      </c>
      <c r="AO63" s="68">
        <v>1</v>
      </c>
    </row>
    <row r="64" spans="1:41" ht="39.950000000000003" customHeight="1">
      <c r="A64" s="66">
        <f t="shared" si="1"/>
        <v>56</v>
      </c>
      <c r="B64" s="68"/>
      <c r="C64" s="68"/>
      <c r="D64" s="68"/>
      <c r="E64" s="68"/>
      <c r="F64" s="68"/>
      <c r="G64" s="68"/>
      <c r="H64" s="68">
        <v>6</v>
      </c>
      <c r="I64" s="68"/>
      <c r="J64" s="77"/>
      <c r="K64" s="77"/>
      <c r="L64" s="81" t="s">
        <v>407</v>
      </c>
      <c r="M64" s="33" t="s">
        <v>408</v>
      </c>
      <c r="N64" s="104" t="s">
        <v>271</v>
      </c>
      <c r="O64" s="77" t="s">
        <v>56</v>
      </c>
      <c r="P64" s="65" t="s">
        <v>246</v>
      </c>
      <c r="Q64" s="83"/>
      <c r="R64" s="76" t="s">
        <v>56</v>
      </c>
      <c r="S64" s="86" t="s">
        <v>247</v>
      </c>
      <c r="T64" s="76" t="s">
        <v>56</v>
      </c>
      <c r="U64" s="76" t="s">
        <v>248</v>
      </c>
      <c r="V64" s="76" t="s">
        <v>249</v>
      </c>
      <c r="W64" s="75" t="s">
        <v>328</v>
      </c>
      <c r="X64" s="68" t="s">
        <v>397</v>
      </c>
      <c r="Y64" s="86" t="s">
        <v>330</v>
      </c>
      <c r="Z64" s="64" t="s">
        <v>406</v>
      </c>
      <c r="AA64" s="127">
        <v>9.2200000000000004E-2</v>
      </c>
      <c r="AB64" s="64" t="s">
        <v>25</v>
      </c>
      <c r="AC64" s="64"/>
      <c r="AD64" s="64"/>
      <c r="AE64" s="64"/>
      <c r="AF64" s="64"/>
      <c r="AG64" s="64"/>
      <c r="AH64" s="64"/>
      <c r="AI64" s="144"/>
      <c r="AJ64" s="68">
        <v>1</v>
      </c>
      <c r="AK64" s="68">
        <v>1</v>
      </c>
      <c r="AL64" s="68">
        <v>1</v>
      </c>
      <c r="AM64" s="140">
        <v>1</v>
      </c>
      <c r="AN64" s="140">
        <v>1</v>
      </c>
      <c r="AO64" s="68">
        <v>1</v>
      </c>
    </row>
    <row r="65" spans="1:41" ht="39.950000000000003" customHeight="1">
      <c r="A65" s="66">
        <f t="shared" si="1"/>
        <v>57</v>
      </c>
      <c r="B65" s="68"/>
      <c r="C65" s="68"/>
      <c r="D65" s="68"/>
      <c r="E65" s="68"/>
      <c r="F65" s="68"/>
      <c r="G65" s="68"/>
      <c r="H65" s="68">
        <v>6</v>
      </c>
      <c r="I65" s="68"/>
      <c r="J65" s="77"/>
      <c r="K65" s="77"/>
      <c r="L65" s="86" t="s">
        <v>398</v>
      </c>
      <c r="M65" s="33" t="s">
        <v>399</v>
      </c>
      <c r="N65" s="96" t="s">
        <v>400</v>
      </c>
      <c r="O65" s="77" t="s">
        <v>56</v>
      </c>
      <c r="P65" s="65" t="s">
        <v>246</v>
      </c>
      <c r="Q65" s="115"/>
      <c r="R65" s="76" t="s">
        <v>56</v>
      </c>
      <c r="S65" s="86" t="s">
        <v>247</v>
      </c>
      <c r="T65" s="68" t="s">
        <v>25</v>
      </c>
      <c r="U65" s="76" t="s">
        <v>249</v>
      </c>
      <c r="V65" s="76" t="s">
        <v>248</v>
      </c>
      <c r="W65" s="65" t="s">
        <v>401</v>
      </c>
      <c r="X65" s="68" t="s">
        <v>402</v>
      </c>
      <c r="Y65" s="65" t="s">
        <v>25</v>
      </c>
      <c r="Z65" s="86" t="s">
        <v>403</v>
      </c>
      <c r="AA65" s="127">
        <v>3.2000000000000002E-3</v>
      </c>
      <c r="AB65" s="64" t="s">
        <v>25</v>
      </c>
      <c r="AC65" s="64"/>
      <c r="AD65" s="64"/>
      <c r="AE65" s="64"/>
      <c r="AF65" s="64"/>
      <c r="AG65" s="64"/>
      <c r="AH65" s="64"/>
      <c r="AI65" s="144"/>
      <c r="AJ65" s="68">
        <v>1</v>
      </c>
      <c r="AK65" s="68">
        <v>1</v>
      </c>
      <c r="AL65" s="68">
        <v>1</v>
      </c>
      <c r="AM65" s="140">
        <v>1</v>
      </c>
      <c r="AN65" s="140">
        <v>1</v>
      </c>
      <c r="AO65" s="68">
        <v>1</v>
      </c>
    </row>
    <row r="66" spans="1:41" ht="39.950000000000003" customHeight="1">
      <c r="A66" s="66">
        <f t="shared" si="1"/>
        <v>58</v>
      </c>
      <c r="B66" s="68"/>
      <c r="C66" s="68"/>
      <c r="D66" s="68"/>
      <c r="E66" s="68"/>
      <c r="F66" s="68"/>
      <c r="G66" s="68">
        <v>5</v>
      </c>
      <c r="H66" s="68"/>
      <c r="I66" s="68"/>
      <c r="J66" s="77"/>
      <c r="K66" s="77"/>
      <c r="L66" s="81" t="s">
        <v>409</v>
      </c>
      <c r="M66" s="33" t="s">
        <v>410</v>
      </c>
      <c r="N66" s="104" t="s">
        <v>271</v>
      </c>
      <c r="O66" s="77" t="s">
        <v>56</v>
      </c>
      <c r="P66" s="65" t="s">
        <v>246</v>
      </c>
      <c r="Q66" s="83"/>
      <c r="R66" s="76" t="s">
        <v>56</v>
      </c>
      <c r="S66" s="86" t="s">
        <v>247</v>
      </c>
      <c r="T66" s="76" t="s">
        <v>56</v>
      </c>
      <c r="U66" s="76" t="s">
        <v>248</v>
      </c>
      <c r="V66" s="76" t="s">
        <v>249</v>
      </c>
      <c r="W66" s="75" t="s">
        <v>256</v>
      </c>
      <c r="X66" s="86" t="s">
        <v>25</v>
      </c>
      <c r="Y66" s="131" t="s">
        <v>25</v>
      </c>
      <c r="Z66" s="64" t="s">
        <v>411</v>
      </c>
      <c r="AA66" s="127">
        <f>SUM(AA67:AA68)</f>
        <v>6.6199999999999995E-2</v>
      </c>
      <c r="AB66" s="64" t="s">
        <v>25</v>
      </c>
      <c r="AC66" s="64"/>
      <c r="AD66" s="64"/>
      <c r="AE66" s="64"/>
      <c r="AF66" s="64"/>
      <c r="AG66" s="64"/>
      <c r="AH66" s="64"/>
      <c r="AI66" s="144"/>
      <c r="AJ66" s="68">
        <v>1</v>
      </c>
      <c r="AK66" s="68">
        <v>1</v>
      </c>
      <c r="AL66" s="68">
        <v>1</v>
      </c>
      <c r="AM66" s="140">
        <v>1</v>
      </c>
      <c r="AN66" s="140">
        <v>1</v>
      </c>
      <c r="AO66" s="68">
        <v>1</v>
      </c>
    </row>
    <row r="67" spans="1:41" ht="39.950000000000003" customHeight="1">
      <c r="A67" s="66">
        <f t="shared" si="1"/>
        <v>59</v>
      </c>
      <c r="B67" s="68"/>
      <c r="C67" s="68"/>
      <c r="D67" s="68"/>
      <c r="E67" s="68"/>
      <c r="F67" s="68"/>
      <c r="G67" s="68"/>
      <c r="H67" s="68">
        <v>6</v>
      </c>
      <c r="I67" s="68"/>
      <c r="J67" s="77"/>
      <c r="K67" s="77"/>
      <c r="L67" s="81" t="s">
        <v>412</v>
      </c>
      <c r="M67" s="33" t="s">
        <v>413</v>
      </c>
      <c r="N67" s="104" t="s">
        <v>271</v>
      </c>
      <c r="O67" s="77" t="s">
        <v>56</v>
      </c>
      <c r="P67" s="65" t="s">
        <v>246</v>
      </c>
      <c r="Q67" s="83"/>
      <c r="R67" s="76" t="s">
        <v>56</v>
      </c>
      <c r="S67" s="86" t="s">
        <v>247</v>
      </c>
      <c r="T67" s="76" t="s">
        <v>56</v>
      </c>
      <c r="U67" s="76" t="s">
        <v>248</v>
      </c>
      <c r="V67" s="76" t="s">
        <v>249</v>
      </c>
      <c r="W67" s="75" t="s">
        <v>328</v>
      </c>
      <c r="X67" s="68" t="s">
        <v>414</v>
      </c>
      <c r="Y67" s="86" t="s">
        <v>330</v>
      </c>
      <c r="Z67" s="64" t="s">
        <v>411</v>
      </c>
      <c r="AA67" s="127">
        <v>6.3E-2</v>
      </c>
      <c r="AB67" s="64" t="s">
        <v>25</v>
      </c>
      <c r="AC67" s="64"/>
      <c r="AD67" s="64"/>
      <c r="AE67" s="64"/>
      <c r="AF67" s="64"/>
      <c r="AG67" s="64"/>
      <c r="AH67" s="64"/>
      <c r="AI67" s="144"/>
      <c r="AJ67" s="68">
        <v>1</v>
      </c>
      <c r="AK67" s="68">
        <v>1</v>
      </c>
      <c r="AL67" s="68">
        <v>1</v>
      </c>
      <c r="AM67" s="140">
        <v>1</v>
      </c>
      <c r="AN67" s="140">
        <v>1</v>
      </c>
      <c r="AO67" s="68">
        <v>1</v>
      </c>
    </row>
    <row r="68" spans="1:41" ht="39.950000000000003" customHeight="1">
      <c r="A68" s="66">
        <f t="shared" si="1"/>
        <v>60</v>
      </c>
      <c r="B68" s="68"/>
      <c r="C68" s="68"/>
      <c r="D68" s="68"/>
      <c r="E68" s="68"/>
      <c r="F68" s="68"/>
      <c r="G68" s="68"/>
      <c r="H68" s="68">
        <v>6</v>
      </c>
      <c r="I68" s="68"/>
      <c r="J68" s="77"/>
      <c r="K68" s="77"/>
      <c r="L68" s="86" t="s">
        <v>398</v>
      </c>
      <c r="M68" s="33" t="s">
        <v>399</v>
      </c>
      <c r="N68" s="96" t="s">
        <v>400</v>
      </c>
      <c r="O68" s="77" t="s">
        <v>56</v>
      </c>
      <c r="P68" s="65" t="s">
        <v>246</v>
      </c>
      <c r="Q68" s="115"/>
      <c r="R68" s="76" t="s">
        <v>56</v>
      </c>
      <c r="S68" s="86" t="s">
        <v>247</v>
      </c>
      <c r="T68" s="68" t="s">
        <v>25</v>
      </c>
      <c r="U68" s="76" t="s">
        <v>249</v>
      </c>
      <c r="V68" s="76" t="s">
        <v>248</v>
      </c>
      <c r="W68" s="65" t="s">
        <v>401</v>
      </c>
      <c r="X68" s="68" t="s">
        <v>402</v>
      </c>
      <c r="Y68" s="65" t="s">
        <v>25</v>
      </c>
      <c r="Z68" s="86" t="s">
        <v>403</v>
      </c>
      <c r="AA68" s="127">
        <v>3.2000000000000002E-3</v>
      </c>
      <c r="AB68" s="64" t="s">
        <v>25</v>
      </c>
      <c r="AC68" s="64"/>
      <c r="AD68" s="64"/>
      <c r="AE68" s="64"/>
      <c r="AF68" s="64"/>
      <c r="AG68" s="64"/>
      <c r="AH68" s="64"/>
      <c r="AI68" s="144"/>
      <c r="AJ68" s="68">
        <v>1</v>
      </c>
      <c r="AK68" s="68">
        <v>1</v>
      </c>
      <c r="AL68" s="68">
        <v>1</v>
      </c>
      <c r="AM68" s="140">
        <v>1</v>
      </c>
      <c r="AN68" s="140">
        <v>1</v>
      </c>
      <c r="AO68" s="68">
        <v>1</v>
      </c>
    </row>
    <row r="69" spans="1:41" ht="39.950000000000003" customHeight="1">
      <c r="A69" s="66">
        <f t="shared" si="1"/>
        <v>61</v>
      </c>
      <c r="B69" s="68"/>
      <c r="C69" s="68"/>
      <c r="D69" s="68"/>
      <c r="E69" s="68"/>
      <c r="F69" s="68">
        <v>4</v>
      </c>
      <c r="G69" s="68"/>
      <c r="H69" s="68"/>
      <c r="I69" s="68"/>
      <c r="J69" s="77"/>
      <c r="K69" s="77"/>
      <c r="L69" s="86" t="s">
        <v>139</v>
      </c>
      <c r="M69" s="33" t="s">
        <v>140</v>
      </c>
      <c r="N69" s="96" t="s">
        <v>271</v>
      </c>
      <c r="O69" s="77" t="s">
        <v>56</v>
      </c>
      <c r="P69" s="65" t="s">
        <v>246</v>
      </c>
      <c r="Q69" s="115"/>
      <c r="R69" s="76" t="s">
        <v>56</v>
      </c>
      <c r="S69" s="86" t="s">
        <v>247</v>
      </c>
      <c r="T69" s="76" t="s">
        <v>56</v>
      </c>
      <c r="U69" s="76" t="s">
        <v>248</v>
      </c>
      <c r="V69" s="76" t="s">
        <v>249</v>
      </c>
      <c r="W69" s="65" t="s">
        <v>328</v>
      </c>
      <c r="X69" s="68" t="s">
        <v>415</v>
      </c>
      <c r="Y69" s="68" t="s">
        <v>279</v>
      </c>
      <c r="Z69" s="77" t="s">
        <v>417</v>
      </c>
      <c r="AA69" s="127">
        <v>6.1000000000000004E-3</v>
      </c>
      <c r="AB69" s="64" t="s">
        <v>25</v>
      </c>
      <c r="AC69" s="64"/>
      <c r="AD69" s="64"/>
      <c r="AE69" s="64"/>
      <c r="AF69" s="64"/>
      <c r="AG69" s="64"/>
      <c r="AH69" s="64"/>
      <c r="AI69" s="144"/>
      <c r="AJ69" s="68">
        <v>4</v>
      </c>
      <c r="AK69" s="68">
        <v>4</v>
      </c>
      <c r="AL69" s="68">
        <v>4</v>
      </c>
      <c r="AM69" s="140">
        <v>4</v>
      </c>
      <c r="AN69" s="140">
        <v>4</v>
      </c>
      <c r="AO69" s="68">
        <v>4</v>
      </c>
    </row>
    <row r="70" spans="1:41" ht="39.950000000000003" customHeight="1">
      <c r="A70" s="66">
        <f t="shared" si="1"/>
        <v>62</v>
      </c>
      <c r="B70" s="68"/>
      <c r="C70" s="68"/>
      <c r="D70" s="68"/>
      <c r="E70" s="68"/>
      <c r="F70" s="68">
        <v>4</v>
      </c>
      <c r="G70" s="68"/>
      <c r="H70" s="68"/>
      <c r="I70" s="68"/>
      <c r="J70" s="77"/>
      <c r="K70" s="77"/>
      <c r="L70" s="33" t="s">
        <v>418</v>
      </c>
      <c r="M70" s="33" t="s">
        <v>419</v>
      </c>
      <c r="N70" s="33" t="s">
        <v>420</v>
      </c>
      <c r="O70" s="68" t="s">
        <v>58</v>
      </c>
      <c r="P70" s="65" t="s">
        <v>246</v>
      </c>
      <c r="Q70" s="33"/>
      <c r="R70" s="76" t="s">
        <v>56</v>
      </c>
      <c r="S70" s="86" t="s">
        <v>247</v>
      </c>
      <c r="T70" s="68" t="s">
        <v>25</v>
      </c>
      <c r="U70" s="76" t="s">
        <v>249</v>
      </c>
      <c r="V70" s="76" t="s">
        <v>248</v>
      </c>
      <c r="W70" s="65" t="s">
        <v>328</v>
      </c>
      <c r="X70" s="68" t="s">
        <v>421</v>
      </c>
      <c r="Y70" s="86" t="s">
        <v>422</v>
      </c>
      <c r="Z70" s="86" t="s">
        <v>423</v>
      </c>
      <c r="AA70" s="162">
        <v>0.04</v>
      </c>
      <c r="AB70" s="64" t="s">
        <v>25</v>
      </c>
      <c r="AC70" s="64"/>
      <c r="AD70" s="64"/>
      <c r="AE70" s="64"/>
      <c r="AF70" s="64"/>
      <c r="AG70" s="64"/>
      <c r="AH70" s="64"/>
      <c r="AI70" s="144"/>
      <c r="AJ70" s="68">
        <v>1</v>
      </c>
      <c r="AK70" s="68">
        <v>1</v>
      </c>
      <c r="AL70" s="68">
        <v>1</v>
      </c>
      <c r="AM70" s="140">
        <v>1</v>
      </c>
      <c r="AN70" s="140">
        <v>1</v>
      </c>
      <c r="AO70" s="68">
        <v>1</v>
      </c>
    </row>
    <row r="71" spans="1:41" ht="39.950000000000003" customHeight="1">
      <c r="A71" s="66">
        <f t="shared" si="1"/>
        <v>63</v>
      </c>
      <c r="B71" s="68"/>
      <c r="C71" s="68"/>
      <c r="D71" s="68"/>
      <c r="E71" s="68"/>
      <c r="F71" s="68">
        <v>4</v>
      </c>
      <c r="G71" s="68"/>
      <c r="H71" s="68"/>
      <c r="I71" s="68"/>
      <c r="J71" s="77"/>
      <c r="K71" s="77"/>
      <c r="L71" s="33" t="s">
        <v>424</v>
      </c>
      <c r="M71" s="33" t="s">
        <v>425</v>
      </c>
      <c r="N71" s="33" t="s">
        <v>426</v>
      </c>
      <c r="O71" s="68" t="s">
        <v>58</v>
      </c>
      <c r="P71" s="65" t="s">
        <v>246</v>
      </c>
      <c r="Q71" s="33"/>
      <c r="R71" s="76" t="s">
        <v>56</v>
      </c>
      <c r="S71" s="86" t="s">
        <v>247</v>
      </c>
      <c r="T71" s="68" t="s">
        <v>25</v>
      </c>
      <c r="U71" s="76" t="s">
        <v>249</v>
      </c>
      <c r="V71" s="76" t="s">
        <v>248</v>
      </c>
      <c r="W71" s="65" t="s">
        <v>328</v>
      </c>
      <c r="X71" s="68" t="s">
        <v>421</v>
      </c>
      <c r="Y71" s="86" t="s">
        <v>422</v>
      </c>
      <c r="Z71" s="86" t="s">
        <v>423</v>
      </c>
      <c r="AA71" s="162">
        <v>0.04</v>
      </c>
      <c r="AB71" s="64" t="s">
        <v>25</v>
      </c>
      <c r="AC71" s="64"/>
      <c r="AD71" s="64"/>
      <c r="AE71" s="64"/>
      <c r="AF71" s="64"/>
      <c r="AG71" s="64"/>
      <c r="AH71" s="64"/>
      <c r="AI71" s="144"/>
      <c r="AJ71" s="68">
        <v>1</v>
      </c>
      <c r="AK71" s="68">
        <v>1</v>
      </c>
      <c r="AL71" s="68">
        <v>1</v>
      </c>
      <c r="AM71" s="140">
        <v>1</v>
      </c>
      <c r="AN71" s="140">
        <v>1</v>
      </c>
      <c r="AO71" s="68">
        <v>1</v>
      </c>
    </row>
    <row r="72" spans="1:41" ht="39.950000000000003" customHeight="1">
      <c r="A72" s="66">
        <f t="shared" si="1"/>
        <v>64</v>
      </c>
      <c r="B72" s="68"/>
      <c r="C72" s="68"/>
      <c r="D72" s="68"/>
      <c r="E72" s="68"/>
      <c r="F72" s="68">
        <v>4</v>
      </c>
      <c r="G72" s="68"/>
      <c r="H72" s="68"/>
      <c r="I72" s="68"/>
      <c r="J72" s="77"/>
      <c r="K72" s="77"/>
      <c r="L72" s="86" t="s">
        <v>427</v>
      </c>
      <c r="M72" s="33" t="s">
        <v>428</v>
      </c>
      <c r="N72" s="96" t="s">
        <v>271</v>
      </c>
      <c r="O72" s="77" t="s">
        <v>56</v>
      </c>
      <c r="P72" s="65" t="s">
        <v>246</v>
      </c>
      <c r="Q72" s="115"/>
      <c r="R72" s="76" t="s">
        <v>56</v>
      </c>
      <c r="S72" s="86" t="s">
        <v>247</v>
      </c>
      <c r="T72" s="76" t="s">
        <v>56</v>
      </c>
      <c r="U72" s="76" t="s">
        <v>248</v>
      </c>
      <c r="V72" s="76" t="s">
        <v>249</v>
      </c>
      <c r="W72" s="65" t="s">
        <v>282</v>
      </c>
      <c r="X72" s="68" t="s">
        <v>363</v>
      </c>
      <c r="Y72" s="77" t="s">
        <v>279</v>
      </c>
      <c r="Z72" s="77" t="s">
        <v>429</v>
      </c>
      <c r="AA72" s="127">
        <v>6.5199999999999994E-2</v>
      </c>
      <c r="AB72" s="64" t="s">
        <v>25</v>
      </c>
      <c r="AC72" s="64"/>
      <c r="AD72" s="64"/>
      <c r="AE72" s="64"/>
      <c r="AF72" s="64"/>
      <c r="AG72" s="64"/>
      <c r="AH72" s="64"/>
      <c r="AI72" s="144"/>
      <c r="AJ72" s="68">
        <v>2</v>
      </c>
      <c r="AK72" s="68">
        <v>2</v>
      </c>
      <c r="AL72" s="68">
        <v>2</v>
      </c>
      <c r="AM72" s="140">
        <v>2</v>
      </c>
      <c r="AN72" s="140">
        <v>2</v>
      </c>
      <c r="AO72" s="68">
        <v>2</v>
      </c>
    </row>
    <row r="73" spans="1:41" ht="39.950000000000003" customHeight="1">
      <c r="A73" s="66">
        <f t="shared" si="1"/>
        <v>65</v>
      </c>
      <c r="B73" s="68"/>
      <c r="C73" s="68"/>
      <c r="D73" s="68"/>
      <c r="E73" s="68"/>
      <c r="F73" s="68">
        <v>4</v>
      </c>
      <c r="G73" s="68"/>
      <c r="H73" s="68"/>
      <c r="I73" s="68"/>
      <c r="J73" s="77"/>
      <c r="K73" s="77"/>
      <c r="L73" s="81" t="s">
        <v>90</v>
      </c>
      <c r="M73" s="33" t="s">
        <v>91</v>
      </c>
      <c r="N73" s="104" t="s">
        <v>271</v>
      </c>
      <c r="O73" s="77" t="s">
        <v>56</v>
      </c>
      <c r="P73" s="65" t="s">
        <v>246</v>
      </c>
      <c r="Q73" s="83"/>
      <c r="R73" s="76" t="s">
        <v>56</v>
      </c>
      <c r="S73" s="86" t="s">
        <v>247</v>
      </c>
      <c r="T73" s="76" t="s">
        <v>56</v>
      </c>
      <c r="U73" s="76" t="s">
        <v>248</v>
      </c>
      <c r="V73" s="76" t="s">
        <v>249</v>
      </c>
      <c r="W73" s="75" t="s">
        <v>282</v>
      </c>
      <c r="X73" s="68" t="s">
        <v>363</v>
      </c>
      <c r="Y73" s="77" t="s">
        <v>279</v>
      </c>
      <c r="Z73" s="64" t="s">
        <v>364</v>
      </c>
      <c r="AA73" s="127">
        <v>7.5999999999999998E-2</v>
      </c>
      <c r="AB73" s="64" t="s">
        <v>25</v>
      </c>
      <c r="AC73" s="64"/>
      <c r="AD73" s="64"/>
      <c r="AE73" s="64"/>
      <c r="AF73" s="64"/>
      <c r="AG73" s="64"/>
      <c r="AH73" s="64"/>
      <c r="AI73" s="144"/>
      <c r="AJ73" s="68">
        <v>1</v>
      </c>
      <c r="AK73" s="68">
        <v>1</v>
      </c>
      <c r="AL73" s="68">
        <v>1</v>
      </c>
      <c r="AM73" s="140">
        <v>1</v>
      </c>
      <c r="AN73" s="140">
        <v>1</v>
      </c>
      <c r="AO73" s="68">
        <v>1</v>
      </c>
    </row>
    <row r="74" spans="1:41" ht="39.950000000000003" customHeight="1">
      <c r="A74" s="66">
        <f t="shared" si="1"/>
        <v>66</v>
      </c>
      <c r="B74" s="68"/>
      <c r="C74" s="68"/>
      <c r="D74" s="68"/>
      <c r="E74" s="68"/>
      <c r="F74" s="68">
        <v>4</v>
      </c>
      <c r="G74" s="68"/>
      <c r="H74" s="68"/>
      <c r="I74" s="68"/>
      <c r="J74" s="77"/>
      <c r="K74" s="77"/>
      <c r="L74" s="81" t="s">
        <v>147</v>
      </c>
      <c r="M74" s="33" t="s">
        <v>148</v>
      </c>
      <c r="N74" s="104" t="s">
        <v>271</v>
      </c>
      <c r="O74" s="77" t="s">
        <v>56</v>
      </c>
      <c r="P74" s="65" t="s">
        <v>246</v>
      </c>
      <c r="Q74" s="83"/>
      <c r="R74" s="76" t="s">
        <v>56</v>
      </c>
      <c r="S74" s="86" t="s">
        <v>247</v>
      </c>
      <c r="T74" s="76" t="s">
        <v>56</v>
      </c>
      <c r="U74" s="76" t="s">
        <v>248</v>
      </c>
      <c r="V74" s="76" t="s">
        <v>249</v>
      </c>
      <c r="W74" s="75" t="s">
        <v>430</v>
      </c>
      <c r="X74" s="68" t="s">
        <v>431</v>
      </c>
      <c r="Y74" s="86" t="s">
        <v>432</v>
      </c>
      <c r="Z74" s="64" t="s">
        <v>433</v>
      </c>
      <c r="AA74" s="127">
        <v>5.8799999999999998E-2</v>
      </c>
      <c r="AB74" s="64" t="s">
        <v>314</v>
      </c>
      <c r="AC74" s="64"/>
      <c r="AD74" s="64"/>
      <c r="AE74" s="64"/>
      <c r="AF74" s="64"/>
      <c r="AG74" s="64"/>
      <c r="AH74" s="64"/>
      <c r="AI74" s="144"/>
      <c r="AJ74" s="68">
        <v>1</v>
      </c>
      <c r="AK74" s="68">
        <v>1</v>
      </c>
      <c r="AL74" s="68">
        <v>1</v>
      </c>
      <c r="AM74" s="140">
        <v>1</v>
      </c>
      <c r="AN74" s="140">
        <v>1</v>
      </c>
      <c r="AO74" s="68">
        <v>1</v>
      </c>
    </row>
    <row r="75" spans="1:41" ht="39.950000000000003" customHeight="1">
      <c r="A75" s="66">
        <f t="shared" si="1"/>
        <v>67</v>
      </c>
      <c r="B75" s="68"/>
      <c r="C75" s="68"/>
      <c r="D75" s="68">
        <v>2</v>
      </c>
      <c r="E75" s="68"/>
      <c r="F75" s="68"/>
      <c r="G75" s="68"/>
      <c r="H75" s="68"/>
      <c r="I75" s="68"/>
      <c r="J75" s="77"/>
      <c r="K75" s="77"/>
      <c r="L75" s="81" t="s">
        <v>434</v>
      </c>
      <c r="M75" s="33" t="s">
        <v>435</v>
      </c>
      <c r="N75" s="104" t="s">
        <v>436</v>
      </c>
      <c r="O75" s="77" t="s">
        <v>56</v>
      </c>
      <c r="P75" s="65" t="s">
        <v>246</v>
      </c>
      <c r="Q75" s="83"/>
      <c r="R75" s="76" t="s">
        <v>56</v>
      </c>
      <c r="S75" s="86" t="s">
        <v>247</v>
      </c>
      <c r="T75" s="76" t="s">
        <v>56</v>
      </c>
      <c r="U75" s="76" t="s">
        <v>248</v>
      </c>
      <c r="V75" s="76" t="s">
        <v>249</v>
      </c>
      <c r="W75" s="75" t="s">
        <v>318</v>
      </c>
      <c r="X75" s="68" t="s">
        <v>437</v>
      </c>
      <c r="Y75" s="86" t="s">
        <v>25</v>
      </c>
      <c r="Z75" s="64" t="s">
        <v>438</v>
      </c>
      <c r="AA75" s="127">
        <v>9.9000000000000005E-2</v>
      </c>
      <c r="AB75" s="64" t="s">
        <v>25</v>
      </c>
      <c r="AC75" s="64"/>
      <c r="AD75" s="64"/>
      <c r="AE75" s="64"/>
      <c r="AF75" s="64"/>
      <c r="AG75" s="64"/>
      <c r="AH75" s="64"/>
      <c r="AI75" s="148" t="s">
        <v>439</v>
      </c>
      <c r="AJ75" s="68">
        <v>1</v>
      </c>
      <c r="AK75" s="68">
        <v>0</v>
      </c>
      <c r="AL75" s="68">
        <v>1</v>
      </c>
      <c r="AM75" s="140">
        <v>0</v>
      </c>
      <c r="AN75" s="140">
        <v>0</v>
      </c>
      <c r="AO75" s="68">
        <v>1</v>
      </c>
    </row>
    <row r="76" spans="1:41" ht="39.950000000000003" customHeight="1">
      <c r="A76" s="66">
        <f t="shared" ref="A76:A128" si="2">ROW(76:76)-8</f>
        <v>68</v>
      </c>
      <c r="B76" s="68"/>
      <c r="C76" s="68"/>
      <c r="D76" s="68">
        <v>2</v>
      </c>
      <c r="E76" s="68"/>
      <c r="F76" s="68"/>
      <c r="G76" s="68"/>
      <c r="H76" s="68"/>
      <c r="I76" s="68"/>
      <c r="J76" s="77"/>
      <c r="K76" s="77"/>
      <c r="L76" s="81" t="s">
        <v>440</v>
      </c>
      <c r="M76" s="33" t="s">
        <v>435</v>
      </c>
      <c r="N76" s="104" t="s">
        <v>441</v>
      </c>
      <c r="O76" s="77" t="s">
        <v>56</v>
      </c>
      <c r="P76" s="65" t="s">
        <v>246</v>
      </c>
      <c r="Q76" s="83"/>
      <c r="R76" s="76" t="s">
        <v>56</v>
      </c>
      <c r="S76" s="86" t="s">
        <v>247</v>
      </c>
      <c r="T76" s="76" t="s">
        <v>56</v>
      </c>
      <c r="U76" s="76" t="s">
        <v>248</v>
      </c>
      <c r="V76" s="76" t="s">
        <v>249</v>
      </c>
      <c r="W76" s="75" t="s">
        <v>318</v>
      </c>
      <c r="X76" s="68" t="s">
        <v>437</v>
      </c>
      <c r="Y76" s="86" t="s">
        <v>25</v>
      </c>
      <c r="Z76" s="64" t="s">
        <v>438</v>
      </c>
      <c r="AA76" s="127">
        <v>9.9000000000000005E-2</v>
      </c>
      <c r="AB76" s="64" t="s">
        <v>25</v>
      </c>
      <c r="AC76" s="64"/>
      <c r="AD76" s="64"/>
      <c r="AE76" s="64"/>
      <c r="AF76" s="64"/>
      <c r="AG76" s="64"/>
      <c r="AH76" s="64"/>
      <c r="AI76" s="148" t="s">
        <v>442</v>
      </c>
      <c r="AJ76" s="68">
        <v>0</v>
      </c>
      <c r="AK76" s="68">
        <v>1</v>
      </c>
      <c r="AL76" s="68">
        <v>0</v>
      </c>
      <c r="AM76" s="140">
        <v>1</v>
      </c>
      <c r="AN76" s="140">
        <v>1</v>
      </c>
      <c r="AO76" s="68">
        <v>0</v>
      </c>
    </row>
    <row r="77" spans="1:41" ht="39.950000000000003" customHeight="1">
      <c r="A77" s="66">
        <f t="shared" si="2"/>
        <v>69</v>
      </c>
      <c r="B77" s="68"/>
      <c r="C77" s="68"/>
      <c r="D77" s="68">
        <v>2</v>
      </c>
      <c r="E77" s="68"/>
      <c r="F77" s="68"/>
      <c r="G77" s="68"/>
      <c r="H77" s="68"/>
      <c r="I77" s="68"/>
      <c r="J77" s="77"/>
      <c r="K77" s="77"/>
      <c r="L77" s="81" t="s">
        <v>443</v>
      </c>
      <c r="M77" s="33" t="s">
        <v>444</v>
      </c>
      <c r="N77" s="104" t="s">
        <v>271</v>
      </c>
      <c r="O77" s="77" t="s">
        <v>56</v>
      </c>
      <c r="P77" s="65" t="s">
        <v>246</v>
      </c>
      <c r="Q77" s="83"/>
      <c r="R77" s="76" t="s">
        <v>56</v>
      </c>
      <c r="S77" s="86" t="s">
        <v>247</v>
      </c>
      <c r="T77" s="76" t="s">
        <v>56</v>
      </c>
      <c r="U77" s="76" t="s">
        <v>248</v>
      </c>
      <c r="V77" s="76" t="s">
        <v>249</v>
      </c>
      <c r="W77" s="75" t="s">
        <v>256</v>
      </c>
      <c r="X77" s="68" t="s">
        <v>251</v>
      </c>
      <c r="Y77" s="68" t="s">
        <v>25</v>
      </c>
      <c r="Z77" s="64" t="s">
        <v>445</v>
      </c>
      <c r="AA77" s="127">
        <f>AA78+AA79</f>
        <v>0.36899999999999999</v>
      </c>
      <c r="AB77" s="64" t="s">
        <v>25</v>
      </c>
      <c r="AC77" s="64"/>
      <c r="AD77" s="64"/>
      <c r="AE77" s="64"/>
      <c r="AF77" s="64"/>
      <c r="AG77" s="64"/>
      <c r="AH77" s="64"/>
      <c r="AI77" s="144"/>
      <c r="AJ77" s="68">
        <v>1</v>
      </c>
      <c r="AK77" s="68">
        <v>1</v>
      </c>
      <c r="AL77" s="68">
        <v>1</v>
      </c>
      <c r="AM77" s="140">
        <v>1</v>
      </c>
      <c r="AN77" s="140">
        <v>1</v>
      </c>
      <c r="AO77" s="68">
        <v>1</v>
      </c>
    </row>
    <row r="78" spans="1:41" ht="39.950000000000003" customHeight="1">
      <c r="A78" s="66">
        <f t="shared" si="2"/>
        <v>70</v>
      </c>
      <c r="B78" s="68"/>
      <c r="C78" s="68"/>
      <c r="D78" s="68"/>
      <c r="E78" s="68">
        <v>3</v>
      </c>
      <c r="F78" s="68"/>
      <c r="G78" s="68"/>
      <c r="H78" s="68"/>
      <c r="I78" s="68"/>
      <c r="J78" s="77"/>
      <c r="K78" s="77"/>
      <c r="L78" s="81" t="s">
        <v>446</v>
      </c>
      <c r="M78" s="33" t="s">
        <v>447</v>
      </c>
      <c r="N78" s="104" t="s">
        <v>271</v>
      </c>
      <c r="O78" s="77" t="s">
        <v>56</v>
      </c>
      <c r="P78" s="65" t="s">
        <v>246</v>
      </c>
      <c r="Q78" s="83"/>
      <c r="R78" s="76" t="s">
        <v>56</v>
      </c>
      <c r="S78" s="86" t="s">
        <v>247</v>
      </c>
      <c r="T78" s="76" t="s">
        <v>56</v>
      </c>
      <c r="U78" s="76" t="s">
        <v>248</v>
      </c>
      <c r="V78" s="76" t="s">
        <v>249</v>
      </c>
      <c r="W78" s="75" t="s">
        <v>318</v>
      </c>
      <c r="X78" s="67" t="s">
        <v>448</v>
      </c>
      <c r="Y78" s="68" t="s">
        <v>25</v>
      </c>
      <c r="Z78" s="64" t="s">
        <v>449</v>
      </c>
      <c r="AA78" s="127">
        <v>0.31</v>
      </c>
      <c r="AB78" s="64" t="s">
        <v>25</v>
      </c>
      <c r="AC78" s="64"/>
      <c r="AD78" s="64"/>
      <c r="AE78" s="64"/>
      <c r="AF78" s="64"/>
      <c r="AG78" s="64"/>
      <c r="AH78" s="64"/>
      <c r="AI78" s="144"/>
      <c r="AJ78" s="68">
        <v>1</v>
      </c>
      <c r="AK78" s="68">
        <v>1</v>
      </c>
      <c r="AL78" s="68">
        <v>1</v>
      </c>
      <c r="AM78" s="140">
        <v>1</v>
      </c>
      <c r="AN78" s="140">
        <v>1</v>
      </c>
      <c r="AO78" s="68">
        <v>1</v>
      </c>
    </row>
    <row r="79" spans="1:41" ht="39.950000000000003" customHeight="1">
      <c r="A79" s="66">
        <f t="shared" si="2"/>
        <v>71</v>
      </c>
      <c r="B79" s="68"/>
      <c r="C79" s="68"/>
      <c r="D79" s="68"/>
      <c r="E79" s="68">
        <v>3</v>
      </c>
      <c r="F79" s="68"/>
      <c r="G79" s="68"/>
      <c r="H79" s="68"/>
      <c r="I79" s="68"/>
      <c r="J79" s="77"/>
      <c r="K79" s="77"/>
      <c r="L79" s="81" t="s">
        <v>450</v>
      </c>
      <c r="M79" s="33" t="s">
        <v>451</v>
      </c>
      <c r="N79" s="104" t="s">
        <v>271</v>
      </c>
      <c r="O79" s="77" t="s">
        <v>56</v>
      </c>
      <c r="P79" s="65" t="s">
        <v>246</v>
      </c>
      <c r="Q79" s="83"/>
      <c r="R79" s="76" t="s">
        <v>56</v>
      </c>
      <c r="S79" s="86" t="s">
        <v>247</v>
      </c>
      <c r="T79" s="76" t="s">
        <v>56</v>
      </c>
      <c r="U79" s="76" t="s">
        <v>248</v>
      </c>
      <c r="V79" s="76" t="s">
        <v>249</v>
      </c>
      <c r="W79" s="75" t="s">
        <v>452</v>
      </c>
      <c r="X79" s="75" t="s">
        <v>453</v>
      </c>
      <c r="Y79" s="68" t="s">
        <v>25</v>
      </c>
      <c r="Z79" s="64" t="s">
        <v>449</v>
      </c>
      <c r="AA79" s="127">
        <v>5.8999999999999997E-2</v>
      </c>
      <c r="AB79" s="64" t="s">
        <v>25</v>
      </c>
      <c r="AC79" s="64"/>
      <c r="AD79" s="64"/>
      <c r="AE79" s="64"/>
      <c r="AF79" s="64"/>
      <c r="AG79" s="64"/>
      <c r="AH79" s="64"/>
      <c r="AI79" s="144"/>
      <c r="AJ79" s="68">
        <v>1</v>
      </c>
      <c r="AK79" s="68">
        <v>1</v>
      </c>
      <c r="AL79" s="68">
        <v>1</v>
      </c>
      <c r="AM79" s="140">
        <v>1</v>
      </c>
      <c r="AN79" s="140">
        <v>1</v>
      </c>
      <c r="AO79" s="68">
        <v>1</v>
      </c>
    </row>
    <row r="80" spans="1:41" ht="39.950000000000003" customHeight="1">
      <c r="A80" s="66">
        <f t="shared" si="2"/>
        <v>72</v>
      </c>
      <c r="B80" s="68"/>
      <c r="C80" s="68"/>
      <c r="D80" s="68">
        <v>2</v>
      </c>
      <c r="E80" s="68"/>
      <c r="F80" s="68"/>
      <c r="G80" s="68"/>
      <c r="H80" s="68"/>
      <c r="I80" s="68"/>
      <c r="J80" s="77"/>
      <c r="K80" s="77"/>
      <c r="L80" s="86" t="s">
        <v>454</v>
      </c>
      <c r="M80" s="33" t="s">
        <v>455</v>
      </c>
      <c r="N80" s="97" t="s">
        <v>456</v>
      </c>
      <c r="O80" s="77" t="s">
        <v>56</v>
      </c>
      <c r="P80" s="65" t="s">
        <v>246</v>
      </c>
      <c r="Q80" s="86"/>
      <c r="R80" s="76" t="s">
        <v>56</v>
      </c>
      <c r="S80" s="86" t="s">
        <v>247</v>
      </c>
      <c r="T80" s="76" t="s">
        <v>56</v>
      </c>
      <c r="U80" s="76" t="s">
        <v>249</v>
      </c>
      <c r="V80" s="76" t="s">
        <v>248</v>
      </c>
      <c r="W80" s="75" t="s">
        <v>318</v>
      </c>
      <c r="X80" s="68" t="s">
        <v>457</v>
      </c>
      <c r="Y80" s="68" t="s">
        <v>25</v>
      </c>
      <c r="Z80" s="65" t="s">
        <v>458</v>
      </c>
      <c r="AA80" s="127">
        <v>1.1999999999999999E-3</v>
      </c>
      <c r="AB80" s="76" t="s">
        <v>25</v>
      </c>
      <c r="AC80" s="64"/>
      <c r="AD80" s="64"/>
      <c r="AE80" s="64"/>
      <c r="AF80" s="64"/>
      <c r="AG80" s="64"/>
      <c r="AH80" s="64"/>
      <c r="AI80" s="144"/>
      <c r="AJ80" s="68">
        <v>4</v>
      </c>
      <c r="AK80" s="68">
        <v>4</v>
      </c>
      <c r="AL80" s="68">
        <v>4</v>
      </c>
      <c r="AM80" s="140">
        <v>4</v>
      </c>
      <c r="AN80" s="140">
        <v>4</v>
      </c>
      <c r="AO80" s="68">
        <v>4</v>
      </c>
    </row>
    <row r="81" spans="1:41" ht="39.950000000000003" customHeight="1">
      <c r="A81" s="66">
        <f t="shared" si="2"/>
        <v>73</v>
      </c>
      <c r="B81" s="68"/>
      <c r="C81" s="68"/>
      <c r="D81" s="68">
        <v>2</v>
      </c>
      <c r="E81" s="68"/>
      <c r="F81" s="68"/>
      <c r="G81" s="68"/>
      <c r="H81" s="68"/>
      <c r="I81" s="68"/>
      <c r="J81" s="77"/>
      <c r="K81" s="77"/>
      <c r="L81" s="118" t="s">
        <v>459</v>
      </c>
      <c r="M81" s="33" t="s">
        <v>460</v>
      </c>
      <c r="N81" s="97" t="s">
        <v>461</v>
      </c>
      <c r="O81" s="77" t="s">
        <v>56</v>
      </c>
      <c r="P81" s="65" t="s">
        <v>246</v>
      </c>
      <c r="Q81" s="86"/>
      <c r="R81" s="76" t="s">
        <v>56</v>
      </c>
      <c r="S81" s="86" t="s">
        <v>247</v>
      </c>
      <c r="T81" s="76" t="s">
        <v>56</v>
      </c>
      <c r="U81" s="76" t="s">
        <v>248</v>
      </c>
      <c r="V81" s="76" t="s">
        <v>249</v>
      </c>
      <c r="W81" s="75" t="s">
        <v>401</v>
      </c>
      <c r="X81" s="68" t="s">
        <v>462</v>
      </c>
      <c r="Y81" s="68" t="s">
        <v>25</v>
      </c>
      <c r="Z81" s="65" t="s">
        <v>463</v>
      </c>
      <c r="AA81" s="163">
        <v>5.0000000000000001E-3</v>
      </c>
      <c r="AB81" s="64" t="s">
        <v>314</v>
      </c>
      <c r="AC81" s="86"/>
      <c r="AD81" s="86"/>
      <c r="AE81" s="86"/>
      <c r="AF81" s="86"/>
      <c r="AG81" s="86"/>
      <c r="AH81" s="86"/>
      <c r="AI81" s="148" t="s">
        <v>464</v>
      </c>
      <c r="AJ81" s="68">
        <v>4</v>
      </c>
      <c r="AK81" s="68">
        <v>4</v>
      </c>
      <c r="AL81" s="68">
        <v>4</v>
      </c>
      <c r="AM81" s="140">
        <v>4</v>
      </c>
      <c r="AN81" s="140">
        <v>4</v>
      </c>
      <c r="AO81" s="68">
        <v>4</v>
      </c>
    </row>
    <row r="82" spans="1:41" ht="39.950000000000003" customHeight="1">
      <c r="A82" s="66">
        <f t="shared" si="2"/>
        <v>74</v>
      </c>
      <c r="B82" s="68"/>
      <c r="C82" s="68"/>
      <c r="D82" s="68">
        <v>2</v>
      </c>
      <c r="E82" s="68"/>
      <c r="F82" s="68"/>
      <c r="G82" s="68"/>
      <c r="H82" s="68"/>
      <c r="I82" s="68"/>
      <c r="J82" s="77"/>
      <c r="K82" s="77"/>
      <c r="L82" s="81" t="s">
        <v>465</v>
      </c>
      <c r="M82" s="33" t="s">
        <v>466</v>
      </c>
      <c r="N82" s="104" t="s">
        <v>436</v>
      </c>
      <c r="O82" s="77" t="s">
        <v>56</v>
      </c>
      <c r="P82" s="65" t="s">
        <v>246</v>
      </c>
      <c r="Q82" s="83"/>
      <c r="R82" s="76" t="s">
        <v>56</v>
      </c>
      <c r="S82" s="86" t="s">
        <v>247</v>
      </c>
      <c r="T82" s="76" t="s">
        <v>56</v>
      </c>
      <c r="U82" s="76" t="s">
        <v>248</v>
      </c>
      <c r="V82" s="76" t="s">
        <v>249</v>
      </c>
      <c r="W82" s="75" t="s">
        <v>318</v>
      </c>
      <c r="X82" s="68" t="s">
        <v>467</v>
      </c>
      <c r="Y82" s="86" t="s">
        <v>25</v>
      </c>
      <c r="Z82" s="86" t="s">
        <v>468</v>
      </c>
      <c r="AA82" s="127">
        <v>5.0500000000000003E-2</v>
      </c>
      <c r="AB82" s="64" t="s">
        <v>25</v>
      </c>
      <c r="AC82" s="64"/>
      <c r="AD82" s="64"/>
      <c r="AE82" s="64"/>
      <c r="AF82" s="64"/>
      <c r="AG82" s="64"/>
      <c r="AH82" s="64"/>
      <c r="AI82" s="148" t="s">
        <v>439</v>
      </c>
      <c r="AJ82" s="68">
        <v>1</v>
      </c>
      <c r="AK82" s="68">
        <v>0</v>
      </c>
      <c r="AL82" s="68">
        <v>1</v>
      </c>
      <c r="AM82" s="140">
        <v>0</v>
      </c>
      <c r="AN82" s="140">
        <v>0</v>
      </c>
      <c r="AO82" s="68">
        <v>1</v>
      </c>
    </row>
    <row r="83" spans="1:41" ht="39.950000000000003" customHeight="1">
      <c r="A83" s="66">
        <f t="shared" si="2"/>
        <v>75</v>
      </c>
      <c r="B83" s="68"/>
      <c r="C83" s="68"/>
      <c r="D83" s="68">
        <v>2</v>
      </c>
      <c r="E83" s="68"/>
      <c r="F83" s="68"/>
      <c r="G83" s="68"/>
      <c r="H83" s="68"/>
      <c r="I83" s="68"/>
      <c r="J83" s="77"/>
      <c r="K83" s="77"/>
      <c r="L83" s="81" t="s">
        <v>469</v>
      </c>
      <c r="M83" s="33" t="s">
        <v>466</v>
      </c>
      <c r="N83" s="104" t="s">
        <v>441</v>
      </c>
      <c r="O83" s="77" t="s">
        <v>56</v>
      </c>
      <c r="P83" s="65" t="s">
        <v>246</v>
      </c>
      <c r="Q83" s="83"/>
      <c r="R83" s="76" t="s">
        <v>56</v>
      </c>
      <c r="S83" s="86" t="s">
        <v>247</v>
      </c>
      <c r="T83" s="76" t="s">
        <v>56</v>
      </c>
      <c r="U83" s="76" t="s">
        <v>248</v>
      </c>
      <c r="V83" s="76" t="s">
        <v>249</v>
      </c>
      <c r="W83" s="75" t="s">
        <v>318</v>
      </c>
      <c r="X83" s="68" t="s">
        <v>467</v>
      </c>
      <c r="Y83" s="86" t="s">
        <v>25</v>
      </c>
      <c r="Z83" s="86" t="s">
        <v>468</v>
      </c>
      <c r="AA83" s="127">
        <v>5.0500000000000003E-2</v>
      </c>
      <c r="AB83" s="64" t="s">
        <v>25</v>
      </c>
      <c r="AC83" s="64"/>
      <c r="AD83" s="64"/>
      <c r="AE83" s="64"/>
      <c r="AF83" s="64"/>
      <c r="AG83" s="64"/>
      <c r="AH83" s="64"/>
      <c r="AI83" s="148" t="s">
        <v>442</v>
      </c>
      <c r="AJ83" s="68">
        <v>0</v>
      </c>
      <c r="AK83" s="68">
        <v>1</v>
      </c>
      <c r="AL83" s="68">
        <v>0</v>
      </c>
      <c r="AM83" s="140">
        <v>1</v>
      </c>
      <c r="AN83" s="140">
        <v>1</v>
      </c>
      <c r="AO83" s="68">
        <v>0</v>
      </c>
    </row>
    <row r="84" spans="1:41" ht="39.950000000000003" customHeight="1">
      <c r="A84" s="66">
        <f t="shared" si="2"/>
        <v>76</v>
      </c>
      <c r="B84" s="68"/>
      <c r="C84" s="68"/>
      <c r="D84" s="68">
        <v>2</v>
      </c>
      <c r="E84" s="68"/>
      <c r="F84" s="68"/>
      <c r="G84" s="68"/>
      <c r="H84" s="68"/>
      <c r="I84" s="68"/>
      <c r="J84" s="77"/>
      <c r="K84" s="77"/>
      <c r="L84" s="86" t="s">
        <v>470</v>
      </c>
      <c r="M84" s="33" t="s">
        <v>471</v>
      </c>
      <c r="N84" s="97" t="s">
        <v>472</v>
      </c>
      <c r="O84" s="77" t="s">
        <v>56</v>
      </c>
      <c r="P84" s="65" t="s">
        <v>246</v>
      </c>
      <c r="Q84" s="76"/>
      <c r="R84" s="76" t="s">
        <v>56</v>
      </c>
      <c r="S84" s="86" t="s">
        <v>247</v>
      </c>
      <c r="T84" s="76" t="s">
        <v>56</v>
      </c>
      <c r="U84" s="76" t="s">
        <v>249</v>
      </c>
      <c r="V84" s="76" t="s">
        <v>248</v>
      </c>
      <c r="W84" s="75" t="s">
        <v>282</v>
      </c>
      <c r="X84" s="68" t="s">
        <v>473</v>
      </c>
      <c r="Y84" s="85" t="s">
        <v>279</v>
      </c>
      <c r="Z84" s="86" t="s">
        <v>474</v>
      </c>
      <c r="AA84" s="127">
        <v>2.9999999999999997E-4</v>
      </c>
      <c r="AB84" s="64" t="s">
        <v>25</v>
      </c>
      <c r="AC84" s="64"/>
      <c r="AD84" s="64"/>
      <c r="AE84" s="64"/>
      <c r="AF84" s="64"/>
      <c r="AG84" s="64"/>
      <c r="AH84" s="64"/>
      <c r="AI84" s="144"/>
      <c r="AJ84" s="68">
        <v>1</v>
      </c>
      <c r="AK84" s="68">
        <v>1</v>
      </c>
      <c r="AL84" s="68">
        <v>1</v>
      </c>
      <c r="AM84" s="140">
        <v>1</v>
      </c>
      <c r="AN84" s="140">
        <v>1</v>
      </c>
      <c r="AO84" s="68">
        <v>1</v>
      </c>
    </row>
    <row r="85" spans="1:41" ht="39.950000000000003" customHeight="1">
      <c r="A85" s="66">
        <f t="shared" si="2"/>
        <v>77</v>
      </c>
      <c r="B85" s="68"/>
      <c r="C85" s="68"/>
      <c r="D85" s="68">
        <v>2</v>
      </c>
      <c r="E85" s="68"/>
      <c r="F85" s="68"/>
      <c r="G85" s="68"/>
      <c r="H85" s="68"/>
      <c r="I85" s="68"/>
      <c r="J85" s="77"/>
      <c r="K85" s="77"/>
      <c r="L85" s="86" t="s">
        <v>475</v>
      </c>
      <c r="M85" s="33" t="s">
        <v>476</v>
      </c>
      <c r="N85" s="154" t="s">
        <v>477</v>
      </c>
      <c r="O85" s="77" t="s">
        <v>56</v>
      </c>
      <c r="P85" s="65" t="s">
        <v>246</v>
      </c>
      <c r="Q85" s="76"/>
      <c r="R85" s="76" t="s">
        <v>56</v>
      </c>
      <c r="S85" s="86" t="s">
        <v>247</v>
      </c>
      <c r="T85" s="76" t="s">
        <v>56</v>
      </c>
      <c r="U85" s="76" t="s">
        <v>249</v>
      </c>
      <c r="V85" s="76" t="s">
        <v>248</v>
      </c>
      <c r="W85" s="75" t="s">
        <v>401</v>
      </c>
      <c r="X85" s="68" t="s">
        <v>478</v>
      </c>
      <c r="Y85" s="68" t="s">
        <v>25</v>
      </c>
      <c r="Z85" s="86" t="s">
        <v>25</v>
      </c>
      <c r="AA85" s="127">
        <v>1.6999999999999999E-3</v>
      </c>
      <c r="AB85" s="64" t="s">
        <v>314</v>
      </c>
      <c r="AC85" s="64"/>
      <c r="AD85" s="64"/>
      <c r="AE85" s="64"/>
      <c r="AF85" s="64"/>
      <c r="AG85" s="64"/>
      <c r="AH85" s="64"/>
      <c r="AI85" s="144"/>
      <c r="AJ85" s="68">
        <v>2</v>
      </c>
      <c r="AK85" s="68">
        <v>2</v>
      </c>
      <c r="AL85" s="68">
        <v>2</v>
      </c>
      <c r="AM85" s="140">
        <v>2</v>
      </c>
      <c r="AN85" s="140">
        <v>2</v>
      </c>
      <c r="AO85" s="68">
        <v>2</v>
      </c>
    </row>
    <row r="86" spans="1:41" ht="39.950000000000003" customHeight="1">
      <c r="A86" s="66">
        <f t="shared" si="2"/>
        <v>78</v>
      </c>
      <c r="B86" s="68"/>
      <c r="C86" s="68"/>
      <c r="D86" s="68">
        <v>2</v>
      </c>
      <c r="E86" s="68"/>
      <c r="F86" s="68"/>
      <c r="G86" s="68"/>
      <c r="H86" s="68"/>
      <c r="I86" s="68"/>
      <c r="J86" s="77"/>
      <c r="K86" s="77"/>
      <c r="L86" s="81" t="s">
        <v>479</v>
      </c>
      <c r="M86" s="33" t="s">
        <v>480</v>
      </c>
      <c r="N86" s="82" t="s">
        <v>255</v>
      </c>
      <c r="O86" s="77" t="s">
        <v>56</v>
      </c>
      <c r="P86" s="65" t="s">
        <v>246</v>
      </c>
      <c r="Q86" s="77"/>
      <c r="R86" s="76" t="s">
        <v>56</v>
      </c>
      <c r="S86" s="86" t="s">
        <v>247</v>
      </c>
      <c r="T86" s="76" t="s">
        <v>56</v>
      </c>
      <c r="U86" s="76" t="s">
        <v>248</v>
      </c>
      <c r="V86" s="76" t="s">
        <v>249</v>
      </c>
      <c r="W86" s="75" t="s">
        <v>256</v>
      </c>
      <c r="X86" s="68" t="s">
        <v>251</v>
      </c>
      <c r="Y86" s="68" t="s">
        <v>25</v>
      </c>
      <c r="Z86" s="112" t="s">
        <v>481</v>
      </c>
      <c r="AA86" s="146">
        <f>AA90+AA94</f>
        <v>1.1204000000000001</v>
      </c>
      <c r="AB86" s="64" t="s">
        <v>25</v>
      </c>
      <c r="AC86" s="68"/>
      <c r="AD86" s="68"/>
      <c r="AE86" s="68"/>
      <c r="AF86" s="68"/>
      <c r="AG86" s="68"/>
      <c r="AH86" s="68"/>
      <c r="AI86" s="68"/>
      <c r="AJ86" s="68">
        <v>1</v>
      </c>
      <c r="AK86" s="87">
        <v>0</v>
      </c>
      <c r="AL86" s="120">
        <v>0</v>
      </c>
      <c r="AM86" s="140">
        <v>0</v>
      </c>
      <c r="AN86" s="140">
        <v>0</v>
      </c>
      <c r="AO86" s="68">
        <v>1</v>
      </c>
    </row>
    <row r="87" spans="1:41" ht="39.950000000000003" customHeight="1">
      <c r="A87" s="66">
        <f t="shared" si="2"/>
        <v>79</v>
      </c>
      <c r="B87" s="68"/>
      <c r="C87" s="68"/>
      <c r="D87" s="68">
        <v>2</v>
      </c>
      <c r="E87" s="68"/>
      <c r="F87" s="68"/>
      <c r="G87" s="68"/>
      <c r="H87" s="68"/>
      <c r="I87" s="68"/>
      <c r="J87" s="77"/>
      <c r="K87" s="77"/>
      <c r="L87" s="81" t="s">
        <v>482</v>
      </c>
      <c r="M87" s="33" t="s">
        <v>480</v>
      </c>
      <c r="N87" s="85" t="s">
        <v>259</v>
      </c>
      <c r="O87" s="77" t="s">
        <v>56</v>
      </c>
      <c r="P87" s="65" t="s">
        <v>246</v>
      </c>
      <c r="Q87" s="77"/>
      <c r="R87" s="76" t="s">
        <v>56</v>
      </c>
      <c r="S87" s="86" t="s">
        <v>247</v>
      </c>
      <c r="T87" s="76" t="s">
        <v>56</v>
      </c>
      <c r="U87" s="76" t="s">
        <v>248</v>
      </c>
      <c r="V87" s="76" t="s">
        <v>249</v>
      </c>
      <c r="W87" s="75" t="s">
        <v>256</v>
      </c>
      <c r="X87" s="68" t="s">
        <v>251</v>
      </c>
      <c r="Y87" s="68" t="s">
        <v>25</v>
      </c>
      <c r="Z87" s="112" t="s">
        <v>481</v>
      </c>
      <c r="AA87" s="146">
        <f>AA90+AA94</f>
        <v>1.1204000000000001</v>
      </c>
      <c r="AB87" s="64" t="s">
        <v>25</v>
      </c>
      <c r="AC87" s="68"/>
      <c r="AD87" s="68"/>
      <c r="AE87" s="68"/>
      <c r="AF87" s="68"/>
      <c r="AG87" s="68"/>
      <c r="AH87" s="68"/>
      <c r="AI87" s="68"/>
      <c r="AJ87" s="68">
        <v>0</v>
      </c>
      <c r="AK87" s="87">
        <v>1</v>
      </c>
      <c r="AL87" s="120">
        <v>0</v>
      </c>
      <c r="AM87" s="140">
        <v>0</v>
      </c>
      <c r="AN87" s="140">
        <v>0</v>
      </c>
      <c r="AO87" s="68">
        <v>0</v>
      </c>
    </row>
    <row r="88" spans="1:41" ht="39.950000000000003" customHeight="1">
      <c r="A88" s="66">
        <f t="shared" si="2"/>
        <v>80</v>
      </c>
      <c r="B88" s="68"/>
      <c r="C88" s="68"/>
      <c r="D88" s="68">
        <v>2</v>
      </c>
      <c r="E88" s="68"/>
      <c r="F88" s="68"/>
      <c r="G88" s="68"/>
      <c r="H88" s="68"/>
      <c r="I88" s="68"/>
      <c r="J88" s="77"/>
      <c r="K88" s="77"/>
      <c r="L88" s="81" t="s">
        <v>483</v>
      </c>
      <c r="M88" s="33" t="s">
        <v>480</v>
      </c>
      <c r="N88" s="85" t="s">
        <v>261</v>
      </c>
      <c r="O88" s="77" t="s">
        <v>56</v>
      </c>
      <c r="P88" s="65" t="s">
        <v>246</v>
      </c>
      <c r="Q88" s="83"/>
      <c r="R88" s="76" t="s">
        <v>56</v>
      </c>
      <c r="S88" s="86" t="s">
        <v>247</v>
      </c>
      <c r="T88" s="76" t="s">
        <v>56</v>
      </c>
      <c r="U88" s="76" t="s">
        <v>248</v>
      </c>
      <c r="V88" s="76" t="s">
        <v>249</v>
      </c>
      <c r="W88" s="75" t="s">
        <v>256</v>
      </c>
      <c r="X88" s="68" t="s">
        <v>251</v>
      </c>
      <c r="Y88" s="68" t="s">
        <v>25</v>
      </c>
      <c r="Z88" s="112" t="s">
        <v>481</v>
      </c>
      <c r="AA88" s="146">
        <f>AA94+AA92</f>
        <v>1.1903999999999999</v>
      </c>
      <c r="AB88" s="64" t="s">
        <v>25</v>
      </c>
      <c r="AC88" s="77"/>
      <c r="AD88" s="77"/>
      <c r="AE88" s="77"/>
      <c r="AF88" s="77"/>
      <c r="AG88" s="146"/>
      <c r="AH88" s="146"/>
      <c r="AI88" s="144"/>
      <c r="AJ88" s="68">
        <v>0</v>
      </c>
      <c r="AK88" s="87">
        <v>0</v>
      </c>
      <c r="AL88" s="120">
        <v>1</v>
      </c>
      <c r="AM88" s="140">
        <v>0</v>
      </c>
      <c r="AN88" s="140">
        <v>0</v>
      </c>
      <c r="AO88" s="68">
        <v>0</v>
      </c>
    </row>
    <row r="89" spans="1:41" ht="39.950000000000003" customHeight="1">
      <c r="A89" s="66">
        <f t="shared" si="2"/>
        <v>81</v>
      </c>
      <c r="B89" s="68"/>
      <c r="C89" s="68"/>
      <c r="D89" s="68">
        <v>2</v>
      </c>
      <c r="E89" s="68"/>
      <c r="F89" s="68"/>
      <c r="G89" s="68"/>
      <c r="H89" s="68"/>
      <c r="I89" s="68"/>
      <c r="J89" s="77"/>
      <c r="K89" s="77"/>
      <c r="L89" s="81" t="s">
        <v>484</v>
      </c>
      <c r="M89" s="33" t="s">
        <v>480</v>
      </c>
      <c r="N89" s="85" t="s">
        <v>263</v>
      </c>
      <c r="O89" s="77" t="s">
        <v>56</v>
      </c>
      <c r="P89" s="65" t="s">
        <v>246</v>
      </c>
      <c r="Q89" s="83"/>
      <c r="R89" s="76" t="s">
        <v>56</v>
      </c>
      <c r="S89" s="86" t="s">
        <v>247</v>
      </c>
      <c r="T89" s="76" t="s">
        <v>56</v>
      </c>
      <c r="U89" s="76" t="s">
        <v>248</v>
      </c>
      <c r="V89" s="76" t="s">
        <v>249</v>
      </c>
      <c r="W89" s="75" t="s">
        <v>256</v>
      </c>
      <c r="X89" s="68" t="s">
        <v>251</v>
      </c>
      <c r="Y89" s="68" t="s">
        <v>25</v>
      </c>
      <c r="Z89" s="112" t="s">
        <v>481</v>
      </c>
      <c r="AA89" s="146">
        <f>AA88</f>
        <v>1.1903999999999999</v>
      </c>
      <c r="AB89" s="64" t="s">
        <v>25</v>
      </c>
      <c r="AC89" s="77"/>
      <c r="AD89" s="77"/>
      <c r="AE89" s="77"/>
      <c r="AF89" s="77"/>
      <c r="AG89" s="146"/>
      <c r="AH89" s="146"/>
      <c r="AI89" s="144"/>
      <c r="AJ89" s="68">
        <v>0</v>
      </c>
      <c r="AK89" s="87">
        <v>0</v>
      </c>
      <c r="AL89" s="120">
        <v>0</v>
      </c>
      <c r="AM89" s="140">
        <v>1</v>
      </c>
      <c r="AN89" s="140">
        <v>1</v>
      </c>
      <c r="AO89" s="68">
        <v>0</v>
      </c>
    </row>
    <row r="90" spans="1:41" ht="39.950000000000003" customHeight="1">
      <c r="A90" s="66">
        <f t="shared" si="2"/>
        <v>82</v>
      </c>
      <c r="B90" s="68"/>
      <c r="C90" s="68"/>
      <c r="D90" s="68"/>
      <c r="E90" s="68">
        <v>3</v>
      </c>
      <c r="F90" s="68"/>
      <c r="G90" s="68"/>
      <c r="H90" s="68"/>
      <c r="I90" s="68"/>
      <c r="J90" s="77"/>
      <c r="K90" s="77"/>
      <c r="L90" s="81" t="s">
        <v>485</v>
      </c>
      <c r="M90" s="33" t="s">
        <v>486</v>
      </c>
      <c r="N90" s="82" t="s">
        <v>255</v>
      </c>
      <c r="O90" s="77" t="s">
        <v>56</v>
      </c>
      <c r="P90" s="65" t="s">
        <v>246</v>
      </c>
      <c r="Q90" s="77"/>
      <c r="R90" s="76" t="s">
        <v>56</v>
      </c>
      <c r="S90" s="86" t="s">
        <v>247</v>
      </c>
      <c r="T90" s="86" t="s">
        <v>25</v>
      </c>
      <c r="U90" s="76" t="s">
        <v>248</v>
      </c>
      <c r="V90" s="76" t="s">
        <v>249</v>
      </c>
      <c r="W90" s="75" t="s">
        <v>256</v>
      </c>
      <c r="X90" s="68" t="s">
        <v>251</v>
      </c>
      <c r="Y90" s="68" t="s">
        <v>25</v>
      </c>
      <c r="Z90" s="112" t="s">
        <v>481</v>
      </c>
      <c r="AA90" s="146">
        <v>0.28000000000000003</v>
      </c>
      <c r="AB90" s="64" t="s">
        <v>25</v>
      </c>
      <c r="AC90" s="77"/>
      <c r="AD90" s="77"/>
      <c r="AE90" s="77"/>
      <c r="AF90" s="77"/>
      <c r="AG90" s="146"/>
      <c r="AH90" s="146"/>
      <c r="AI90" s="144"/>
      <c r="AJ90" s="68">
        <v>1</v>
      </c>
      <c r="AK90" s="87">
        <v>0</v>
      </c>
      <c r="AL90" s="120">
        <v>0</v>
      </c>
      <c r="AM90" s="140">
        <v>0</v>
      </c>
      <c r="AN90" s="140">
        <v>0</v>
      </c>
      <c r="AO90" s="68">
        <v>1</v>
      </c>
    </row>
    <row r="91" spans="1:41" ht="39.950000000000003" customHeight="1">
      <c r="A91" s="66">
        <f t="shared" si="2"/>
        <v>83</v>
      </c>
      <c r="B91" s="68"/>
      <c r="C91" s="68"/>
      <c r="D91" s="68"/>
      <c r="E91" s="68">
        <v>3</v>
      </c>
      <c r="F91" s="68"/>
      <c r="G91" s="68"/>
      <c r="H91" s="68"/>
      <c r="I91" s="68"/>
      <c r="J91" s="77"/>
      <c r="K91" s="77"/>
      <c r="L91" s="81" t="s">
        <v>487</v>
      </c>
      <c r="M91" s="33" t="s">
        <v>486</v>
      </c>
      <c r="N91" s="85" t="s">
        <v>259</v>
      </c>
      <c r="O91" s="77" t="s">
        <v>56</v>
      </c>
      <c r="P91" s="65" t="s">
        <v>246</v>
      </c>
      <c r="Q91" s="77"/>
      <c r="R91" s="76" t="s">
        <v>56</v>
      </c>
      <c r="S91" s="86" t="s">
        <v>247</v>
      </c>
      <c r="T91" s="86" t="s">
        <v>25</v>
      </c>
      <c r="U91" s="76" t="s">
        <v>248</v>
      </c>
      <c r="V91" s="76" t="s">
        <v>249</v>
      </c>
      <c r="W91" s="75" t="s">
        <v>256</v>
      </c>
      <c r="X91" s="68" t="s">
        <v>251</v>
      </c>
      <c r="Y91" s="68" t="s">
        <v>25</v>
      </c>
      <c r="Z91" s="112" t="s">
        <v>481</v>
      </c>
      <c r="AA91" s="146">
        <v>0.28000000000000003</v>
      </c>
      <c r="AB91" s="64" t="s">
        <v>25</v>
      </c>
      <c r="AC91" s="77"/>
      <c r="AD91" s="77"/>
      <c r="AE91" s="77"/>
      <c r="AF91" s="77"/>
      <c r="AG91" s="146"/>
      <c r="AH91" s="146"/>
      <c r="AI91" s="144"/>
      <c r="AJ91" s="68">
        <v>0</v>
      </c>
      <c r="AK91" s="87">
        <v>1</v>
      </c>
      <c r="AL91" s="120">
        <v>0</v>
      </c>
      <c r="AM91" s="140">
        <v>0</v>
      </c>
      <c r="AN91" s="140">
        <v>0</v>
      </c>
      <c r="AO91" s="68">
        <v>0</v>
      </c>
    </row>
    <row r="92" spans="1:41" ht="39.950000000000003" customHeight="1">
      <c r="A92" s="66">
        <f t="shared" si="2"/>
        <v>84</v>
      </c>
      <c r="B92" s="68"/>
      <c r="C92" s="68"/>
      <c r="D92" s="68"/>
      <c r="E92" s="68">
        <v>3</v>
      </c>
      <c r="F92" s="68"/>
      <c r="G92" s="68"/>
      <c r="H92" s="68"/>
      <c r="I92" s="68"/>
      <c r="J92" s="77"/>
      <c r="K92" s="77"/>
      <c r="L92" s="81" t="s">
        <v>488</v>
      </c>
      <c r="M92" s="33" t="s">
        <v>486</v>
      </c>
      <c r="N92" s="85" t="s">
        <v>261</v>
      </c>
      <c r="O92" s="77" t="s">
        <v>56</v>
      </c>
      <c r="P92" s="65" t="s">
        <v>246</v>
      </c>
      <c r="Q92" s="77"/>
      <c r="R92" s="76" t="s">
        <v>56</v>
      </c>
      <c r="S92" s="86" t="s">
        <v>247</v>
      </c>
      <c r="T92" s="86" t="s">
        <v>25</v>
      </c>
      <c r="U92" s="76" t="s">
        <v>248</v>
      </c>
      <c r="V92" s="76" t="s">
        <v>249</v>
      </c>
      <c r="W92" s="75" t="s">
        <v>256</v>
      </c>
      <c r="X92" s="68" t="s">
        <v>251</v>
      </c>
      <c r="Y92" s="86" t="s">
        <v>25</v>
      </c>
      <c r="Z92" s="112" t="s">
        <v>481</v>
      </c>
      <c r="AA92" s="146">
        <v>0.35</v>
      </c>
      <c r="AB92" s="64" t="s">
        <v>25</v>
      </c>
      <c r="AC92" s="77"/>
      <c r="AD92" s="77"/>
      <c r="AE92" s="77"/>
      <c r="AF92" s="77"/>
      <c r="AG92" s="146"/>
      <c r="AH92" s="146"/>
      <c r="AI92" s="144"/>
      <c r="AJ92" s="68">
        <v>0</v>
      </c>
      <c r="AK92" s="87">
        <v>0</v>
      </c>
      <c r="AL92" s="120">
        <v>1</v>
      </c>
      <c r="AM92" s="140">
        <v>0</v>
      </c>
      <c r="AN92" s="140">
        <v>0</v>
      </c>
      <c r="AO92" s="68">
        <v>0</v>
      </c>
    </row>
    <row r="93" spans="1:41" ht="39.950000000000003" customHeight="1">
      <c r="A93" s="66">
        <f t="shared" si="2"/>
        <v>85</v>
      </c>
      <c r="B93" s="68"/>
      <c r="C93" s="68"/>
      <c r="D93" s="68"/>
      <c r="E93" s="68">
        <v>3</v>
      </c>
      <c r="F93" s="68"/>
      <c r="G93" s="68"/>
      <c r="H93" s="68"/>
      <c r="I93" s="68"/>
      <c r="J93" s="77"/>
      <c r="K93" s="77"/>
      <c r="L93" s="86" t="s">
        <v>489</v>
      </c>
      <c r="M93" s="33" t="s">
        <v>486</v>
      </c>
      <c r="N93" s="85" t="s">
        <v>263</v>
      </c>
      <c r="O93" s="77" t="s">
        <v>56</v>
      </c>
      <c r="P93" s="65" t="s">
        <v>246</v>
      </c>
      <c r="Q93" s="77"/>
      <c r="R93" s="76" t="s">
        <v>56</v>
      </c>
      <c r="S93" s="86" t="s">
        <v>247</v>
      </c>
      <c r="T93" s="86" t="s">
        <v>25</v>
      </c>
      <c r="U93" s="76" t="s">
        <v>248</v>
      </c>
      <c r="V93" s="76" t="s">
        <v>249</v>
      </c>
      <c r="W93" s="75" t="s">
        <v>256</v>
      </c>
      <c r="X93" s="68" t="s">
        <v>251</v>
      </c>
      <c r="Y93" s="86" t="s">
        <v>25</v>
      </c>
      <c r="Z93" s="112" t="s">
        <v>481</v>
      </c>
      <c r="AA93" s="146">
        <v>0.35</v>
      </c>
      <c r="AB93" s="64" t="s">
        <v>25</v>
      </c>
      <c r="AC93" s="77"/>
      <c r="AD93" s="77"/>
      <c r="AE93" s="77"/>
      <c r="AF93" s="77"/>
      <c r="AG93" s="146"/>
      <c r="AH93" s="146"/>
      <c r="AI93" s="144"/>
      <c r="AJ93" s="68">
        <v>0</v>
      </c>
      <c r="AK93" s="87">
        <v>0</v>
      </c>
      <c r="AL93" s="120">
        <v>0</v>
      </c>
      <c r="AM93" s="140">
        <v>1</v>
      </c>
      <c r="AN93" s="140">
        <v>1</v>
      </c>
      <c r="AO93" s="68">
        <v>0</v>
      </c>
    </row>
    <row r="94" spans="1:41" ht="39.950000000000003" customHeight="1">
      <c r="A94" s="66">
        <f t="shared" si="2"/>
        <v>86</v>
      </c>
      <c r="B94" s="68"/>
      <c r="C94" s="68"/>
      <c r="D94" s="68"/>
      <c r="E94" s="68">
        <v>3</v>
      </c>
      <c r="F94" s="68"/>
      <c r="G94" s="68"/>
      <c r="H94" s="68"/>
      <c r="I94" s="68"/>
      <c r="J94" s="77"/>
      <c r="K94" s="77"/>
      <c r="L94" s="81" t="s">
        <v>490</v>
      </c>
      <c r="M94" s="33" t="s">
        <v>491</v>
      </c>
      <c r="N94" s="82" t="s">
        <v>271</v>
      </c>
      <c r="O94" s="77" t="s">
        <v>56</v>
      </c>
      <c r="P94" s="65" t="s">
        <v>246</v>
      </c>
      <c r="Q94" s="112"/>
      <c r="R94" s="76" t="s">
        <v>56</v>
      </c>
      <c r="S94" s="86" t="s">
        <v>247</v>
      </c>
      <c r="T94" s="76" t="s">
        <v>56</v>
      </c>
      <c r="U94" s="76" t="s">
        <v>248</v>
      </c>
      <c r="V94" s="76" t="s">
        <v>249</v>
      </c>
      <c r="W94" s="75" t="s">
        <v>256</v>
      </c>
      <c r="X94" s="68" t="s">
        <v>251</v>
      </c>
      <c r="Y94" s="86" t="s">
        <v>25</v>
      </c>
      <c r="Z94" s="112" t="s">
        <v>492</v>
      </c>
      <c r="AA94" s="146" t="s">
        <v>493</v>
      </c>
      <c r="AB94" s="64" t="s">
        <v>25</v>
      </c>
      <c r="AC94" s="77"/>
      <c r="AD94" s="77"/>
      <c r="AE94" s="77"/>
      <c r="AF94" s="77"/>
      <c r="AG94" s="146"/>
      <c r="AH94" s="146"/>
      <c r="AI94" s="144"/>
      <c r="AJ94" s="68">
        <v>1</v>
      </c>
      <c r="AK94" s="68">
        <v>1</v>
      </c>
      <c r="AL94" s="68">
        <v>1</v>
      </c>
      <c r="AM94" s="140">
        <v>1</v>
      </c>
      <c r="AN94" s="140">
        <v>1</v>
      </c>
      <c r="AO94" s="68">
        <v>1</v>
      </c>
    </row>
    <row r="95" spans="1:41" ht="39.950000000000003" customHeight="1">
      <c r="A95" s="66">
        <f t="shared" si="2"/>
        <v>87</v>
      </c>
      <c r="B95" s="68"/>
      <c r="C95" s="68"/>
      <c r="D95" s="68"/>
      <c r="E95" s="75"/>
      <c r="F95" s="68">
        <v>4</v>
      </c>
      <c r="G95" s="68"/>
      <c r="H95" s="68"/>
      <c r="I95" s="68"/>
      <c r="J95" s="77"/>
      <c r="K95" s="77"/>
      <c r="L95" s="81" t="s">
        <v>494</v>
      </c>
      <c r="M95" s="33" t="s">
        <v>495</v>
      </c>
      <c r="N95" s="82" t="s">
        <v>271</v>
      </c>
      <c r="O95" s="77" t="s">
        <v>56</v>
      </c>
      <c r="P95" s="65" t="s">
        <v>246</v>
      </c>
      <c r="Q95" s="112"/>
      <c r="R95" s="76" t="s">
        <v>56</v>
      </c>
      <c r="S95" s="86" t="s">
        <v>247</v>
      </c>
      <c r="T95" s="76" t="s">
        <v>56</v>
      </c>
      <c r="U95" s="76" t="s">
        <v>248</v>
      </c>
      <c r="V95" s="76" t="s">
        <v>249</v>
      </c>
      <c r="W95" s="77" t="s">
        <v>286</v>
      </c>
      <c r="X95" s="68" t="s">
        <v>496</v>
      </c>
      <c r="Y95" s="86" t="s">
        <v>497</v>
      </c>
      <c r="Z95" s="112" t="s">
        <v>492</v>
      </c>
      <c r="AA95" s="126">
        <v>0.80449999999999999</v>
      </c>
      <c r="AB95" s="64" t="s">
        <v>25</v>
      </c>
      <c r="AC95" s="77"/>
      <c r="AD95" s="77"/>
      <c r="AE95" s="77"/>
      <c r="AF95" s="77"/>
      <c r="AG95" s="146"/>
      <c r="AH95" s="146"/>
      <c r="AI95" s="144"/>
      <c r="AJ95" s="68">
        <v>1</v>
      </c>
      <c r="AK95" s="68">
        <v>1</v>
      </c>
      <c r="AL95" s="68">
        <v>1</v>
      </c>
      <c r="AM95" s="140">
        <v>1</v>
      </c>
      <c r="AN95" s="140">
        <v>1</v>
      </c>
      <c r="AO95" s="68">
        <v>1</v>
      </c>
    </row>
    <row r="96" spans="1:41" ht="39.950000000000003" customHeight="1">
      <c r="A96" s="66">
        <f t="shared" si="2"/>
        <v>88</v>
      </c>
      <c r="B96" s="65"/>
      <c r="C96" s="68"/>
      <c r="D96" s="68"/>
      <c r="E96" s="68"/>
      <c r="F96" s="68">
        <v>4</v>
      </c>
      <c r="G96" s="68"/>
      <c r="H96" s="68"/>
      <c r="I96" s="68"/>
      <c r="J96" s="64"/>
      <c r="K96" s="85"/>
      <c r="L96" s="155" t="s">
        <v>498</v>
      </c>
      <c r="M96" s="156" t="s">
        <v>499</v>
      </c>
      <c r="N96" s="97" t="s">
        <v>500</v>
      </c>
      <c r="O96" s="77" t="s">
        <v>56</v>
      </c>
      <c r="P96" s="65" t="s">
        <v>246</v>
      </c>
      <c r="Q96" s="83"/>
      <c r="R96" s="76" t="s">
        <v>56</v>
      </c>
      <c r="S96" s="86" t="s">
        <v>247</v>
      </c>
      <c r="T96" s="76" t="s">
        <v>25</v>
      </c>
      <c r="U96" s="76" t="s">
        <v>249</v>
      </c>
      <c r="V96" s="76" t="s">
        <v>248</v>
      </c>
      <c r="W96" s="75" t="s">
        <v>305</v>
      </c>
      <c r="X96" s="68" t="s">
        <v>501</v>
      </c>
      <c r="Y96" s="65" t="s">
        <v>432</v>
      </c>
      <c r="Z96" s="77" t="s">
        <v>25</v>
      </c>
      <c r="AA96" s="163">
        <v>8.0000000000000002E-3</v>
      </c>
      <c r="AB96" s="76" t="s">
        <v>25</v>
      </c>
      <c r="AC96" s="146"/>
      <c r="AD96" s="146"/>
      <c r="AE96" s="146"/>
      <c r="AF96" s="146"/>
      <c r="AG96" s="146"/>
      <c r="AH96" s="146"/>
      <c r="AI96" s="148"/>
      <c r="AJ96" s="64">
        <v>4</v>
      </c>
      <c r="AK96" s="64">
        <v>4</v>
      </c>
      <c r="AL96" s="64">
        <v>4</v>
      </c>
      <c r="AM96" s="140">
        <v>4</v>
      </c>
      <c r="AN96" s="140">
        <v>4</v>
      </c>
      <c r="AO96" s="64">
        <v>4</v>
      </c>
    </row>
    <row r="97" spans="1:41" ht="39.950000000000003" customHeight="1">
      <c r="A97" s="66">
        <f t="shared" si="2"/>
        <v>89</v>
      </c>
      <c r="B97" s="65"/>
      <c r="C97" s="68"/>
      <c r="D97" s="68"/>
      <c r="E97" s="68"/>
      <c r="F97" s="68">
        <v>4</v>
      </c>
      <c r="G97" s="68"/>
      <c r="H97" s="68"/>
      <c r="I97" s="68"/>
      <c r="J97" s="64"/>
      <c r="K97" s="85"/>
      <c r="L97" s="86" t="s">
        <v>502</v>
      </c>
      <c r="M97" s="33" t="s">
        <v>503</v>
      </c>
      <c r="N97" s="97" t="s">
        <v>271</v>
      </c>
      <c r="O97" s="77" t="s">
        <v>56</v>
      </c>
      <c r="P97" s="65" t="s">
        <v>246</v>
      </c>
      <c r="Q97" s="83"/>
      <c r="R97" s="76" t="s">
        <v>56</v>
      </c>
      <c r="S97" s="86" t="s">
        <v>247</v>
      </c>
      <c r="T97" s="76" t="s">
        <v>25</v>
      </c>
      <c r="U97" s="76" t="s">
        <v>248</v>
      </c>
      <c r="V97" s="76" t="s">
        <v>249</v>
      </c>
      <c r="W97" s="75" t="s">
        <v>318</v>
      </c>
      <c r="X97" s="68" t="s">
        <v>504</v>
      </c>
      <c r="Y97" s="65" t="s">
        <v>25</v>
      </c>
      <c r="Z97" s="65" t="s">
        <v>25</v>
      </c>
      <c r="AA97" s="127">
        <v>7.4999999999999997E-3</v>
      </c>
      <c r="AB97" s="64" t="s">
        <v>25</v>
      </c>
      <c r="AC97" s="65"/>
      <c r="AD97" s="65"/>
      <c r="AE97" s="65"/>
      <c r="AF97" s="65"/>
      <c r="AG97" s="146"/>
      <c r="AH97" s="146"/>
      <c r="AI97" s="144"/>
      <c r="AJ97" s="68">
        <v>2</v>
      </c>
      <c r="AK97" s="68">
        <v>2</v>
      </c>
      <c r="AL97" s="68">
        <v>2</v>
      </c>
      <c r="AM97" s="140">
        <v>2</v>
      </c>
      <c r="AN97" s="140">
        <v>2</v>
      </c>
      <c r="AO97" s="68">
        <v>2</v>
      </c>
    </row>
    <row r="98" spans="1:41" ht="39.950000000000003" customHeight="1">
      <c r="A98" s="66">
        <f t="shared" si="2"/>
        <v>90</v>
      </c>
      <c r="B98" s="65"/>
      <c r="C98" s="68"/>
      <c r="D98" s="68"/>
      <c r="E98" s="68"/>
      <c r="F98" s="68">
        <v>4</v>
      </c>
      <c r="G98" s="68"/>
      <c r="H98" s="68"/>
      <c r="I98" s="68"/>
      <c r="J98" s="64"/>
      <c r="K98" s="85"/>
      <c r="L98" s="86" t="s">
        <v>505</v>
      </c>
      <c r="M98" s="33" t="s">
        <v>506</v>
      </c>
      <c r="N98" s="97" t="s">
        <v>271</v>
      </c>
      <c r="O98" s="77" t="s">
        <v>56</v>
      </c>
      <c r="P98" s="65" t="s">
        <v>246</v>
      </c>
      <c r="Q98" s="83"/>
      <c r="R98" s="76" t="s">
        <v>56</v>
      </c>
      <c r="S98" s="86" t="s">
        <v>247</v>
      </c>
      <c r="T98" s="76" t="s">
        <v>25</v>
      </c>
      <c r="U98" s="76" t="s">
        <v>248</v>
      </c>
      <c r="V98" s="76" t="s">
        <v>249</v>
      </c>
      <c r="W98" s="75" t="s">
        <v>318</v>
      </c>
      <c r="X98" s="68" t="s">
        <v>507</v>
      </c>
      <c r="Y98" s="65" t="s">
        <v>25</v>
      </c>
      <c r="Z98" s="65" t="s">
        <v>25</v>
      </c>
      <c r="AA98" s="127">
        <v>1.8E-3</v>
      </c>
      <c r="AB98" s="64" t="s">
        <v>25</v>
      </c>
      <c r="AC98" s="65"/>
      <c r="AD98" s="65"/>
      <c r="AE98" s="65"/>
      <c r="AF98" s="65"/>
      <c r="AG98" s="146"/>
      <c r="AH98" s="146"/>
      <c r="AI98" s="144"/>
      <c r="AJ98" s="68">
        <v>2</v>
      </c>
      <c r="AK98" s="68">
        <v>2</v>
      </c>
      <c r="AL98" s="68">
        <v>2</v>
      </c>
      <c r="AM98" s="140">
        <v>2</v>
      </c>
      <c r="AN98" s="140">
        <v>2</v>
      </c>
      <c r="AO98" s="68">
        <v>2</v>
      </c>
    </row>
    <row r="99" spans="1:41" ht="39.950000000000003" customHeight="1">
      <c r="A99" s="66">
        <f t="shared" si="2"/>
        <v>91</v>
      </c>
      <c r="B99" s="68"/>
      <c r="C99" s="68"/>
      <c r="D99" s="68"/>
      <c r="E99" s="75">
        <v>3</v>
      </c>
      <c r="F99" s="68"/>
      <c r="G99" s="68"/>
      <c r="H99" s="68"/>
      <c r="I99" s="68"/>
      <c r="J99" s="64"/>
      <c r="K99" s="64"/>
      <c r="L99" s="86" t="s">
        <v>508</v>
      </c>
      <c r="M99" s="33" t="s">
        <v>509</v>
      </c>
      <c r="N99" s="96" t="s">
        <v>401</v>
      </c>
      <c r="O99" s="77" t="s">
        <v>56</v>
      </c>
      <c r="P99" s="65" t="s">
        <v>246</v>
      </c>
      <c r="Q99" s="86" t="s">
        <v>25</v>
      </c>
      <c r="R99" s="76" t="s">
        <v>56</v>
      </c>
      <c r="S99" s="86" t="s">
        <v>247</v>
      </c>
      <c r="T99" s="76" t="s">
        <v>25</v>
      </c>
      <c r="U99" s="76" t="s">
        <v>249</v>
      </c>
      <c r="V99" s="76" t="s">
        <v>248</v>
      </c>
      <c r="W99" s="65" t="s">
        <v>25</v>
      </c>
      <c r="X99" s="65" t="s">
        <v>25</v>
      </c>
      <c r="Y99" s="65" t="s">
        <v>25</v>
      </c>
      <c r="Z99" s="65" t="s">
        <v>25</v>
      </c>
      <c r="AA99" s="127">
        <v>5.0000000000000001E-4</v>
      </c>
      <c r="AB99" s="64" t="s">
        <v>25</v>
      </c>
      <c r="AC99" s="112"/>
      <c r="AD99" s="112"/>
      <c r="AE99" s="112"/>
      <c r="AF99" s="112"/>
      <c r="AG99" s="146"/>
      <c r="AH99" s="146"/>
      <c r="AI99" s="144"/>
      <c r="AJ99" s="68">
        <v>12</v>
      </c>
      <c r="AK99" s="68">
        <v>12</v>
      </c>
      <c r="AL99" s="68">
        <v>12</v>
      </c>
      <c r="AM99" s="68">
        <v>12</v>
      </c>
      <c r="AN99" s="68">
        <v>12</v>
      </c>
      <c r="AO99" s="68">
        <v>12</v>
      </c>
    </row>
    <row r="100" spans="1:41" ht="39.950000000000003" customHeight="1">
      <c r="A100" s="66">
        <f t="shared" si="2"/>
        <v>92</v>
      </c>
      <c r="B100" s="68"/>
      <c r="C100" s="68">
        <v>1</v>
      </c>
      <c r="D100" s="68"/>
      <c r="E100" s="68"/>
      <c r="F100" s="68"/>
      <c r="G100" s="68"/>
      <c r="H100" s="68"/>
      <c r="I100" s="68"/>
      <c r="J100" s="77"/>
      <c r="K100" s="77"/>
      <c r="L100" s="81" t="s">
        <v>769</v>
      </c>
      <c r="M100" s="33" t="s">
        <v>511</v>
      </c>
      <c r="N100" s="80" t="s">
        <v>23</v>
      </c>
      <c r="O100" s="77" t="s">
        <v>56</v>
      </c>
      <c r="P100" s="65" t="s">
        <v>246</v>
      </c>
      <c r="Q100" s="77"/>
      <c r="R100" s="76" t="s">
        <v>56</v>
      </c>
      <c r="S100" s="86" t="s">
        <v>247</v>
      </c>
      <c r="T100" s="76" t="s">
        <v>56</v>
      </c>
      <c r="U100" s="76" t="s">
        <v>248</v>
      </c>
      <c r="V100" s="76" t="s">
        <v>249</v>
      </c>
      <c r="W100" s="75" t="s">
        <v>256</v>
      </c>
      <c r="X100" s="68" t="s">
        <v>251</v>
      </c>
      <c r="Y100" s="86" t="s">
        <v>25</v>
      </c>
      <c r="Z100" s="65" t="s">
        <v>770</v>
      </c>
      <c r="AA100" s="125">
        <f>AA101</f>
        <v>5.4651999999999994</v>
      </c>
      <c r="AB100" s="64" t="s">
        <v>25</v>
      </c>
      <c r="AC100" s="77"/>
      <c r="AD100" s="77"/>
      <c r="AE100" s="77"/>
      <c r="AF100" s="77"/>
      <c r="AG100" s="146"/>
      <c r="AH100" s="146"/>
      <c r="AI100" s="144"/>
      <c r="AJ100" s="68">
        <v>1</v>
      </c>
      <c r="AK100" s="87">
        <v>0</v>
      </c>
      <c r="AL100" s="120">
        <v>0</v>
      </c>
      <c r="AM100" s="140">
        <v>0</v>
      </c>
      <c r="AN100" s="140">
        <v>0</v>
      </c>
      <c r="AO100" s="68">
        <v>1</v>
      </c>
    </row>
    <row r="101" spans="1:41" ht="39.950000000000003" customHeight="1">
      <c r="A101" s="66">
        <f t="shared" si="2"/>
        <v>93</v>
      </c>
      <c r="B101" s="68"/>
      <c r="C101" s="68">
        <v>1</v>
      </c>
      <c r="D101" s="68"/>
      <c r="E101" s="68"/>
      <c r="F101" s="68"/>
      <c r="G101" s="68"/>
      <c r="H101" s="68"/>
      <c r="I101" s="68"/>
      <c r="J101" s="77"/>
      <c r="K101" s="77"/>
      <c r="L101" s="81" t="s">
        <v>771</v>
      </c>
      <c r="M101" s="33" t="s">
        <v>511</v>
      </c>
      <c r="N101" s="80" t="s">
        <v>27</v>
      </c>
      <c r="O101" s="77" t="s">
        <v>56</v>
      </c>
      <c r="P101" s="65" t="s">
        <v>246</v>
      </c>
      <c r="Q101" s="77"/>
      <c r="R101" s="76" t="s">
        <v>56</v>
      </c>
      <c r="S101" s="86" t="s">
        <v>247</v>
      </c>
      <c r="T101" s="76" t="s">
        <v>56</v>
      </c>
      <c r="U101" s="76" t="s">
        <v>248</v>
      </c>
      <c r="V101" s="76" t="s">
        <v>249</v>
      </c>
      <c r="W101" s="75" t="s">
        <v>256</v>
      </c>
      <c r="X101" s="68" t="s">
        <v>251</v>
      </c>
      <c r="Y101" s="86" t="s">
        <v>25</v>
      </c>
      <c r="Z101" s="65" t="s">
        <v>770</v>
      </c>
      <c r="AA101" s="125">
        <f>AA104+AA117+AA154+AA164*AJ164+AA165+AA167+AA169+AA170+AA173*AJ173+AA174*AJ174</f>
        <v>5.4651999999999994</v>
      </c>
      <c r="AB101" s="64" t="s">
        <v>25</v>
      </c>
      <c r="AC101" s="77"/>
      <c r="AD101" s="77"/>
      <c r="AE101" s="77"/>
      <c r="AF101" s="77"/>
      <c r="AG101" s="146"/>
      <c r="AH101" s="146"/>
      <c r="AI101" s="144"/>
      <c r="AJ101" s="68">
        <v>0</v>
      </c>
      <c r="AK101" s="87">
        <v>1</v>
      </c>
      <c r="AL101" s="120">
        <v>0</v>
      </c>
      <c r="AM101" s="140">
        <v>0</v>
      </c>
      <c r="AN101" s="140">
        <v>0</v>
      </c>
      <c r="AO101" s="68">
        <v>0</v>
      </c>
    </row>
    <row r="102" spans="1:41" ht="39.950000000000003" customHeight="1">
      <c r="A102" s="66">
        <f t="shared" si="2"/>
        <v>94</v>
      </c>
      <c r="B102" s="68"/>
      <c r="C102" s="68">
        <v>1</v>
      </c>
      <c r="D102" s="68"/>
      <c r="E102" s="68"/>
      <c r="F102" s="68"/>
      <c r="G102" s="68"/>
      <c r="H102" s="68"/>
      <c r="I102" s="68"/>
      <c r="J102" s="64"/>
      <c r="K102" s="64"/>
      <c r="L102" s="81" t="s">
        <v>772</v>
      </c>
      <c r="M102" s="33" t="s">
        <v>511</v>
      </c>
      <c r="N102" s="80" t="s">
        <v>30</v>
      </c>
      <c r="O102" s="77" t="s">
        <v>56</v>
      </c>
      <c r="P102" s="65" t="s">
        <v>246</v>
      </c>
      <c r="Q102" s="76"/>
      <c r="R102" s="76" t="s">
        <v>56</v>
      </c>
      <c r="S102" s="86" t="s">
        <v>247</v>
      </c>
      <c r="T102" s="76" t="s">
        <v>56</v>
      </c>
      <c r="U102" s="76" t="s">
        <v>248</v>
      </c>
      <c r="V102" s="76" t="s">
        <v>249</v>
      </c>
      <c r="W102" s="75" t="s">
        <v>256</v>
      </c>
      <c r="X102" s="68" t="s">
        <v>251</v>
      </c>
      <c r="Y102" s="86" t="s">
        <v>25</v>
      </c>
      <c r="Z102" s="65" t="s">
        <v>770</v>
      </c>
      <c r="AA102" s="125">
        <f>AA103</f>
        <v>5.5651999999999999</v>
      </c>
      <c r="AB102" s="64" t="s">
        <v>25</v>
      </c>
      <c r="AC102" s="112"/>
      <c r="AD102" s="112"/>
      <c r="AE102" s="112"/>
      <c r="AF102" s="112"/>
      <c r="AG102" s="146"/>
      <c r="AH102" s="146"/>
      <c r="AI102" s="144"/>
      <c r="AJ102" s="68">
        <v>0</v>
      </c>
      <c r="AK102" s="87">
        <v>0</v>
      </c>
      <c r="AL102" s="120">
        <v>1</v>
      </c>
      <c r="AM102" s="140">
        <v>0</v>
      </c>
      <c r="AN102" s="140">
        <v>0</v>
      </c>
      <c r="AO102" s="68">
        <v>0</v>
      </c>
    </row>
    <row r="103" spans="1:41" ht="39.950000000000003" customHeight="1">
      <c r="A103" s="66">
        <f t="shared" si="2"/>
        <v>95</v>
      </c>
      <c r="B103" s="68"/>
      <c r="C103" s="68">
        <v>1</v>
      </c>
      <c r="D103" s="68"/>
      <c r="E103" s="68"/>
      <c r="F103" s="68"/>
      <c r="G103" s="68"/>
      <c r="H103" s="68"/>
      <c r="I103" s="68"/>
      <c r="J103" s="64"/>
      <c r="K103" s="64"/>
      <c r="L103" s="81" t="s">
        <v>773</v>
      </c>
      <c r="M103" s="33" t="s">
        <v>511</v>
      </c>
      <c r="N103" s="80" t="s">
        <v>32</v>
      </c>
      <c r="O103" s="77" t="s">
        <v>56</v>
      </c>
      <c r="P103" s="65" t="s">
        <v>246</v>
      </c>
      <c r="Q103" s="76"/>
      <c r="R103" s="76" t="s">
        <v>56</v>
      </c>
      <c r="S103" s="86" t="s">
        <v>247</v>
      </c>
      <c r="T103" s="76" t="s">
        <v>56</v>
      </c>
      <c r="U103" s="76" t="s">
        <v>248</v>
      </c>
      <c r="V103" s="76" t="s">
        <v>249</v>
      </c>
      <c r="W103" s="75" t="s">
        <v>256</v>
      </c>
      <c r="X103" s="68" t="s">
        <v>251</v>
      </c>
      <c r="Y103" s="86" t="s">
        <v>25</v>
      </c>
      <c r="Z103" s="65" t="s">
        <v>770</v>
      </c>
      <c r="AA103" s="125">
        <f>AA107+AA117+AA155+AA164*AJ164+AA166+AA168+AA169+AA170+AA173*AJ173+AA174*AJ174</f>
        <v>5.5651999999999999</v>
      </c>
      <c r="AB103" s="64" t="s">
        <v>25</v>
      </c>
      <c r="AC103" s="112"/>
      <c r="AD103" s="112"/>
      <c r="AE103" s="112"/>
      <c r="AF103" s="112"/>
      <c r="AG103" s="146"/>
      <c r="AH103" s="146"/>
      <c r="AI103" s="144"/>
      <c r="AJ103" s="68">
        <v>0</v>
      </c>
      <c r="AK103" s="87">
        <v>0</v>
      </c>
      <c r="AL103" s="120">
        <v>0</v>
      </c>
      <c r="AM103" s="140">
        <v>1</v>
      </c>
      <c r="AN103" s="140">
        <v>1</v>
      </c>
      <c r="AO103" s="68">
        <v>0</v>
      </c>
    </row>
    <row r="104" spans="1:41" ht="39.950000000000003" customHeight="1">
      <c r="A104" s="66">
        <f t="shared" si="2"/>
        <v>96</v>
      </c>
      <c r="B104" s="68"/>
      <c r="C104" s="68"/>
      <c r="D104" s="68">
        <v>2</v>
      </c>
      <c r="E104" s="68"/>
      <c r="F104" s="68"/>
      <c r="G104" s="68"/>
      <c r="H104" s="68"/>
      <c r="I104" s="68"/>
      <c r="J104" s="64"/>
      <c r="K104" s="64"/>
      <c r="L104" s="81" t="s">
        <v>774</v>
      </c>
      <c r="M104" s="33" t="s">
        <v>517</v>
      </c>
      <c r="N104" s="80" t="s">
        <v>23</v>
      </c>
      <c r="O104" s="77" t="s">
        <v>56</v>
      </c>
      <c r="P104" s="65" t="s">
        <v>246</v>
      </c>
      <c r="Q104" s="76"/>
      <c r="R104" s="76" t="s">
        <v>56</v>
      </c>
      <c r="S104" s="86" t="s">
        <v>247</v>
      </c>
      <c r="T104" s="76" t="s">
        <v>56</v>
      </c>
      <c r="U104" s="76" t="s">
        <v>248</v>
      </c>
      <c r="V104" s="76" t="s">
        <v>249</v>
      </c>
      <c r="W104" s="75" t="s">
        <v>256</v>
      </c>
      <c r="X104" s="68" t="s">
        <v>251</v>
      </c>
      <c r="Y104" s="86" t="s">
        <v>25</v>
      </c>
      <c r="Z104" s="65" t="s">
        <v>770</v>
      </c>
      <c r="AA104" s="125">
        <f>AA108+AA112+AA116*AJ116</f>
        <v>0.97399999999999998</v>
      </c>
      <c r="AB104" s="64" t="s">
        <v>25</v>
      </c>
      <c r="AC104" s="112"/>
      <c r="AD104" s="112"/>
      <c r="AE104" s="112"/>
      <c r="AF104" s="112"/>
      <c r="AG104" s="146"/>
      <c r="AH104" s="146"/>
      <c r="AI104" s="144"/>
      <c r="AJ104" s="68">
        <v>1</v>
      </c>
      <c r="AK104" s="87">
        <v>0</v>
      </c>
      <c r="AL104" s="120">
        <v>0</v>
      </c>
      <c r="AM104" s="140">
        <v>0</v>
      </c>
      <c r="AN104" s="140">
        <v>0</v>
      </c>
      <c r="AO104" s="68">
        <v>1</v>
      </c>
    </row>
    <row r="105" spans="1:41" ht="39.950000000000003" customHeight="1">
      <c r="A105" s="66">
        <f t="shared" si="2"/>
        <v>97</v>
      </c>
      <c r="B105" s="68"/>
      <c r="C105" s="68"/>
      <c r="D105" s="68">
        <v>2</v>
      </c>
      <c r="E105" s="68"/>
      <c r="F105" s="68"/>
      <c r="G105" s="68"/>
      <c r="H105" s="68"/>
      <c r="I105" s="68"/>
      <c r="J105" s="64"/>
      <c r="K105" s="64"/>
      <c r="L105" s="81" t="s">
        <v>775</v>
      </c>
      <c r="M105" s="33" t="s">
        <v>517</v>
      </c>
      <c r="N105" s="80" t="s">
        <v>27</v>
      </c>
      <c r="O105" s="77" t="s">
        <v>56</v>
      </c>
      <c r="P105" s="65" t="s">
        <v>246</v>
      </c>
      <c r="Q105" s="76"/>
      <c r="R105" s="76" t="s">
        <v>56</v>
      </c>
      <c r="S105" s="86" t="s">
        <v>247</v>
      </c>
      <c r="T105" s="76" t="s">
        <v>56</v>
      </c>
      <c r="U105" s="76" t="s">
        <v>248</v>
      </c>
      <c r="V105" s="76" t="s">
        <v>249</v>
      </c>
      <c r="W105" s="75" t="s">
        <v>256</v>
      </c>
      <c r="X105" s="68" t="s">
        <v>251</v>
      </c>
      <c r="Y105" s="86" t="s">
        <v>25</v>
      </c>
      <c r="Z105" s="65" t="s">
        <v>770</v>
      </c>
      <c r="AA105" s="125">
        <f>AA108+AA112+AA116*AJ116</f>
        <v>0.97399999999999998</v>
      </c>
      <c r="AB105" s="64" t="s">
        <v>25</v>
      </c>
      <c r="AC105" s="112"/>
      <c r="AD105" s="112"/>
      <c r="AE105" s="112"/>
      <c r="AF105" s="112"/>
      <c r="AG105" s="146"/>
      <c r="AH105" s="146"/>
      <c r="AI105" s="144"/>
      <c r="AJ105" s="68">
        <v>0</v>
      </c>
      <c r="AK105" s="87">
        <v>1</v>
      </c>
      <c r="AL105" s="120">
        <v>0</v>
      </c>
      <c r="AM105" s="140">
        <v>0</v>
      </c>
      <c r="AN105" s="140">
        <v>0</v>
      </c>
      <c r="AO105" s="68">
        <v>0</v>
      </c>
    </row>
    <row r="106" spans="1:41" ht="39.950000000000003" customHeight="1">
      <c r="A106" s="66">
        <f t="shared" si="2"/>
        <v>98</v>
      </c>
      <c r="B106" s="68"/>
      <c r="C106" s="68"/>
      <c r="D106" s="68">
        <v>2</v>
      </c>
      <c r="E106" s="68"/>
      <c r="F106" s="68"/>
      <c r="G106" s="68"/>
      <c r="H106" s="68"/>
      <c r="I106" s="68"/>
      <c r="J106" s="64"/>
      <c r="K106" s="64"/>
      <c r="L106" s="81" t="s">
        <v>776</v>
      </c>
      <c r="M106" s="33" t="s">
        <v>517</v>
      </c>
      <c r="N106" s="80" t="s">
        <v>30</v>
      </c>
      <c r="O106" s="77" t="s">
        <v>56</v>
      </c>
      <c r="P106" s="65" t="s">
        <v>246</v>
      </c>
      <c r="Q106" s="76"/>
      <c r="R106" s="76" t="s">
        <v>56</v>
      </c>
      <c r="S106" s="86" t="s">
        <v>247</v>
      </c>
      <c r="T106" s="76" t="s">
        <v>56</v>
      </c>
      <c r="U106" s="76" t="s">
        <v>248</v>
      </c>
      <c r="V106" s="76" t="s">
        <v>249</v>
      </c>
      <c r="W106" s="75" t="s">
        <v>256</v>
      </c>
      <c r="X106" s="68" t="s">
        <v>251</v>
      </c>
      <c r="Y106" s="86" t="s">
        <v>25</v>
      </c>
      <c r="Z106" s="65" t="s">
        <v>770</v>
      </c>
      <c r="AA106" s="125">
        <f>AA110+AA112+AA116*AJ116</f>
        <v>1.0740000000000001</v>
      </c>
      <c r="AB106" s="64" t="s">
        <v>25</v>
      </c>
      <c r="AC106" s="112"/>
      <c r="AD106" s="112"/>
      <c r="AE106" s="112"/>
      <c r="AF106" s="112"/>
      <c r="AG106" s="146"/>
      <c r="AH106" s="146"/>
      <c r="AI106" s="144"/>
      <c r="AJ106" s="68">
        <v>0</v>
      </c>
      <c r="AK106" s="87">
        <v>0</v>
      </c>
      <c r="AL106" s="120">
        <v>1</v>
      </c>
      <c r="AM106" s="140">
        <v>0</v>
      </c>
      <c r="AN106" s="140">
        <v>0</v>
      </c>
      <c r="AO106" s="68">
        <v>0</v>
      </c>
    </row>
    <row r="107" spans="1:41" ht="39.950000000000003" customHeight="1">
      <c r="A107" s="66">
        <f t="shared" si="2"/>
        <v>99</v>
      </c>
      <c r="B107" s="68"/>
      <c r="C107" s="68"/>
      <c r="D107" s="68">
        <v>2</v>
      </c>
      <c r="E107" s="68"/>
      <c r="F107" s="68"/>
      <c r="G107" s="68"/>
      <c r="H107" s="68"/>
      <c r="I107" s="68"/>
      <c r="J107" s="64"/>
      <c r="K107" s="64"/>
      <c r="L107" s="81" t="s">
        <v>777</v>
      </c>
      <c r="M107" s="33" t="s">
        <v>517</v>
      </c>
      <c r="N107" s="80" t="s">
        <v>32</v>
      </c>
      <c r="O107" s="77" t="s">
        <v>56</v>
      </c>
      <c r="P107" s="65" t="s">
        <v>246</v>
      </c>
      <c r="Q107" s="76"/>
      <c r="R107" s="76" t="s">
        <v>56</v>
      </c>
      <c r="S107" s="86" t="s">
        <v>247</v>
      </c>
      <c r="T107" s="76" t="s">
        <v>56</v>
      </c>
      <c r="U107" s="76" t="s">
        <v>248</v>
      </c>
      <c r="V107" s="76" t="s">
        <v>249</v>
      </c>
      <c r="W107" s="75" t="s">
        <v>256</v>
      </c>
      <c r="X107" s="68" t="s">
        <v>251</v>
      </c>
      <c r="Y107" s="86" t="s">
        <v>25</v>
      </c>
      <c r="Z107" s="65" t="s">
        <v>770</v>
      </c>
      <c r="AA107" s="125">
        <f>AA111+AA112+AA116*AJ116</f>
        <v>1.0740000000000001</v>
      </c>
      <c r="AB107" s="64" t="s">
        <v>25</v>
      </c>
      <c r="AC107" s="112"/>
      <c r="AD107" s="112"/>
      <c r="AE107" s="112"/>
      <c r="AF107" s="112"/>
      <c r="AG107" s="146"/>
      <c r="AH107" s="146"/>
      <c r="AI107" s="144"/>
      <c r="AJ107" s="68">
        <v>0</v>
      </c>
      <c r="AK107" s="87">
        <v>0</v>
      </c>
      <c r="AL107" s="120">
        <v>0</v>
      </c>
      <c r="AM107" s="140">
        <v>1</v>
      </c>
      <c r="AN107" s="140">
        <v>1</v>
      </c>
      <c r="AO107" s="68">
        <v>0</v>
      </c>
    </row>
    <row r="108" spans="1:41" ht="39.950000000000003" customHeight="1">
      <c r="A108" s="66">
        <f t="shared" si="2"/>
        <v>100</v>
      </c>
      <c r="B108" s="68"/>
      <c r="C108" s="68"/>
      <c r="D108" s="68"/>
      <c r="E108" s="68">
        <v>3</v>
      </c>
      <c r="F108" s="68"/>
      <c r="G108" s="68"/>
      <c r="H108" s="68"/>
      <c r="I108" s="68"/>
      <c r="J108" s="64"/>
      <c r="K108" s="64"/>
      <c r="L108" s="81" t="s">
        <v>778</v>
      </c>
      <c r="M108" s="33" t="s">
        <v>523</v>
      </c>
      <c r="N108" s="80" t="s">
        <v>23</v>
      </c>
      <c r="O108" s="77" t="s">
        <v>56</v>
      </c>
      <c r="P108" s="65" t="s">
        <v>246</v>
      </c>
      <c r="Q108" s="76"/>
      <c r="R108" s="76" t="s">
        <v>56</v>
      </c>
      <c r="S108" s="86" t="s">
        <v>247</v>
      </c>
      <c r="T108" s="86" t="s">
        <v>25</v>
      </c>
      <c r="U108" s="76" t="s">
        <v>248</v>
      </c>
      <c r="V108" s="76" t="s">
        <v>249</v>
      </c>
      <c r="W108" s="75" t="s">
        <v>256</v>
      </c>
      <c r="X108" s="68" t="s">
        <v>251</v>
      </c>
      <c r="Y108" s="86" t="s">
        <v>25</v>
      </c>
      <c r="Z108" s="65" t="s">
        <v>779</v>
      </c>
      <c r="AA108" s="125">
        <v>0.2</v>
      </c>
      <c r="AB108" s="64" t="s">
        <v>25</v>
      </c>
      <c r="AC108" s="112"/>
      <c r="AD108" s="112"/>
      <c r="AE108" s="112"/>
      <c r="AF108" s="112"/>
      <c r="AG108" s="146"/>
      <c r="AH108" s="146"/>
      <c r="AI108" s="144"/>
      <c r="AJ108" s="68">
        <v>1</v>
      </c>
      <c r="AK108" s="87">
        <v>0</v>
      </c>
      <c r="AL108" s="120">
        <v>0</v>
      </c>
      <c r="AM108" s="140">
        <v>0</v>
      </c>
      <c r="AN108" s="140">
        <v>0</v>
      </c>
      <c r="AO108" s="68">
        <v>1</v>
      </c>
    </row>
    <row r="109" spans="1:41" ht="39.950000000000003" customHeight="1">
      <c r="A109" s="66">
        <f t="shared" si="2"/>
        <v>101</v>
      </c>
      <c r="B109" s="68"/>
      <c r="C109" s="68"/>
      <c r="D109" s="68"/>
      <c r="E109" s="68">
        <v>3</v>
      </c>
      <c r="F109" s="68"/>
      <c r="G109" s="68"/>
      <c r="H109" s="68"/>
      <c r="I109" s="68"/>
      <c r="J109" s="64"/>
      <c r="K109" s="64"/>
      <c r="L109" s="81" t="s">
        <v>780</v>
      </c>
      <c r="M109" s="33" t="s">
        <v>523</v>
      </c>
      <c r="N109" s="80" t="s">
        <v>27</v>
      </c>
      <c r="O109" s="77" t="s">
        <v>56</v>
      </c>
      <c r="P109" s="65" t="s">
        <v>246</v>
      </c>
      <c r="Q109" s="76"/>
      <c r="R109" s="76" t="s">
        <v>56</v>
      </c>
      <c r="S109" s="86" t="s">
        <v>247</v>
      </c>
      <c r="T109" s="86" t="s">
        <v>25</v>
      </c>
      <c r="U109" s="76" t="s">
        <v>248</v>
      </c>
      <c r="V109" s="76" t="s">
        <v>249</v>
      </c>
      <c r="W109" s="75" t="s">
        <v>256</v>
      </c>
      <c r="X109" s="68" t="s">
        <v>251</v>
      </c>
      <c r="Y109" s="86" t="s">
        <v>25</v>
      </c>
      <c r="Z109" s="65" t="s">
        <v>779</v>
      </c>
      <c r="AA109" s="125">
        <v>0.2</v>
      </c>
      <c r="AB109" s="64" t="s">
        <v>25</v>
      </c>
      <c r="AC109" s="112"/>
      <c r="AD109" s="112"/>
      <c r="AE109" s="112"/>
      <c r="AF109" s="112"/>
      <c r="AG109" s="146"/>
      <c r="AH109" s="146"/>
      <c r="AI109" s="144"/>
      <c r="AJ109" s="68">
        <v>0</v>
      </c>
      <c r="AK109" s="87">
        <v>1</v>
      </c>
      <c r="AL109" s="120">
        <v>0</v>
      </c>
      <c r="AM109" s="140">
        <v>0</v>
      </c>
      <c r="AN109" s="140">
        <v>0</v>
      </c>
      <c r="AO109" s="68">
        <v>0</v>
      </c>
    </row>
    <row r="110" spans="1:41" ht="39.950000000000003" customHeight="1">
      <c r="A110" s="66">
        <f t="shared" si="2"/>
        <v>102</v>
      </c>
      <c r="B110" s="68"/>
      <c r="C110" s="68"/>
      <c r="D110" s="68"/>
      <c r="E110" s="68">
        <v>3</v>
      </c>
      <c r="F110" s="68"/>
      <c r="G110" s="68"/>
      <c r="H110" s="68"/>
      <c r="I110" s="68"/>
      <c r="J110" s="64"/>
      <c r="K110" s="64"/>
      <c r="L110" s="81" t="s">
        <v>781</v>
      </c>
      <c r="M110" s="33" t="s">
        <v>523</v>
      </c>
      <c r="N110" s="80" t="s">
        <v>30</v>
      </c>
      <c r="O110" s="77" t="s">
        <v>56</v>
      </c>
      <c r="P110" s="65" t="s">
        <v>246</v>
      </c>
      <c r="Q110" s="76"/>
      <c r="R110" s="76" t="s">
        <v>56</v>
      </c>
      <c r="S110" s="86" t="s">
        <v>247</v>
      </c>
      <c r="T110" s="86" t="s">
        <v>25</v>
      </c>
      <c r="U110" s="76" t="s">
        <v>248</v>
      </c>
      <c r="V110" s="76" t="s">
        <v>249</v>
      </c>
      <c r="W110" s="75" t="s">
        <v>256</v>
      </c>
      <c r="X110" s="68" t="s">
        <v>251</v>
      </c>
      <c r="Y110" s="86" t="s">
        <v>25</v>
      </c>
      <c r="Z110" s="65" t="s">
        <v>779</v>
      </c>
      <c r="AA110" s="125">
        <v>0.3</v>
      </c>
      <c r="AB110" s="64" t="s">
        <v>25</v>
      </c>
      <c r="AC110" s="112"/>
      <c r="AD110" s="112"/>
      <c r="AE110" s="112"/>
      <c r="AF110" s="112"/>
      <c r="AG110" s="146"/>
      <c r="AH110" s="146"/>
      <c r="AI110" s="144"/>
      <c r="AJ110" s="68">
        <v>0</v>
      </c>
      <c r="AK110" s="87">
        <v>0</v>
      </c>
      <c r="AL110" s="120">
        <v>1</v>
      </c>
      <c r="AM110" s="140">
        <v>0</v>
      </c>
      <c r="AN110" s="140">
        <v>0</v>
      </c>
      <c r="AO110" s="68">
        <v>0</v>
      </c>
    </row>
    <row r="111" spans="1:41" ht="39.950000000000003" customHeight="1">
      <c r="A111" s="66">
        <f t="shared" si="2"/>
        <v>103</v>
      </c>
      <c r="B111" s="68"/>
      <c r="C111" s="68"/>
      <c r="D111" s="68"/>
      <c r="E111" s="68">
        <v>3</v>
      </c>
      <c r="F111" s="68"/>
      <c r="G111" s="68"/>
      <c r="H111" s="68"/>
      <c r="I111" s="68"/>
      <c r="J111" s="64"/>
      <c r="K111" s="64"/>
      <c r="L111" s="86" t="s">
        <v>782</v>
      </c>
      <c r="M111" s="33" t="s">
        <v>523</v>
      </c>
      <c r="N111" s="80" t="s">
        <v>32</v>
      </c>
      <c r="O111" s="77" t="s">
        <v>56</v>
      </c>
      <c r="P111" s="65" t="s">
        <v>246</v>
      </c>
      <c r="Q111" s="76"/>
      <c r="R111" s="76" t="s">
        <v>56</v>
      </c>
      <c r="S111" s="86" t="s">
        <v>247</v>
      </c>
      <c r="T111" s="86" t="s">
        <v>25</v>
      </c>
      <c r="U111" s="76" t="s">
        <v>248</v>
      </c>
      <c r="V111" s="76" t="s">
        <v>249</v>
      </c>
      <c r="W111" s="75" t="s">
        <v>256</v>
      </c>
      <c r="X111" s="68" t="s">
        <v>251</v>
      </c>
      <c r="Y111" s="86" t="s">
        <v>25</v>
      </c>
      <c r="Z111" s="65" t="s">
        <v>779</v>
      </c>
      <c r="AA111" s="125">
        <v>0.3</v>
      </c>
      <c r="AB111" s="64" t="s">
        <v>25</v>
      </c>
      <c r="AC111" s="112"/>
      <c r="AD111" s="112"/>
      <c r="AE111" s="112"/>
      <c r="AF111" s="112"/>
      <c r="AG111" s="146"/>
      <c r="AH111" s="146"/>
      <c r="AI111" s="144"/>
      <c r="AJ111" s="68">
        <v>0</v>
      </c>
      <c r="AK111" s="87">
        <v>0</v>
      </c>
      <c r="AL111" s="120">
        <v>0</v>
      </c>
      <c r="AM111" s="140">
        <v>1</v>
      </c>
      <c r="AN111" s="140">
        <v>1</v>
      </c>
      <c r="AO111" s="68">
        <v>0</v>
      </c>
    </row>
    <row r="112" spans="1:41" ht="39.950000000000003" customHeight="1">
      <c r="A112" s="66">
        <f t="shared" si="2"/>
        <v>104</v>
      </c>
      <c r="B112" s="68"/>
      <c r="C112" s="68"/>
      <c r="D112" s="68"/>
      <c r="E112" s="68">
        <v>3</v>
      </c>
      <c r="F112" s="68"/>
      <c r="G112" s="68"/>
      <c r="H112" s="68"/>
      <c r="I112" s="68"/>
      <c r="J112" s="64"/>
      <c r="K112" s="64"/>
      <c r="L112" s="81" t="s">
        <v>783</v>
      </c>
      <c r="M112" s="33" t="s">
        <v>528</v>
      </c>
      <c r="N112" s="85" t="s">
        <v>784</v>
      </c>
      <c r="O112" s="77" t="s">
        <v>56</v>
      </c>
      <c r="P112" s="65" t="s">
        <v>246</v>
      </c>
      <c r="Q112" s="76"/>
      <c r="R112" s="76" t="s">
        <v>56</v>
      </c>
      <c r="S112" s="86" t="s">
        <v>247</v>
      </c>
      <c r="T112" s="76" t="s">
        <v>56</v>
      </c>
      <c r="U112" s="76" t="s">
        <v>248</v>
      </c>
      <c r="V112" s="76" t="s">
        <v>249</v>
      </c>
      <c r="W112" s="75" t="s">
        <v>256</v>
      </c>
      <c r="X112" s="68" t="s">
        <v>251</v>
      </c>
      <c r="Y112" s="86" t="s">
        <v>25</v>
      </c>
      <c r="Z112" s="112" t="s">
        <v>785</v>
      </c>
      <c r="AA112" s="125">
        <v>0.76600000000000001</v>
      </c>
      <c r="AB112" s="64" t="s">
        <v>25</v>
      </c>
      <c r="AC112" s="112"/>
      <c r="AD112" s="112"/>
      <c r="AE112" s="112"/>
      <c r="AF112" s="112"/>
      <c r="AG112" s="146"/>
      <c r="AH112" s="146"/>
      <c r="AI112" s="144"/>
      <c r="AJ112" s="68">
        <v>1</v>
      </c>
      <c r="AK112" s="68">
        <v>1</v>
      </c>
      <c r="AL112" s="68">
        <v>1</v>
      </c>
      <c r="AM112" s="140">
        <v>1</v>
      </c>
      <c r="AN112" s="140">
        <v>1</v>
      </c>
      <c r="AO112" s="68">
        <v>1</v>
      </c>
    </row>
    <row r="113" spans="1:41" ht="39.950000000000003" customHeight="1">
      <c r="A113" s="66">
        <f t="shared" si="2"/>
        <v>105</v>
      </c>
      <c r="B113" s="68"/>
      <c r="C113" s="68"/>
      <c r="D113" s="68"/>
      <c r="E113" s="68"/>
      <c r="F113" s="68">
        <v>4</v>
      </c>
      <c r="G113" s="68"/>
      <c r="H113" s="68"/>
      <c r="I113" s="68"/>
      <c r="J113" s="64"/>
      <c r="K113" s="64"/>
      <c r="L113" s="81" t="s">
        <v>786</v>
      </c>
      <c r="M113" s="33" t="s">
        <v>532</v>
      </c>
      <c r="N113" s="85" t="s">
        <v>784</v>
      </c>
      <c r="O113" s="77" t="s">
        <v>56</v>
      </c>
      <c r="P113" s="65" t="s">
        <v>246</v>
      </c>
      <c r="Q113" s="76"/>
      <c r="R113" s="76" t="s">
        <v>56</v>
      </c>
      <c r="S113" s="86" t="s">
        <v>247</v>
      </c>
      <c r="T113" s="76" t="s">
        <v>56</v>
      </c>
      <c r="U113" s="76" t="s">
        <v>248</v>
      </c>
      <c r="V113" s="76" t="s">
        <v>249</v>
      </c>
      <c r="W113" s="77" t="s">
        <v>286</v>
      </c>
      <c r="X113" s="68" t="s">
        <v>496</v>
      </c>
      <c r="Y113" s="86" t="s">
        <v>497</v>
      </c>
      <c r="Z113" s="112" t="s">
        <v>785</v>
      </c>
      <c r="AA113" s="126">
        <v>0.73780000000000001</v>
      </c>
      <c r="AB113" s="64" t="s">
        <v>25</v>
      </c>
      <c r="AC113" s="112"/>
      <c r="AD113" s="112"/>
      <c r="AE113" s="112"/>
      <c r="AF113" s="112"/>
      <c r="AG113" s="146"/>
      <c r="AH113" s="146"/>
      <c r="AI113" s="144"/>
      <c r="AJ113" s="68">
        <v>1</v>
      </c>
      <c r="AK113" s="68">
        <v>1</v>
      </c>
      <c r="AL113" s="68">
        <v>1</v>
      </c>
      <c r="AM113" s="140">
        <v>1</v>
      </c>
      <c r="AN113" s="140">
        <v>1</v>
      </c>
      <c r="AO113" s="68">
        <v>1</v>
      </c>
    </row>
    <row r="114" spans="1:41" ht="39.950000000000003" customHeight="1">
      <c r="A114" s="66">
        <f t="shared" si="2"/>
        <v>106</v>
      </c>
      <c r="B114" s="68"/>
      <c r="C114" s="68"/>
      <c r="D114" s="68"/>
      <c r="E114" s="68"/>
      <c r="F114" s="68">
        <v>4</v>
      </c>
      <c r="G114" s="68"/>
      <c r="H114" s="68"/>
      <c r="I114" s="68"/>
      <c r="J114" s="64"/>
      <c r="K114" s="64"/>
      <c r="L114" s="157" t="s">
        <v>533</v>
      </c>
      <c r="M114" s="156" t="s">
        <v>534</v>
      </c>
      <c r="N114" s="158" t="s">
        <v>535</v>
      </c>
      <c r="O114" s="77" t="s">
        <v>56</v>
      </c>
      <c r="P114" s="65" t="s">
        <v>246</v>
      </c>
      <c r="Q114" s="76"/>
      <c r="R114" s="76" t="s">
        <v>56</v>
      </c>
      <c r="S114" s="86" t="s">
        <v>247</v>
      </c>
      <c r="T114" s="86" t="s">
        <v>25</v>
      </c>
      <c r="U114" s="76" t="s">
        <v>249</v>
      </c>
      <c r="V114" s="76" t="s">
        <v>248</v>
      </c>
      <c r="W114" s="75" t="s">
        <v>305</v>
      </c>
      <c r="X114" s="161" t="s">
        <v>536</v>
      </c>
      <c r="Y114" s="86" t="s">
        <v>432</v>
      </c>
      <c r="Z114" s="112" t="s">
        <v>537</v>
      </c>
      <c r="AA114" s="146">
        <v>8.9999999999999993E-3</v>
      </c>
      <c r="AB114" s="64" t="s">
        <v>25</v>
      </c>
      <c r="AC114" s="112"/>
      <c r="AD114" s="112"/>
      <c r="AE114" s="112"/>
      <c r="AF114" s="112"/>
      <c r="AG114" s="146"/>
      <c r="AH114" s="146"/>
      <c r="AI114" s="144"/>
      <c r="AJ114" s="68">
        <v>2</v>
      </c>
      <c r="AK114" s="68">
        <v>2</v>
      </c>
      <c r="AL114" s="68">
        <v>2</v>
      </c>
      <c r="AM114" s="140">
        <v>2</v>
      </c>
      <c r="AN114" s="140">
        <v>2</v>
      </c>
      <c r="AO114" s="68">
        <v>2</v>
      </c>
    </row>
    <row r="115" spans="1:41" ht="39.950000000000003" customHeight="1">
      <c r="A115" s="66">
        <f t="shared" si="2"/>
        <v>107</v>
      </c>
      <c r="B115" s="68"/>
      <c r="C115" s="68"/>
      <c r="D115" s="68"/>
      <c r="E115" s="68"/>
      <c r="F115" s="68">
        <v>4</v>
      </c>
      <c r="G115" s="68"/>
      <c r="H115" s="68"/>
      <c r="I115" s="68"/>
      <c r="J115" s="64"/>
      <c r="K115" s="64"/>
      <c r="L115" s="157" t="s">
        <v>498</v>
      </c>
      <c r="M115" s="156" t="s">
        <v>499</v>
      </c>
      <c r="N115" s="158" t="s">
        <v>500</v>
      </c>
      <c r="O115" s="77" t="s">
        <v>56</v>
      </c>
      <c r="P115" s="65" t="s">
        <v>246</v>
      </c>
      <c r="Q115" s="76"/>
      <c r="R115" s="76" t="s">
        <v>56</v>
      </c>
      <c r="S115" s="86" t="s">
        <v>247</v>
      </c>
      <c r="T115" s="86" t="s">
        <v>25</v>
      </c>
      <c r="U115" s="76" t="s">
        <v>249</v>
      </c>
      <c r="V115" s="76" t="s">
        <v>248</v>
      </c>
      <c r="W115" s="75" t="s">
        <v>305</v>
      </c>
      <c r="X115" s="161" t="s">
        <v>538</v>
      </c>
      <c r="Y115" s="86" t="s">
        <v>432</v>
      </c>
      <c r="Z115" s="112" t="s">
        <v>537</v>
      </c>
      <c r="AA115" s="146">
        <v>8.0000000000000002E-3</v>
      </c>
      <c r="AB115" s="64" t="s">
        <v>25</v>
      </c>
      <c r="AC115" s="112"/>
      <c r="AD115" s="112"/>
      <c r="AE115" s="112"/>
      <c r="AF115" s="112"/>
      <c r="AG115" s="146"/>
      <c r="AH115" s="146"/>
      <c r="AI115" s="144"/>
      <c r="AJ115" s="68">
        <v>4</v>
      </c>
      <c r="AK115" s="68">
        <v>4</v>
      </c>
      <c r="AL115" s="68">
        <v>4</v>
      </c>
      <c r="AM115" s="140">
        <v>4</v>
      </c>
      <c r="AN115" s="140">
        <v>4</v>
      </c>
      <c r="AO115" s="68">
        <v>4</v>
      </c>
    </row>
    <row r="116" spans="1:41" ht="39.950000000000003" customHeight="1">
      <c r="A116" s="66">
        <f t="shared" si="2"/>
        <v>108</v>
      </c>
      <c r="B116" s="68"/>
      <c r="C116" s="68"/>
      <c r="D116" s="68"/>
      <c r="E116" s="68">
        <v>3</v>
      </c>
      <c r="F116" s="68"/>
      <c r="G116" s="68"/>
      <c r="H116" s="68"/>
      <c r="I116" s="68"/>
      <c r="J116" s="64"/>
      <c r="K116" s="64"/>
      <c r="L116" s="86" t="s">
        <v>508</v>
      </c>
      <c r="M116" s="33" t="s">
        <v>509</v>
      </c>
      <c r="N116" s="96" t="s">
        <v>401</v>
      </c>
      <c r="O116" s="77" t="s">
        <v>56</v>
      </c>
      <c r="P116" s="65" t="s">
        <v>246</v>
      </c>
      <c r="Q116" s="86" t="s">
        <v>25</v>
      </c>
      <c r="R116" s="76" t="s">
        <v>56</v>
      </c>
      <c r="S116" s="86" t="s">
        <v>247</v>
      </c>
      <c r="T116" s="76" t="s">
        <v>25</v>
      </c>
      <c r="U116" s="76" t="s">
        <v>249</v>
      </c>
      <c r="V116" s="76" t="s">
        <v>248</v>
      </c>
      <c r="W116" s="65" t="s">
        <v>25</v>
      </c>
      <c r="X116" s="65" t="s">
        <v>25</v>
      </c>
      <c r="Y116" s="65" t="s">
        <v>25</v>
      </c>
      <c r="Z116" s="65" t="s">
        <v>25</v>
      </c>
      <c r="AA116" s="127">
        <v>5.0000000000000001E-4</v>
      </c>
      <c r="AB116" s="64" t="s">
        <v>25</v>
      </c>
      <c r="AC116" s="112"/>
      <c r="AD116" s="112"/>
      <c r="AE116" s="112"/>
      <c r="AF116" s="112"/>
      <c r="AG116" s="146"/>
      <c r="AH116" s="146"/>
      <c r="AI116" s="144"/>
      <c r="AJ116" s="68">
        <v>16</v>
      </c>
      <c r="AK116" s="68">
        <v>16</v>
      </c>
      <c r="AL116" s="68">
        <v>16</v>
      </c>
      <c r="AM116" s="68">
        <v>16</v>
      </c>
      <c r="AN116" s="68">
        <v>16</v>
      </c>
      <c r="AO116" s="68">
        <v>16</v>
      </c>
    </row>
    <row r="117" spans="1:41" s="55" customFormat="1" ht="39.950000000000003" customHeight="1">
      <c r="A117" s="69">
        <f t="shared" si="2"/>
        <v>109</v>
      </c>
      <c r="B117" s="71"/>
      <c r="C117" s="71"/>
      <c r="D117" s="71">
        <v>2</v>
      </c>
      <c r="E117" s="71"/>
      <c r="F117" s="71"/>
      <c r="G117" s="71"/>
      <c r="H117" s="71"/>
      <c r="I117" s="71"/>
      <c r="J117" s="129"/>
      <c r="K117" s="129"/>
      <c r="L117" s="92" t="s">
        <v>787</v>
      </c>
      <c r="M117" s="93" t="s">
        <v>540</v>
      </c>
      <c r="N117" s="159" t="s">
        <v>271</v>
      </c>
      <c r="O117" s="90" t="s">
        <v>56</v>
      </c>
      <c r="P117" s="95" t="s">
        <v>246</v>
      </c>
      <c r="Q117" s="113"/>
      <c r="R117" s="113" t="s">
        <v>56</v>
      </c>
      <c r="S117" s="109" t="s">
        <v>247</v>
      </c>
      <c r="T117" s="113" t="s">
        <v>56</v>
      </c>
      <c r="U117" s="113" t="s">
        <v>248</v>
      </c>
      <c r="V117" s="113" t="s">
        <v>249</v>
      </c>
      <c r="W117" s="114" t="s">
        <v>256</v>
      </c>
      <c r="X117" s="71" t="s">
        <v>251</v>
      </c>
      <c r="Y117" s="109" t="s">
        <v>25</v>
      </c>
      <c r="Z117" s="95" t="s">
        <v>788</v>
      </c>
      <c r="AA117" s="139">
        <f>AA118+AA139+AA140+AA143+AA146+AA149+AA150+AA153</f>
        <v>3.2473000000000005</v>
      </c>
      <c r="AB117" s="129" t="s">
        <v>25</v>
      </c>
      <c r="AC117" s="164"/>
      <c r="AD117" s="164"/>
      <c r="AE117" s="164"/>
      <c r="AF117" s="164"/>
      <c r="AG117" s="165"/>
      <c r="AH117" s="165"/>
      <c r="AI117" s="149"/>
      <c r="AJ117" s="71">
        <v>1</v>
      </c>
      <c r="AK117" s="71">
        <v>1</v>
      </c>
      <c r="AL117" s="71">
        <v>1</v>
      </c>
      <c r="AM117" s="150">
        <v>1</v>
      </c>
      <c r="AN117" s="150">
        <v>1</v>
      </c>
      <c r="AO117" s="71">
        <v>1</v>
      </c>
    </row>
    <row r="118" spans="1:41" s="55" customFormat="1" ht="39.950000000000003" customHeight="1">
      <c r="A118" s="69">
        <f t="shared" si="2"/>
        <v>110</v>
      </c>
      <c r="B118" s="71"/>
      <c r="C118" s="71"/>
      <c r="D118" s="71"/>
      <c r="E118" s="71">
        <v>3</v>
      </c>
      <c r="F118" s="71"/>
      <c r="G118" s="71"/>
      <c r="H118" s="71"/>
      <c r="I118" s="71"/>
      <c r="J118" s="129"/>
      <c r="K118" s="129"/>
      <c r="L118" s="92" t="s">
        <v>789</v>
      </c>
      <c r="M118" s="93" t="s">
        <v>543</v>
      </c>
      <c r="N118" s="159" t="s">
        <v>271</v>
      </c>
      <c r="O118" s="90" t="s">
        <v>56</v>
      </c>
      <c r="P118" s="95" t="s">
        <v>246</v>
      </c>
      <c r="Q118" s="113"/>
      <c r="R118" s="113" t="s">
        <v>56</v>
      </c>
      <c r="S118" s="109" t="s">
        <v>247</v>
      </c>
      <c r="T118" s="113" t="s">
        <v>56</v>
      </c>
      <c r="U118" s="113" t="s">
        <v>248</v>
      </c>
      <c r="V118" s="113" t="s">
        <v>249</v>
      </c>
      <c r="W118" s="114" t="s">
        <v>256</v>
      </c>
      <c r="X118" s="71" t="s">
        <v>251</v>
      </c>
      <c r="Y118" s="109" t="s">
        <v>25</v>
      </c>
      <c r="Z118" s="95" t="s">
        <v>790</v>
      </c>
      <c r="AA118" s="139">
        <f>AA119+AA120+AA127+AA132</f>
        <v>2.2164999999999999</v>
      </c>
      <c r="AB118" s="129" t="s">
        <v>25</v>
      </c>
      <c r="AC118" s="164"/>
      <c r="AD118" s="164"/>
      <c r="AE118" s="164"/>
      <c r="AF118" s="164"/>
      <c r="AG118" s="165"/>
      <c r="AH118" s="165"/>
      <c r="AI118" s="149"/>
      <c r="AJ118" s="71">
        <v>1</v>
      </c>
      <c r="AK118" s="71">
        <v>1</v>
      </c>
      <c r="AL118" s="71">
        <v>1</v>
      </c>
      <c r="AM118" s="150">
        <v>1</v>
      </c>
      <c r="AN118" s="150">
        <v>1</v>
      </c>
      <c r="AO118" s="71">
        <v>1</v>
      </c>
    </row>
    <row r="119" spans="1:41" s="56" customFormat="1" ht="39.950000000000003" customHeight="1">
      <c r="A119" s="66">
        <f t="shared" si="2"/>
        <v>111</v>
      </c>
      <c r="B119" s="68"/>
      <c r="C119" s="68"/>
      <c r="D119" s="68"/>
      <c r="E119" s="68"/>
      <c r="F119" s="68">
        <v>4</v>
      </c>
      <c r="G119" s="68"/>
      <c r="H119" s="68"/>
      <c r="I119" s="68"/>
      <c r="J119" s="64"/>
      <c r="K119" s="64"/>
      <c r="L119" s="81" t="s">
        <v>791</v>
      </c>
      <c r="M119" s="33" t="s">
        <v>546</v>
      </c>
      <c r="N119" s="160" t="s">
        <v>271</v>
      </c>
      <c r="O119" s="77" t="s">
        <v>56</v>
      </c>
      <c r="P119" s="65" t="s">
        <v>246</v>
      </c>
      <c r="Q119" s="76"/>
      <c r="R119" s="76" t="s">
        <v>56</v>
      </c>
      <c r="S119" s="86" t="s">
        <v>247</v>
      </c>
      <c r="T119" s="76" t="s">
        <v>56</v>
      </c>
      <c r="U119" s="76" t="s">
        <v>248</v>
      </c>
      <c r="V119" s="76" t="s">
        <v>249</v>
      </c>
      <c r="W119" s="75" t="s">
        <v>277</v>
      </c>
      <c r="X119" s="68" t="s">
        <v>547</v>
      </c>
      <c r="Y119" s="86" t="s">
        <v>379</v>
      </c>
      <c r="Z119" s="65" t="s">
        <v>792</v>
      </c>
      <c r="AA119" s="126">
        <v>0.85199999999999998</v>
      </c>
      <c r="AB119" s="64" t="s">
        <v>25</v>
      </c>
      <c r="AC119" s="112"/>
      <c r="AD119" s="112"/>
      <c r="AE119" s="112"/>
      <c r="AF119" s="112"/>
      <c r="AG119" s="146"/>
      <c r="AH119" s="146"/>
      <c r="AI119" s="144"/>
      <c r="AJ119" s="68">
        <v>1</v>
      </c>
      <c r="AK119" s="68">
        <v>1</v>
      </c>
      <c r="AL119" s="68">
        <v>1</v>
      </c>
      <c r="AM119" s="140">
        <v>1</v>
      </c>
      <c r="AN119" s="140">
        <v>1</v>
      </c>
      <c r="AO119" s="68">
        <v>1</v>
      </c>
    </row>
    <row r="120" spans="1:41" s="56" customFormat="1" ht="39.950000000000003" customHeight="1">
      <c r="A120" s="66">
        <f t="shared" si="2"/>
        <v>112</v>
      </c>
      <c r="B120" s="68"/>
      <c r="C120" s="68"/>
      <c r="D120" s="68"/>
      <c r="E120" s="68"/>
      <c r="F120" s="68">
        <v>4</v>
      </c>
      <c r="G120" s="68"/>
      <c r="H120" s="68"/>
      <c r="I120" s="68"/>
      <c r="J120" s="64"/>
      <c r="K120" s="64"/>
      <c r="L120" s="81" t="s">
        <v>549</v>
      </c>
      <c r="M120" s="33" t="s">
        <v>550</v>
      </c>
      <c r="N120" s="160" t="s">
        <v>271</v>
      </c>
      <c r="O120" s="77" t="s">
        <v>56</v>
      </c>
      <c r="P120" s="65" t="s">
        <v>246</v>
      </c>
      <c r="Q120" s="83"/>
      <c r="R120" s="76" t="s">
        <v>56</v>
      </c>
      <c r="S120" s="86" t="s">
        <v>247</v>
      </c>
      <c r="T120" s="76" t="s">
        <v>56</v>
      </c>
      <c r="U120" s="76" t="s">
        <v>248</v>
      </c>
      <c r="V120" s="76" t="s">
        <v>249</v>
      </c>
      <c r="W120" s="68" t="s">
        <v>256</v>
      </c>
      <c r="X120" s="68" t="s">
        <v>251</v>
      </c>
      <c r="Y120" s="64" t="s">
        <v>25</v>
      </c>
      <c r="Z120" s="64" t="s">
        <v>551</v>
      </c>
      <c r="AA120" s="126">
        <f>SUM(AA122:AA126)</f>
        <v>0.92049999999999987</v>
      </c>
      <c r="AB120" s="64" t="s">
        <v>25</v>
      </c>
      <c r="AC120" s="64"/>
      <c r="AD120" s="64"/>
      <c r="AE120" s="64"/>
      <c r="AF120" s="64"/>
      <c r="AG120" s="64"/>
      <c r="AH120" s="64"/>
      <c r="AI120" s="144"/>
      <c r="AJ120" s="68">
        <v>1</v>
      </c>
      <c r="AK120" s="68">
        <v>1</v>
      </c>
      <c r="AL120" s="68">
        <v>1</v>
      </c>
      <c r="AM120" s="140">
        <v>1</v>
      </c>
      <c r="AN120" s="140">
        <v>1</v>
      </c>
      <c r="AO120" s="68">
        <v>1</v>
      </c>
    </row>
    <row r="121" spans="1:41" s="56" customFormat="1" ht="39.950000000000003" customHeight="1">
      <c r="A121" s="66">
        <f t="shared" si="2"/>
        <v>113</v>
      </c>
      <c r="B121" s="68"/>
      <c r="C121" s="68"/>
      <c r="D121" s="68"/>
      <c r="E121" s="68"/>
      <c r="F121" s="68"/>
      <c r="G121" s="68">
        <v>5</v>
      </c>
      <c r="H121" s="68"/>
      <c r="I121" s="68"/>
      <c r="J121" s="64"/>
      <c r="K121" s="64"/>
      <c r="L121" s="108" t="s">
        <v>201</v>
      </c>
      <c r="M121" s="101" t="s">
        <v>202</v>
      </c>
      <c r="N121" s="160" t="s">
        <v>271</v>
      </c>
      <c r="O121" s="77" t="s">
        <v>56</v>
      </c>
      <c r="P121" s="65" t="s">
        <v>246</v>
      </c>
      <c r="Q121" s="76"/>
      <c r="R121" s="76" t="s">
        <v>56</v>
      </c>
      <c r="S121" s="86" t="s">
        <v>247</v>
      </c>
      <c r="T121" s="76" t="s">
        <v>56</v>
      </c>
      <c r="U121" s="76" t="s">
        <v>248</v>
      </c>
      <c r="V121" s="76" t="s">
        <v>249</v>
      </c>
      <c r="W121" s="75" t="s">
        <v>328</v>
      </c>
      <c r="X121" s="68" t="s">
        <v>354</v>
      </c>
      <c r="Y121" s="86" t="s">
        <v>330</v>
      </c>
      <c r="Z121" s="64" t="s">
        <v>552</v>
      </c>
      <c r="AA121" s="126">
        <v>0.36899999999999999</v>
      </c>
      <c r="AB121" s="64" t="s">
        <v>25</v>
      </c>
      <c r="AC121" s="64"/>
      <c r="AD121" s="64"/>
      <c r="AE121" s="64"/>
      <c r="AF121" s="64"/>
      <c r="AG121" s="64"/>
      <c r="AH121" s="64"/>
      <c r="AI121" s="144"/>
      <c r="AJ121" s="68">
        <v>1</v>
      </c>
      <c r="AK121" s="68">
        <v>1</v>
      </c>
      <c r="AL121" s="166">
        <v>1</v>
      </c>
      <c r="AM121" s="167">
        <v>1</v>
      </c>
      <c r="AN121" s="140"/>
      <c r="AO121" s="68"/>
    </row>
    <row r="122" spans="1:41" s="56" customFormat="1" ht="39.950000000000003" customHeight="1">
      <c r="A122" s="66">
        <f t="shared" si="2"/>
        <v>114</v>
      </c>
      <c r="B122" s="68"/>
      <c r="C122" s="68"/>
      <c r="D122" s="68"/>
      <c r="E122" s="68"/>
      <c r="F122" s="68"/>
      <c r="G122" s="68"/>
      <c r="H122" s="68">
        <v>6</v>
      </c>
      <c r="I122" s="68"/>
      <c r="J122" s="64"/>
      <c r="K122" s="64"/>
      <c r="L122" s="81" t="s">
        <v>116</v>
      </c>
      <c r="M122" s="33" t="s">
        <v>117</v>
      </c>
      <c r="N122" s="160" t="s">
        <v>271</v>
      </c>
      <c r="O122" s="77" t="s">
        <v>56</v>
      </c>
      <c r="P122" s="65" t="s">
        <v>246</v>
      </c>
      <c r="Q122" s="76"/>
      <c r="R122" s="76" t="s">
        <v>56</v>
      </c>
      <c r="S122" s="86" t="s">
        <v>247</v>
      </c>
      <c r="T122" s="76" t="s">
        <v>56</v>
      </c>
      <c r="U122" s="76" t="s">
        <v>248</v>
      </c>
      <c r="V122" s="76" t="s">
        <v>249</v>
      </c>
      <c r="W122" s="75" t="s">
        <v>328</v>
      </c>
      <c r="X122" s="68" t="s">
        <v>354</v>
      </c>
      <c r="Y122" s="86" t="s">
        <v>330</v>
      </c>
      <c r="Z122" s="64" t="s">
        <v>552</v>
      </c>
      <c r="AA122" s="126">
        <v>0.36899999999999999</v>
      </c>
      <c r="AB122" s="64" t="s">
        <v>25</v>
      </c>
      <c r="AC122" s="64"/>
      <c r="AD122" s="64"/>
      <c r="AE122" s="64"/>
      <c r="AF122" s="64"/>
      <c r="AG122" s="64"/>
      <c r="AH122" s="64"/>
      <c r="AI122" s="144"/>
      <c r="AJ122" s="68">
        <v>1</v>
      </c>
      <c r="AK122" s="68">
        <v>1</v>
      </c>
      <c r="AL122" s="68">
        <v>1</v>
      </c>
      <c r="AM122" s="140">
        <v>1</v>
      </c>
      <c r="AN122" s="140">
        <v>1</v>
      </c>
      <c r="AO122" s="68">
        <v>1</v>
      </c>
    </row>
    <row r="123" spans="1:41" s="56" customFormat="1" ht="39.950000000000003" customHeight="1">
      <c r="A123" s="66">
        <f t="shared" si="2"/>
        <v>115</v>
      </c>
      <c r="B123" s="68"/>
      <c r="C123" s="68"/>
      <c r="D123" s="68"/>
      <c r="E123" s="68"/>
      <c r="F123" s="68"/>
      <c r="G123" s="68">
        <v>5</v>
      </c>
      <c r="H123" s="68"/>
      <c r="I123" s="68"/>
      <c r="J123" s="64"/>
      <c r="K123" s="64"/>
      <c r="L123" s="81" t="s">
        <v>553</v>
      </c>
      <c r="M123" s="33" t="s">
        <v>554</v>
      </c>
      <c r="N123" s="160" t="s">
        <v>271</v>
      </c>
      <c r="O123" s="77" t="s">
        <v>56</v>
      </c>
      <c r="P123" s="65" t="s">
        <v>246</v>
      </c>
      <c r="Q123" s="76"/>
      <c r="R123" s="76" t="s">
        <v>56</v>
      </c>
      <c r="S123" s="86" t="s">
        <v>247</v>
      </c>
      <c r="T123" s="76" t="s">
        <v>56</v>
      </c>
      <c r="U123" s="76" t="s">
        <v>248</v>
      </c>
      <c r="V123" s="76" t="s">
        <v>249</v>
      </c>
      <c r="W123" s="75" t="s">
        <v>328</v>
      </c>
      <c r="X123" s="68" t="s">
        <v>351</v>
      </c>
      <c r="Y123" s="86" t="s">
        <v>330</v>
      </c>
      <c r="Z123" s="77" t="s">
        <v>555</v>
      </c>
      <c r="AA123" s="126">
        <v>0.3049</v>
      </c>
      <c r="AB123" s="64" t="s">
        <v>25</v>
      </c>
      <c r="AC123" s="112"/>
      <c r="AD123" s="112"/>
      <c r="AE123" s="112"/>
      <c r="AF123" s="112"/>
      <c r="AG123" s="146"/>
      <c r="AH123" s="146"/>
      <c r="AI123" s="144"/>
      <c r="AJ123" s="68">
        <v>1</v>
      </c>
      <c r="AK123" s="68">
        <v>1</v>
      </c>
      <c r="AL123" s="68">
        <v>1</v>
      </c>
      <c r="AM123" s="140">
        <v>1</v>
      </c>
      <c r="AN123" s="140">
        <v>1</v>
      </c>
      <c r="AO123" s="68">
        <v>1</v>
      </c>
    </row>
    <row r="124" spans="1:41" s="56" customFormat="1" ht="39.950000000000003" customHeight="1">
      <c r="A124" s="66">
        <f t="shared" si="2"/>
        <v>116</v>
      </c>
      <c r="B124" s="68"/>
      <c r="C124" s="68"/>
      <c r="D124" s="68"/>
      <c r="E124" s="68"/>
      <c r="F124" s="68"/>
      <c r="G124" s="68">
        <v>5</v>
      </c>
      <c r="H124" s="140"/>
      <c r="I124" s="68"/>
      <c r="J124" s="64"/>
      <c r="K124" s="64"/>
      <c r="L124" s="81" t="s">
        <v>203</v>
      </c>
      <c r="M124" s="33" t="s">
        <v>204</v>
      </c>
      <c r="N124" s="160" t="s">
        <v>271</v>
      </c>
      <c r="O124" s="77" t="s">
        <v>56</v>
      </c>
      <c r="P124" s="65" t="s">
        <v>246</v>
      </c>
      <c r="Q124" s="83"/>
      <c r="R124" s="76" t="s">
        <v>56</v>
      </c>
      <c r="S124" s="86" t="s">
        <v>247</v>
      </c>
      <c r="T124" s="76" t="s">
        <v>56</v>
      </c>
      <c r="U124" s="76" t="s">
        <v>248</v>
      </c>
      <c r="V124" s="76" t="s">
        <v>249</v>
      </c>
      <c r="W124" s="75" t="s">
        <v>328</v>
      </c>
      <c r="X124" s="68" t="s">
        <v>556</v>
      </c>
      <c r="Y124" s="86" t="s">
        <v>330</v>
      </c>
      <c r="Z124" s="64" t="s">
        <v>557</v>
      </c>
      <c r="AA124" s="126">
        <v>1.6299999999999999E-2</v>
      </c>
      <c r="AB124" s="64" t="s">
        <v>25</v>
      </c>
      <c r="AC124" s="64"/>
      <c r="AD124" s="64"/>
      <c r="AE124" s="64"/>
      <c r="AF124" s="64"/>
      <c r="AG124" s="64"/>
      <c r="AH124" s="64"/>
      <c r="AI124" s="144"/>
      <c r="AJ124" s="68">
        <v>1</v>
      </c>
      <c r="AK124" s="68">
        <v>1</v>
      </c>
      <c r="AL124" s="166">
        <v>1</v>
      </c>
      <c r="AM124" s="167">
        <v>1</v>
      </c>
      <c r="AN124" s="140"/>
      <c r="AO124" s="68"/>
    </row>
    <row r="125" spans="1:41" s="56" customFormat="1" ht="39.950000000000003" customHeight="1">
      <c r="A125" s="66">
        <f t="shared" si="2"/>
        <v>117</v>
      </c>
      <c r="B125" s="68"/>
      <c r="C125" s="68"/>
      <c r="D125" s="68"/>
      <c r="E125" s="68"/>
      <c r="F125" s="68"/>
      <c r="G125" s="68"/>
      <c r="H125" s="68">
        <v>6</v>
      </c>
      <c r="I125" s="68"/>
      <c r="J125" s="64"/>
      <c r="K125" s="64"/>
      <c r="L125" s="81" t="s">
        <v>558</v>
      </c>
      <c r="M125" s="33" t="s">
        <v>559</v>
      </c>
      <c r="N125" s="160" t="s">
        <v>271</v>
      </c>
      <c r="O125" s="77" t="s">
        <v>56</v>
      </c>
      <c r="P125" s="65" t="s">
        <v>246</v>
      </c>
      <c r="Q125" s="83"/>
      <c r="R125" s="76" t="s">
        <v>56</v>
      </c>
      <c r="S125" s="86" t="s">
        <v>247</v>
      </c>
      <c r="T125" s="76" t="s">
        <v>56</v>
      </c>
      <c r="U125" s="76" t="s">
        <v>248</v>
      </c>
      <c r="V125" s="76" t="s">
        <v>249</v>
      </c>
      <c r="W125" s="75" t="s">
        <v>328</v>
      </c>
      <c r="X125" s="68" t="s">
        <v>556</v>
      </c>
      <c r="Y125" s="86" t="s">
        <v>330</v>
      </c>
      <c r="Z125" s="64" t="s">
        <v>557</v>
      </c>
      <c r="AA125" s="126">
        <v>1.6299999999999999E-2</v>
      </c>
      <c r="AB125" s="64" t="s">
        <v>25</v>
      </c>
      <c r="AC125" s="64"/>
      <c r="AD125" s="64"/>
      <c r="AE125" s="64"/>
      <c r="AF125" s="64"/>
      <c r="AG125" s="64"/>
      <c r="AH125" s="64"/>
      <c r="AI125" s="144"/>
      <c r="AJ125" s="68">
        <v>1</v>
      </c>
      <c r="AK125" s="68">
        <v>1</v>
      </c>
      <c r="AL125" s="68">
        <v>1</v>
      </c>
      <c r="AM125" s="140">
        <v>1</v>
      </c>
      <c r="AN125" s="140">
        <v>1</v>
      </c>
      <c r="AO125" s="68">
        <v>1</v>
      </c>
    </row>
    <row r="126" spans="1:41" s="56" customFormat="1" ht="39.950000000000003" customHeight="1">
      <c r="A126" s="66">
        <f t="shared" si="2"/>
        <v>118</v>
      </c>
      <c r="B126" s="68"/>
      <c r="C126" s="68"/>
      <c r="D126" s="68"/>
      <c r="E126" s="68"/>
      <c r="F126" s="68"/>
      <c r="G126" s="68">
        <v>5</v>
      </c>
      <c r="H126" s="68"/>
      <c r="I126" s="68"/>
      <c r="J126" s="64"/>
      <c r="K126" s="64"/>
      <c r="L126" s="81" t="s">
        <v>560</v>
      </c>
      <c r="M126" s="33" t="s">
        <v>561</v>
      </c>
      <c r="N126" s="160" t="s">
        <v>271</v>
      </c>
      <c r="O126" s="77" t="s">
        <v>56</v>
      </c>
      <c r="P126" s="65" t="s">
        <v>246</v>
      </c>
      <c r="Q126" s="76"/>
      <c r="R126" s="76" t="s">
        <v>56</v>
      </c>
      <c r="S126" s="86" t="s">
        <v>247</v>
      </c>
      <c r="T126" s="76" t="s">
        <v>56</v>
      </c>
      <c r="U126" s="76" t="s">
        <v>248</v>
      </c>
      <c r="V126" s="76" t="s">
        <v>249</v>
      </c>
      <c r="W126" s="68" t="s">
        <v>256</v>
      </c>
      <c r="X126" s="68" t="s">
        <v>251</v>
      </c>
      <c r="Y126" s="64" t="s">
        <v>25</v>
      </c>
      <c r="Z126" s="86" t="s">
        <v>25</v>
      </c>
      <c r="AA126" s="125">
        <v>0.214</v>
      </c>
      <c r="AB126" s="64" t="s">
        <v>25</v>
      </c>
      <c r="AC126" s="112"/>
      <c r="AD126" s="112"/>
      <c r="AE126" s="112"/>
      <c r="AF126" s="112"/>
      <c r="AG126" s="146"/>
      <c r="AH126" s="146"/>
      <c r="AI126" s="144"/>
      <c r="AJ126" s="68">
        <v>1</v>
      </c>
      <c r="AK126" s="68">
        <v>1</v>
      </c>
      <c r="AL126" s="68">
        <v>1</v>
      </c>
      <c r="AM126" s="140">
        <v>1</v>
      </c>
      <c r="AN126" s="140">
        <v>1</v>
      </c>
      <c r="AO126" s="68">
        <v>1</v>
      </c>
    </row>
    <row r="127" spans="1:41" s="56" customFormat="1" ht="39.950000000000003" customHeight="1">
      <c r="A127" s="66">
        <f t="shared" si="2"/>
        <v>119</v>
      </c>
      <c r="B127" s="68"/>
      <c r="C127" s="68"/>
      <c r="D127" s="68"/>
      <c r="E127" s="68"/>
      <c r="F127" s="68">
        <v>4</v>
      </c>
      <c r="G127" s="68"/>
      <c r="H127" s="68"/>
      <c r="I127" s="68"/>
      <c r="J127" s="64"/>
      <c r="K127" s="64"/>
      <c r="L127" s="81" t="s">
        <v>793</v>
      </c>
      <c r="M127" s="33" t="s">
        <v>563</v>
      </c>
      <c r="N127" s="160" t="s">
        <v>271</v>
      </c>
      <c r="O127" s="77" t="s">
        <v>56</v>
      </c>
      <c r="P127" s="65" t="s">
        <v>246</v>
      </c>
      <c r="Q127" s="76"/>
      <c r="R127" s="76" t="s">
        <v>56</v>
      </c>
      <c r="S127" s="86" t="s">
        <v>247</v>
      </c>
      <c r="T127" s="76" t="s">
        <v>56</v>
      </c>
      <c r="U127" s="76" t="s">
        <v>248</v>
      </c>
      <c r="V127" s="76" t="s">
        <v>249</v>
      </c>
      <c r="W127" s="75" t="s">
        <v>277</v>
      </c>
      <c r="X127" s="68" t="s">
        <v>547</v>
      </c>
      <c r="Y127" s="86" t="s">
        <v>379</v>
      </c>
      <c r="Z127" s="64" t="s">
        <v>794</v>
      </c>
      <c r="AA127" s="126">
        <v>0.30499999999999999</v>
      </c>
      <c r="AB127" s="64" t="s">
        <v>25</v>
      </c>
      <c r="AC127" s="112"/>
      <c r="AD127" s="112"/>
      <c r="AE127" s="112"/>
      <c r="AF127" s="112"/>
      <c r="AG127" s="146"/>
      <c r="AH127" s="146"/>
      <c r="AI127" s="144"/>
      <c r="AJ127" s="68">
        <v>1</v>
      </c>
      <c r="AK127" s="68">
        <v>1</v>
      </c>
      <c r="AL127" s="68">
        <v>1</v>
      </c>
      <c r="AM127" s="140">
        <v>1</v>
      </c>
      <c r="AN127" s="140">
        <v>1</v>
      </c>
      <c r="AO127" s="68">
        <v>1</v>
      </c>
    </row>
    <row r="128" spans="1:41" s="56" customFormat="1" ht="39.950000000000003" customHeight="1">
      <c r="A128" s="66">
        <f t="shared" si="2"/>
        <v>120</v>
      </c>
      <c r="B128" s="68"/>
      <c r="C128" s="68"/>
      <c r="D128" s="68"/>
      <c r="E128" s="68"/>
      <c r="F128" s="68">
        <v>4</v>
      </c>
      <c r="G128" s="68"/>
      <c r="H128" s="68"/>
      <c r="I128" s="68"/>
      <c r="J128" s="64"/>
      <c r="K128" s="64"/>
      <c r="L128" s="81" t="s">
        <v>565</v>
      </c>
      <c r="M128" s="33" t="s">
        <v>566</v>
      </c>
      <c r="N128" s="160" t="s">
        <v>271</v>
      </c>
      <c r="O128" s="77" t="s">
        <v>56</v>
      </c>
      <c r="P128" s="65" t="s">
        <v>246</v>
      </c>
      <c r="Q128" s="76"/>
      <c r="R128" s="76" t="s">
        <v>56</v>
      </c>
      <c r="S128" s="86" t="s">
        <v>247</v>
      </c>
      <c r="T128" s="76" t="s">
        <v>56</v>
      </c>
      <c r="U128" s="76" t="s">
        <v>248</v>
      </c>
      <c r="V128" s="76" t="s">
        <v>249</v>
      </c>
      <c r="W128" s="75" t="s">
        <v>305</v>
      </c>
      <c r="X128" s="68" t="s">
        <v>567</v>
      </c>
      <c r="Y128" s="131" t="s">
        <v>279</v>
      </c>
      <c r="Z128" s="65" t="s">
        <v>568</v>
      </c>
      <c r="AA128" s="126">
        <v>4.8000000000000001E-2</v>
      </c>
      <c r="AB128" s="64" t="s">
        <v>25</v>
      </c>
      <c r="AC128" s="112"/>
      <c r="AD128" s="112"/>
      <c r="AE128" s="112"/>
      <c r="AF128" s="112"/>
      <c r="AG128" s="146"/>
      <c r="AH128" s="146"/>
      <c r="AI128" s="144"/>
      <c r="AJ128" s="68">
        <v>1</v>
      </c>
      <c r="AK128" s="68">
        <v>1</v>
      </c>
      <c r="AL128" s="68">
        <v>1</v>
      </c>
      <c r="AM128" s="140">
        <v>1</v>
      </c>
      <c r="AN128" s="140">
        <v>1</v>
      </c>
      <c r="AO128" s="68">
        <v>1</v>
      </c>
    </row>
    <row r="129" spans="1:41" s="55" customFormat="1" ht="39.950000000000003" customHeight="1">
      <c r="A129" s="69"/>
      <c r="B129" s="71"/>
      <c r="C129" s="71"/>
      <c r="D129" s="71"/>
      <c r="E129" s="71"/>
      <c r="F129" s="71">
        <v>4</v>
      </c>
      <c r="G129" s="71"/>
      <c r="H129" s="71"/>
      <c r="I129" s="71"/>
      <c r="J129" s="129"/>
      <c r="K129" s="129"/>
      <c r="L129" s="92" t="s">
        <v>795</v>
      </c>
      <c r="M129" s="93" t="s">
        <v>796</v>
      </c>
      <c r="N129" s="159" t="s">
        <v>271</v>
      </c>
      <c r="O129" s="90" t="s">
        <v>56</v>
      </c>
      <c r="P129" s="95" t="s">
        <v>246</v>
      </c>
      <c r="Q129" s="113"/>
      <c r="R129" s="113" t="s">
        <v>56</v>
      </c>
      <c r="S129" s="109" t="s">
        <v>247</v>
      </c>
      <c r="T129" s="113" t="s">
        <v>56</v>
      </c>
      <c r="U129" s="113" t="s">
        <v>248</v>
      </c>
      <c r="V129" s="113" t="s">
        <v>249</v>
      </c>
      <c r="W129" s="114" t="s">
        <v>256</v>
      </c>
      <c r="X129" s="71" t="s">
        <v>567</v>
      </c>
      <c r="Y129" s="170" t="s">
        <v>279</v>
      </c>
      <c r="Z129" s="95"/>
      <c r="AA129" s="139"/>
      <c r="AB129" s="129"/>
      <c r="AC129" s="164"/>
      <c r="AD129" s="164"/>
      <c r="AE129" s="164"/>
      <c r="AF129" s="164"/>
      <c r="AG129" s="165"/>
      <c r="AH129" s="165"/>
      <c r="AI129" s="149"/>
      <c r="AJ129" s="71">
        <v>1</v>
      </c>
      <c r="AK129" s="71">
        <v>1</v>
      </c>
      <c r="AL129" s="71">
        <v>1</v>
      </c>
      <c r="AM129" s="150">
        <v>1</v>
      </c>
      <c r="AN129" s="150">
        <v>1</v>
      </c>
      <c r="AO129" s="71">
        <v>1</v>
      </c>
    </row>
    <row r="130" spans="1:41" s="55" customFormat="1" ht="39.950000000000003" customHeight="1">
      <c r="A130" s="69"/>
      <c r="B130" s="71"/>
      <c r="C130" s="71"/>
      <c r="D130" s="71"/>
      <c r="E130" s="71"/>
      <c r="F130" s="71"/>
      <c r="G130" s="71">
        <v>5</v>
      </c>
      <c r="H130" s="71"/>
      <c r="I130" s="71"/>
      <c r="J130" s="129"/>
      <c r="K130" s="129"/>
      <c r="L130" s="92" t="s">
        <v>797</v>
      </c>
      <c r="M130" s="93" t="s">
        <v>798</v>
      </c>
      <c r="N130" s="159" t="s">
        <v>271</v>
      </c>
      <c r="O130" s="90" t="s">
        <v>56</v>
      </c>
      <c r="P130" s="95" t="s">
        <v>246</v>
      </c>
      <c r="Q130" s="71"/>
      <c r="R130" s="113" t="s">
        <v>56</v>
      </c>
      <c r="S130" s="109" t="s">
        <v>247</v>
      </c>
      <c r="T130" s="113" t="s">
        <v>56</v>
      </c>
      <c r="U130" s="113" t="s">
        <v>248</v>
      </c>
      <c r="V130" s="113" t="s">
        <v>249</v>
      </c>
      <c r="W130" s="114" t="s">
        <v>305</v>
      </c>
      <c r="X130" s="71" t="s">
        <v>567</v>
      </c>
      <c r="Y130" s="170" t="s">
        <v>279</v>
      </c>
      <c r="Z130" s="71"/>
      <c r="AA130" s="139"/>
      <c r="AB130" s="129"/>
      <c r="AC130" s="71"/>
      <c r="AD130" s="71"/>
      <c r="AE130" s="71"/>
      <c r="AF130" s="71"/>
      <c r="AG130" s="71"/>
      <c r="AH130" s="71"/>
      <c r="AI130" s="71"/>
      <c r="AJ130" s="71">
        <v>2</v>
      </c>
      <c r="AK130" s="71">
        <v>2</v>
      </c>
      <c r="AL130" s="71">
        <v>2</v>
      </c>
      <c r="AM130" s="150">
        <v>2</v>
      </c>
      <c r="AN130" s="150">
        <v>2</v>
      </c>
      <c r="AO130" s="71">
        <v>2</v>
      </c>
    </row>
    <row r="131" spans="1:41" s="56" customFormat="1" ht="39.950000000000003" customHeight="1">
      <c r="A131" s="66">
        <f t="shared" ref="A131:A141" si="3">ROW(131:131)-8</f>
        <v>123</v>
      </c>
      <c r="B131" s="68"/>
      <c r="C131" s="68"/>
      <c r="D131" s="68"/>
      <c r="E131" s="68"/>
      <c r="F131" s="68"/>
      <c r="G131" s="68">
        <v>5</v>
      </c>
      <c r="H131" s="68"/>
      <c r="I131" s="68"/>
      <c r="J131" s="64"/>
      <c r="K131" s="64"/>
      <c r="L131" s="81" t="s">
        <v>799</v>
      </c>
      <c r="M131" s="33" t="s">
        <v>596</v>
      </c>
      <c r="N131" s="160" t="s">
        <v>271</v>
      </c>
      <c r="O131" s="77" t="s">
        <v>56</v>
      </c>
      <c r="P131" s="65" t="s">
        <v>246</v>
      </c>
      <c r="Q131" s="68"/>
      <c r="R131" s="76" t="s">
        <v>56</v>
      </c>
      <c r="S131" s="86" t="s">
        <v>247</v>
      </c>
      <c r="T131" s="76" t="s">
        <v>56</v>
      </c>
      <c r="U131" s="76" t="s">
        <v>248</v>
      </c>
      <c r="V131" s="76" t="s">
        <v>249</v>
      </c>
      <c r="W131" s="75" t="s">
        <v>305</v>
      </c>
      <c r="X131" s="68" t="s">
        <v>567</v>
      </c>
      <c r="Y131" s="131" t="s">
        <v>279</v>
      </c>
      <c r="Z131" s="68" t="s">
        <v>597</v>
      </c>
      <c r="AA131" s="126">
        <v>6.5100000000000005E-2</v>
      </c>
      <c r="AB131" s="64" t="s">
        <v>25</v>
      </c>
      <c r="AC131" s="68"/>
      <c r="AD131" s="68"/>
      <c r="AE131" s="68"/>
      <c r="AF131" s="68"/>
      <c r="AG131" s="68"/>
      <c r="AH131" s="68"/>
      <c r="AI131" s="68"/>
      <c r="AJ131" s="68">
        <v>2</v>
      </c>
      <c r="AK131" s="68">
        <v>2</v>
      </c>
      <c r="AL131" s="68">
        <v>2</v>
      </c>
      <c r="AM131" s="140">
        <v>2</v>
      </c>
      <c r="AN131" s="140">
        <v>2</v>
      </c>
      <c r="AO131" s="68">
        <v>2</v>
      </c>
    </row>
    <row r="132" spans="1:41" s="56" customFormat="1" ht="39.950000000000003" customHeight="1">
      <c r="A132" s="66">
        <f t="shared" si="3"/>
        <v>124</v>
      </c>
      <c r="B132" s="68"/>
      <c r="C132" s="68"/>
      <c r="D132" s="68"/>
      <c r="E132" s="68"/>
      <c r="F132" s="68">
        <v>4</v>
      </c>
      <c r="G132" s="68"/>
      <c r="H132" s="68"/>
      <c r="I132" s="68"/>
      <c r="J132" s="64"/>
      <c r="K132" s="64"/>
      <c r="L132" s="81" t="s">
        <v>569</v>
      </c>
      <c r="M132" s="33" t="s">
        <v>570</v>
      </c>
      <c r="N132" s="160" t="s">
        <v>271</v>
      </c>
      <c r="O132" s="77" t="s">
        <v>56</v>
      </c>
      <c r="P132" s="65" t="s">
        <v>246</v>
      </c>
      <c r="Q132" s="76"/>
      <c r="R132" s="76" t="s">
        <v>56</v>
      </c>
      <c r="S132" s="86" t="s">
        <v>247</v>
      </c>
      <c r="T132" s="76" t="s">
        <v>56</v>
      </c>
      <c r="U132" s="76" t="s">
        <v>248</v>
      </c>
      <c r="V132" s="76" t="s">
        <v>249</v>
      </c>
      <c r="W132" s="68" t="s">
        <v>256</v>
      </c>
      <c r="X132" s="68" t="s">
        <v>251</v>
      </c>
      <c r="Y132" s="64" t="s">
        <v>25</v>
      </c>
      <c r="Z132" s="64" t="s">
        <v>571</v>
      </c>
      <c r="AA132" s="126">
        <f>AA133+AA134</f>
        <v>0.13899999999999998</v>
      </c>
      <c r="AB132" s="64" t="s">
        <v>25</v>
      </c>
      <c r="AC132" s="112"/>
      <c r="AD132" s="112"/>
      <c r="AE132" s="112"/>
      <c r="AF132" s="112"/>
      <c r="AG132" s="146"/>
      <c r="AH132" s="146"/>
      <c r="AI132" s="144"/>
      <c r="AJ132" s="68">
        <v>1</v>
      </c>
      <c r="AK132" s="68">
        <v>1</v>
      </c>
      <c r="AL132" s="68">
        <v>1</v>
      </c>
      <c r="AM132" s="140">
        <v>1</v>
      </c>
      <c r="AN132" s="140">
        <v>1</v>
      </c>
      <c r="AO132" s="68">
        <v>1</v>
      </c>
    </row>
    <row r="133" spans="1:41" s="56" customFormat="1" ht="39.950000000000003" customHeight="1">
      <c r="A133" s="66">
        <f t="shared" si="3"/>
        <v>125</v>
      </c>
      <c r="B133" s="68"/>
      <c r="C133" s="68"/>
      <c r="D133" s="68"/>
      <c r="E133" s="68"/>
      <c r="F133" s="68"/>
      <c r="G133" s="68">
        <v>5</v>
      </c>
      <c r="H133" s="68"/>
      <c r="I133" s="68"/>
      <c r="J133" s="64"/>
      <c r="K133" s="64"/>
      <c r="L133" s="81" t="s">
        <v>572</v>
      </c>
      <c r="M133" s="33" t="s">
        <v>573</v>
      </c>
      <c r="N133" s="160" t="s">
        <v>271</v>
      </c>
      <c r="O133" s="77" t="s">
        <v>56</v>
      </c>
      <c r="P133" s="65" t="s">
        <v>246</v>
      </c>
      <c r="Q133" s="76"/>
      <c r="R133" s="76" t="s">
        <v>56</v>
      </c>
      <c r="S133" s="86" t="s">
        <v>247</v>
      </c>
      <c r="T133" s="76" t="s">
        <v>56</v>
      </c>
      <c r="U133" s="76" t="s">
        <v>248</v>
      </c>
      <c r="V133" s="76" t="s">
        <v>249</v>
      </c>
      <c r="W133" s="75" t="s">
        <v>328</v>
      </c>
      <c r="X133" s="68" t="s">
        <v>574</v>
      </c>
      <c r="Y133" s="131" t="s">
        <v>330</v>
      </c>
      <c r="Z133" s="64" t="s">
        <v>575</v>
      </c>
      <c r="AA133" s="126">
        <v>0.11799999999999999</v>
      </c>
      <c r="AB133" s="64" t="s">
        <v>25</v>
      </c>
      <c r="AC133" s="112"/>
      <c r="AD133" s="112"/>
      <c r="AE133" s="112"/>
      <c r="AF133" s="112"/>
      <c r="AG133" s="146"/>
      <c r="AH133" s="146"/>
      <c r="AI133" s="144"/>
      <c r="AJ133" s="68">
        <v>1</v>
      </c>
      <c r="AK133" s="68">
        <v>1</v>
      </c>
      <c r="AL133" s="68">
        <v>1</v>
      </c>
      <c r="AM133" s="140">
        <v>1</v>
      </c>
      <c r="AN133" s="140">
        <v>1</v>
      </c>
      <c r="AO133" s="68">
        <v>1</v>
      </c>
    </row>
    <row r="134" spans="1:41" s="56" customFormat="1" ht="39.950000000000003" customHeight="1">
      <c r="A134" s="66">
        <f t="shared" si="3"/>
        <v>126</v>
      </c>
      <c r="B134" s="68"/>
      <c r="C134" s="68"/>
      <c r="D134" s="68"/>
      <c r="E134" s="68"/>
      <c r="F134" s="68"/>
      <c r="G134" s="68">
        <v>5</v>
      </c>
      <c r="H134" s="68"/>
      <c r="I134" s="68"/>
      <c r="J134" s="64"/>
      <c r="K134" s="64"/>
      <c r="L134" s="81" t="s">
        <v>576</v>
      </c>
      <c r="M134" s="33" t="s">
        <v>577</v>
      </c>
      <c r="N134" s="160" t="s">
        <v>271</v>
      </c>
      <c r="O134" s="77" t="s">
        <v>56</v>
      </c>
      <c r="P134" s="65" t="s">
        <v>246</v>
      </c>
      <c r="Q134" s="76"/>
      <c r="R134" s="76" t="s">
        <v>56</v>
      </c>
      <c r="S134" s="86" t="s">
        <v>247</v>
      </c>
      <c r="T134" s="76" t="s">
        <v>56</v>
      </c>
      <c r="U134" s="76" t="s">
        <v>248</v>
      </c>
      <c r="V134" s="76" t="s">
        <v>249</v>
      </c>
      <c r="W134" s="68" t="s">
        <v>256</v>
      </c>
      <c r="X134" s="68" t="s">
        <v>251</v>
      </c>
      <c r="Y134" s="64" t="s">
        <v>25</v>
      </c>
      <c r="Z134" s="64" t="s">
        <v>578</v>
      </c>
      <c r="AA134" s="126">
        <v>2.1000000000000001E-2</v>
      </c>
      <c r="AB134" s="64" t="s">
        <v>25</v>
      </c>
      <c r="AC134" s="112"/>
      <c r="AD134" s="112"/>
      <c r="AE134" s="112"/>
      <c r="AF134" s="112"/>
      <c r="AG134" s="146"/>
      <c r="AH134" s="146"/>
      <c r="AI134" s="144"/>
      <c r="AJ134" s="68">
        <v>1</v>
      </c>
      <c r="AK134" s="68">
        <v>1</v>
      </c>
      <c r="AL134" s="68">
        <v>1</v>
      </c>
      <c r="AM134" s="140">
        <v>1</v>
      </c>
      <c r="AN134" s="140">
        <v>1</v>
      </c>
      <c r="AO134" s="68">
        <v>1</v>
      </c>
    </row>
    <row r="135" spans="1:41" s="56" customFormat="1" ht="39.950000000000003" customHeight="1">
      <c r="A135" s="66">
        <f t="shared" si="3"/>
        <v>127</v>
      </c>
      <c r="B135" s="68"/>
      <c r="C135" s="68"/>
      <c r="D135" s="68"/>
      <c r="E135" s="68"/>
      <c r="F135" s="68"/>
      <c r="G135" s="68"/>
      <c r="H135" s="68">
        <v>6</v>
      </c>
      <c r="I135" s="68"/>
      <c r="J135" s="64"/>
      <c r="K135" s="64"/>
      <c r="L135" s="81" t="s">
        <v>579</v>
      </c>
      <c r="M135" s="160" t="s">
        <v>580</v>
      </c>
      <c r="N135" s="160" t="s">
        <v>271</v>
      </c>
      <c r="O135" s="77" t="s">
        <v>56</v>
      </c>
      <c r="P135" s="65" t="s">
        <v>246</v>
      </c>
      <c r="Q135" s="76"/>
      <c r="R135" s="76" t="s">
        <v>56</v>
      </c>
      <c r="S135" s="86" t="s">
        <v>247</v>
      </c>
      <c r="T135" s="76" t="s">
        <v>56</v>
      </c>
      <c r="U135" s="76" t="s">
        <v>248</v>
      </c>
      <c r="V135" s="76" t="s">
        <v>249</v>
      </c>
      <c r="W135" s="75" t="s">
        <v>328</v>
      </c>
      <c r="X135" s="68" t="s">
        <v>556</v>
      </c>
      <c r="Y135" s="131" t="s">
        <v>330</v>
      </c>
      <c r="Z135" s="64" t="s">
        <v>581</v>
      </c>
      <c r="AA135" s="126">
        <v>1.78E-2</v>
      </c>
      <c r="AB135" s="64" t="s">
        <v>25</v>
      </c>
      <c r="AC135" s="112"/>
      <c r="AD135" s="112"/>
      <c r="AE135" s="112"/>
      <c r="AF135" s="112"/>
      <c r="AG135" s="146"/>
      <c r="AH135" s="146"/>
      <c r="AI135" s="144"/>
      <c r="AJ135" s="68">
        <v>1</v>
      </c>
      <c r="AK135" s="68">
        <v>1</v>
      </c>
      <c r="AL135" s="68">
        <v>1</v>
      </c>
      <c r="AM135" s="140">
        <v>1</v>
      </c>
      <c r="AN135" s="140">
        <v>1</v>
      </c>
      <c r="AO135" s="68">
        <v>1</v>
      </c>
    </row>
    <row r="136" spans="1:41" s="56" customFormat="1" ht="39.950000000000003" customHeight="1">
      <c r="A136" s="66">
        <f t="shared" si="3"/>
        <v>128</v>
      </c>
      <c r="B136" s="68"/>
      <c r="C136" s="68"/>
      <c r="D136" s="68"/>
      <c r="E136" s="68"/>
      <c r="F136" s="68"/>
      <c r="G136" s="68"/>
      <c r="H136" s="68">
        <v>6</v>
      </c>
      <c r="I136" s="68"/>
      <c r="J136" s="64"/>
      <c r="K136" s="64"/>
      <c r="L136" s="86" t="s">
        <v>398</v>
      </c>
      <c r="M136" s="33" t="s">
        <v>399</v>
      </c>
      <c r="N136" s="96" t="s">
        <v>400</v>
      </c>
      <c r="O136" s="77" t="s">
        <v>56</v>
      </c>
      <c r="P136" s="65" t="s">
        <v>246</v>
      </c>
      <c r="Q136" s="76"/>
      <c r="R136" s="76" t="s">
        <v>56</v>
      </c>
      <c r="S136" s="86" t="s">
        <v>247</v>
      </c>
      <c r="T136" s="76" t="s">
        <v>56</v>
      </c>
      <c r="U136" s="76" t="s">
        <v>249</v>
      </c>
      <c r="V136" s="76" t="s">
        <v>248</v>
      </c>
      <c r="W136" s="75" t="s">
        <v>401</v>
      </c>
      <c r="X136" s="68" t="s">
        <v>582</v>
      </c>
      <c r="Y136" s="64" t="s">
        <v>25</v>
      </c>
      <c r="Z136" s="64" t="s">
        <v>403</v>
      </c>
      <c r="AA136" s="126">
        <v>3.2000000000000002E-3</v>
      </c>
      <c r="AB136" s="64" t="s">
        <v>25</v>
      </c>
      <c r="AC136" s="112"/>
      <c r="AD136" s="112"/>
      <c r="AE136" s="112"/>
      <c r="AF136" s="112"/>
      <c r="AG136" s="146"/>
      <c r="AH136" s="146"/>
      <c r="AI136" s="144"/>
      <c r="AJ136" s="68">
        <v>1</v>
      </c>
      <c r="AK136" s="68">
        <v>1</v>
      </c>
      <c r="AL136" s="68">
        <v>1</v>
      </c>
      <c r="AM136" s="140">
        <v>1</v>
      </c>
      <c r="AN136" s="140">
        <v>1</v>
      </c>
      <c r="AO136" s="68">
        <v>1</v>
      </c>
    </row>
    <row r="137" spans="1:41" s="56" customFormat="1" ht="39.950000000000003" customHeight="1">
      <c r="A137" s="66">
        <f t="shared" si="3"/>
        <v>129</v>
      </c>
      <c r="B137" s="68"/>
      <c r="C137" s="68"/>
      <c r="D137" s="68"/>
      <c r="E137" s="68"/>
      <c r="F137" s="68"/>
      <c r="G137" s="68">
        <v>5</v>
      </c>
      <c r="H137" s="68"/>
      <c r="I137" s="68"/>
      <c r="J137" s="64"/>
      <c r="K137" s="64"/>
      <c r="L137" s="81" t="s">
        <v>180</v>
      </c>
      <c r="M137" s="33" t="s">
        <v>181</v>
      </c>
      <c r="N137" s="160" t="s">
        <v>271</v>
      </c>
      <c r="O137" s="77" t="s">
        <v>56</v>
      </c>
      <c r="P137" s="65" t="s">
        <v>246</v>
      </c>
      <c r="Q137" s="76"/>
      <c r="R137" s="76" t="s">
        <v>56</v>
      </c>
      <c r="S137" s="86" t="s">
        <v>247</v>
      </c>
      <c r="T137" s="76" t="s">
        <v>56</v>
      </c>
      <c r="U137" s="76" t="s">
        <v>248</v>
      </c>
      <c r="V137" s="76" t="s">
        <v>249</v>
      </c>
      <c r="W137" s="75" t="s">
        <v>430</v>
      </c>
      <c r="X137" s="68" t="s">
        <v>583</v>
      </c>
      <c r="Y137" s="131" t="s">
        <v>279</v>
      </c>
      <c r="Z137" s="64" t="s">
        <v>584</v>
      </c>
      <c r="AA137" s="126">
        <v>4.2000000000000003E-2</v>
      </c>
      <c r="AB137" s="64" t="s">
        <v>314</v>
      </c>
      <c r="AC137" s="112"/>
      <c r="AD137" s="112"/>
      <c r="AE137" s="112"/>
      <c r="AF137" s="112"/>
      <c r="AG137" s="146"/>
      <c r="AH137" s="146"/>
      <c r="AI137" s="144"/>
      <c r="AJ137" s="68">
        <v>1</v>
      </c>
      <c r="AK137" s="68">
        <v>1</v>
      </c>
      <c r="AL137" s="68">
        <v>1</v>
      </c>
      <c r="AM137" s="140">
        <v>1</v>
      </c>
      <c r="AN137" s="140">
        <v>1</v>
      </c>
      <c r="AO137" s="68">
        <v>1</v>
      </c>
    </row>
    <row r="138" spans="1:41" s="56" customFormat="1" ht="39.950000000000003" customHeight="1">
      <c r="A138" s="66">
        <f t="shared" si="3"/>
        <v>130</v>
      </c>
      <c r="B138" s="68"/>
      <c r="C138" s="68"/>
      <c r="D138" s="68"/>
      <c r="E138" s="68"/>
      <c r="F138" s="68"/>
      <c r="G138" s="68">
        <v>5</v>
      </c>
      <c r="H138" s="68"/>
      <c r="I138" s="68"/>
      <c r="J138" s="64"/>
      <c r="K138" s="64"/>
      <c r="L138" s="81" t="s">
        <v>162</v>
      </c>
      <c r="M138" s="33" t="s">
        <v>163</v>
      </c>
      <c r="N138" s="160" t="s">
        <v>271</v>
      </c>
      <c r="O138" s="77" t="s">
        <v>56</v>
      </c>
      <c r="P138" s="65" t="s">
        <v>246</v>
      </c>
      <c r="Q138" s="76"/>
      <c r="R138" s="76" t="s">
        <v>56</v>
      </c>
      <c r="S138" s="86" t="s">
        <v>247</v>
      </c>
      <c r="T138" s="76" t="s">
        <v>56</v>
      </c>
      <c r="U138" s="76" t="s">
        <v>248</v>
      </c>
      <c r="V138" s="76" t="s">
        <v>249</v>
      </c>
      <c r="W138" s="75" t="s">
        <v>430</v>
      </c>
      <c r="X138" s="68" t="s">
        <v>583</v>
      </c>
      <c r="Y138" s="131" t="s">
        <v>279</v>
      </c>
      <c r="Z138" s="64" t="s">
        <v>585</v>
      </c>
      <c r="AA138" s="126">
        <v>6.6000000000000003E-2</v>
      </c>
      <c r="AB138" s="64" t="s">
        <v>314</v>
      </c>
      <c r="AC138" s="112"/>
      <c r="AD138" s="112"/>
      <c r="AE138" s="112"/>
      <c r="AF138" s="112"/>
      <c r="AG138" s="146"/>
      <c r="AH138" s="146"/>
      <c r="AI138" s="144"/>
      <c r="AJ138" s="68">
        <v>1</v>
      </c>
      <c r="AK138" s="68">
        <v>1</v>
      </c>
      <c r="AL138" s="68">
        <v>1</v>
      </c>
      <c r="AM138" s="140">
        <v>1</v>
      </c>
      <c r="AN138" s="140">
        <v>1</v>
      </c>
      <c r="AO138" s="68">
        <v>1</v>
      </c>
    </row>
    <row r="139" spans="1:41" s="56" customFormat="1" ht="39.950000000000003" customHeight="1">
      <c r="A139" s="66">
        <f t="shared" si="3"/>
        <v>131</v>
      </c>
      <c r="B139" s="68"/>
      <c r="C139" s="68"/>
      <c r="D139" s="68"/>
      <c r="E139" s="68">
        <v>3</v>
      </c>
      <c r="F139" s="68"/>
      <c r="G139" s="68"/>
      <c r="H139" s="68"/>
      <c r="I139" s="68"/>
      <c r="J139" s="64"/>
      <c r="K139" s="64"/>
      <c r="L139" s="81" t="s">
        <v>124</v>
      </c>
      <c r="M139" s="33" t="s">
        <v>125</v>
      </c>
      <c r="N139" s="160" t="s">
        <v>271</v>
      </c>
      <c r="O139" s="77" t="s">
        <v>56</v>
      </c>
      <c r="P139" s="65" t="s">
        <v>246</v>
      </c>
      <c r="Q139" s="68"/>
      <c r="R139" s="76" t="s">
        <v>56</v>
      </c>
      <c r="S139" s="86" t="s">
        <v>247</v>
      </c>
      <c r="T139" s="76" t="s">
        <v>56</v>
      </c>
      <c r="U139" s="76" t="s">
        <v>248</v>
      </c>
      <c r="V139" s="76" t="s">
        <v>249</v>
      </c>
      <c r="W139" s="75" t="s">
        <v>328</v>
      </c>
      <c r="X139" s="68" t="s">
        <v>556</v>
      </c>
      <c r="Y139" s="131" t="s">
        <v>330</v>
      </c>
      <c r="Z139" s="64" t="s">
        <v>599</v>
      </c>
      <c r="AA139" s="126">
        <v>0.30199999999999999</v>
      </c>
      <c r="AB139" s="64" t="s">
        <v>25</v>
      </c>
      <c r="AC139" s="68"/>
      <c r="AD139" s="68"/>
      <c r="AE139" s="68"/>
      <c r="AF139" s="68"/>
      <c r="AG139" s="68"/>
      <c r="AH139" s="68"/>
      <c r="AI139" s="68"/>
      <c r="AJ139" s="68">
        <v>1</v>
      </c>
      <c r="AK139" s="68">
        <v>1</v>
      </c>
      <c r="AL139" s="68">
        <v>1</v>
      </c>
      <c r="AM139" s="140">
        <v>1</v>
      </c>
      <c r="AN139" s="140">
        <v>1</v>
      </c>
      <c r="AO139" s="68">
        <v>1</v>
      </c>
    </row>
    <row r="140" spans="1:41" s="56" customFormat="1" ht="39.950000000000003" customHeight="1">
      <c r="A140" s="66">
        <f t="shared" si="3"/>
        <v>132</v>
      </c>
      <c r="B140" s="68"/>
      <c r="C140" s="68"/>
      <c r="D140" s="68"/>
      <c r="E140" s="68">
        <v>3</v>
      </c>
      <c r="F140" s="68"/>
      <c r="G140" s="68"/>
      <c r="H140" s="68"/>
      <c r="I140" s="68"/>
      <c r="J140" s="64"/>
      <c r="K140" s="64"/>
      <c r="L140" s="81" t="s">
        <v>600</v>
      </c>
      <c r="M140" s="33" t="s">
        <v>601</v>
      </c>
      <c r="N140" s="160" t="s">
        <v>271</v>
      </c>
      <c r="O140" s="77" t="s">
        <v>56</v>
      </c>
      <c r="P140" s="65" t="s">
        <v>246</v>
      </c>
      <c r="Q140" s="76"/>
      <c r="R140" s="76" t="s">
        <v>56</v>
      </c>
      <c r="S140" s="86" t="s">
        <v>247</v>
      </c>
      <c r="T140" s="76" t="s">
        <v>56</v>
      </c>
      <c r="U140" s="76" t="s">
        <v>248</v>
      </c>
      <c r="V140" s="76" t="s">
        <v>249</v>
      </c>
      <c r="W140" s="68" t="s">
        <v>256</v>
      </c>
      <c r="X140" s="68" t="s">
        <v>251</v>
      </c>
      <c r="Y140" s="64" t="s">
        <v>25</v>
      </c>
      <c r="Z140" s="64" t="s">
        <v>602</v>
      </c>
      <c r="AA140" s="126">
        <f>SUM(AA141:AA142)</f>
        <v>0.1051</v>
      </c>
      <c r="AB140" s="64" t="s">
        <v>25</v>
      </c>
      <c r="AC140" s="112"/>
      <c r="AD140" s="112"/>
      <c r="AE140" s="112"/>
      <c r="AF140" s="112"/>
      <c r="AG140" s="146"/>
      <c r="AH140" s="146"/>
      <c r="AI140" s="144"/>
      <c r="AJ140" s="68">
        <v>1</v>
      </c>
      <c r="AK140" s="68">
        <v>1</v>
      </c>
      <c r="AL140" s="68">
        <v>1</v>
      </c>
      <c r="AM140" s="140">
        <v>1</v>
      </c>
      <c r="AN140" s="140">
        <v>1</v>
      </c>
      <c r="AO140" s="68">
        <v>1</v>
      </c>
    </row>
    <row r="141" spans="1:41" s="56" customFormat="1" ht="39.950000000000003" customHeight="1">
      <c r="A141" s="66">
        <f t="shared" si="3"/>
        <v>133</v>
      </c>
      <c r="B141" s="68"/>
      <c r="C141" s="68"/>
      <c r="D141" s="68"/>
      <c r="E141" s="68"/>
      <c r="F141" s="68">
        <v>4</v>
      </c>
      <c r="G141" s="68"/>
      <c r="H141" s="68"/>
      <c r="I141" s="68"/>
      <c r="J141" s="64"/>
      <c r="K141" s="64"/>
      <c r="L141" s="81" t="s">
        <v>603</v>
      </c>
      <c r="M141" s="160" t="s">
        <v>604</v>
      </c>
      <c r="N141" s="160" t="s">
        <v>271</v>
      </c>
      <c r="O141" s="77" t="s">
        <v>56</v>
      </c>
      <c r="P141" s="65" t="s">
        <v>246</v>
      </c>
      <c r="Q141" s="76"/>
      <c r="R141" s="76" t="s">
        <v>56</v>
      </c>
      <c r="S141" s="86" t="s">
        <v>247</v>
      </c>
      <c r="T141" s="76" t="s">
        <v>56</v>
      </c>
      <c r="U141" s="76" t="s">
        <v>248</v>
      </c>
      <c r="V141" s="76" t="s">
        <v>249</v>
      </c>
      <c r="W141" s="75" t="s">
        <v>328</v>
      </c>
      <c r="X141" s="68" t="s">
        <v>414</v>
      </c>
      <c r="Y141" s="131" t="s">
        <v>330</v>
      </c>
      <c r="Z141" s="64" t="s">
        <v>602</v>
      </c>
      <c r="AA141" s="126">
        <v>0.1019</v>
      </c>
      <c r="AB141" s="64" t="s">
        <v>25</v>
      </c>
      <c r="AC141" s="112"/>
      <c r="AD141" s="112"/>
      <c r="AE141" s="112"/>
      <c r="AF141" s="112"/>
      <c r="AG141" s="146"/>
      <c r="AH141" s="146"/>
      <c r="AI141" s="144"/>
      <c r="AJ141" s="68">
        <v>1</v>
      </c>
      <c r="AK141" s="68">
        <v>1</v>
      </c>
      <c r="AL141" s="68">
        <v>1</v>
      </c>
      <c r="AM141" s="140">
        <v>1</v>
      </c>
      <c r="AN141" s="140">
        <v>1</v>
      </c>
      <c r="AO141" s="68">
        <v>1</v>
      </c>
    </row>
    <row r="142" spans="1:41" s="56" customFormat="1" ht="39.950000000000003" customHeight="1">
      <c r="A142" s="66">
        <f t="shared" ref="A142:A205" si="4">ROW(142:142)-8</f>
        <v>134</v>
      </c>
      <c r="B142" s="68"/>
      <c r="C142" s="68"/>
      <c r="D142" s="68"/>
      <c r="E142" s="68"/>
      <c r="F142" s="68">
        <v>4</v>
      </c>
      <c r="G142" s="68"/>
      <c r="H142" s="68"/>
      <c r="I142" s="68"/>
      <c r="J142" s="64"/>
      <c r="K142" s="64"/>
      <c r="L142" s="86" t="s">
        <v>398</v>
      </c>
      <c r="M142" s="33" t="s">
        <v>399</v>
      </c>
      <c r="N142" s="96" t="s">
        <v>400</v>
      </c>
      <c r="O142" s="77" t="s">
        <v>56</v>
      </c>
      <c r="P142" s="65" t="s">
        <v>246</v>
      </c>
      <c r="Q142" s="76"/>
      <c r="R142" s="76" t="s">
        <v>56</v>
      </c>
      <c r="S142" s="86" t="s">
        <v>247</v>
      </c>
      <c r="T142" s="76" t="s">
        <v>56</v>
      </c>
      <c r="U142" s="76" t="s">
        <v>249</v>
      </c>
      <c r="V142" s="76" t="s">
        <v>248</v>
      </c>
      <c r="W142" s="75" t="s">
        <v>401</v>
      </c>
      <c r="X142" s="68" t="s">
        <v>582</v>
      </c>
      <c r="Y142" s="64" t="s">
        <v>25</v>
      </c>
      <c r="Z142" s="64" t="s">
        <v>403</v>
      </c>
      <c r="AA142" s="126">
        <v>3.2000000000000002E-3</v>
      </c>
      <c r="AB142" s="64" t="s">
        <v>25</v>
      </c>
      <c r="AC142" s="112"/>
      <c r="AD142" s="112"/>
      <c r="AE142" s="112"/>
      <c r="AF142" s="112"/>
      <c r="AG142" s="146"/>
      <c r="AH142" s="146"/>
      <c r="AI142" s="144"/>
      <c r="AJ142" s="68">
        <v>1</v>
      </c>
      <c r="AK142" s="68">
        <v>1</v>
      </c>
      <c r="AL142" s="68">
        <v>1</v>
      </c>
      <c r="AM142" s="140">
        <v>1</v>
      </c>
      <c r="AN142" s="140">
        <v>1</v>
      </c>
      <c r="AO142" s="68">
        <v>1</v>
      </c>
    </row>
    <row r="143" spans="1:41" s="56" customFormat="1" ht="39.950000000000003" customHeight="1">
      <c r="A143" s="66">
        <f t="shared" si="4"/>
        <v>135</v>
      </c>
      <c r="B143" s="68"/>
      <c r="C143" s="68"/>
      <c r="D143" s="68"/>
      <c r="E143" s="68">
        <v>3</v>
      </c>
      <c r="F143" s="68"/>
      <c r="G143" s="68"/>
      <c r="H143" s="68"/>
      <c r="I143" s="68"/>
      <c r="J143" s="64"/>
      <c r="K143" s="64"/>
      <c r="L143" s="81" t="s">
        <v>404</v>
      </c>
      <c r="M143" s="33" t="s">
        <v>405</v>
      </c>
      <c r="N143" s="104" t="s">
        <v>271</v>
      </c>
      <c r="O143" s="77" t="s">
        <v>56</v>
      </c>
      <c r="P143" s="65"/>
      <c r="Q143" s="83"/>
      <c r="R143" s="76" t="s">
        <v>56</v>
      </c>
      <c r="S143" s="86" t="s">
        <v>247</v>
      </c>
      <c r="T143" s="76" t="s">
        <v>56</v>
      </c>
      <c r="U143" s="76" t="s">
        <v>248</v>
      </c>
      <c r="V143" s="76" t="s">
        <v>249</v>
      </c>
      <c r="W143" s="75" t="s">
        <v>256</v>
      </c>
      <c r="X143" s="86" t="s">
        <v>25</v>
      </c>
      <c r="Y143" s="131" t="s">
        <v>25</v>
      </c>
      <c r="Z143" s="64" t="s">
        <v>406</v>
      </c>
      <c r="AA143" s="127">
        <f>SUM(AA144:AA145)</f>
        <v>9.5399999999999999E-2</v>
      </c>
      <c r="AB143" s="64" t="s">
        <v>25</v>
      </c>
      <c r="AC143" s="112"/>
      <c r="AD143" s="112"/>
      <c r="AE143" s="112"/>
      <c r="AF143" s="112"/>
      <c r="AG143" s="146"/>
      <c r="AH143" s="146"/>
      <c r="AI143" s="144"/>
      <c r="AJ143" s="68">
        <v>1</v>
      </c>
      <c r="AK143" s="68">
        <v>1</v>
      </c>
      <c r="AL143" s="68">
        <v>1</v>
      </c>
      <c r="AM143" s="140">
        <v>1</v>
      </c>
      <c r="AN143" s="140">
        <v>1</v>
      </c>
      <c r="AO143" s="68">
        <v>1</v>
      </c>
    </row>
    <row r="144" spans="1:41" s="56" customFormat="1" ht="39.950000000000003" customHeight="1">
      <c r="A144" s="66">
        <f t="shared" si="4"/>
        <v>136</v>
      </c>
      <c r="B144" s="68"/>
      <c r="C144" s="68"/>
      <c r="D144" s="68"/>
      <c r="E144" s="68"/>
      <c r="F144" s="68">
        <v>4</v>
      </c>
      <c r="G144" s="68"/>
      <c r="H144" s="68"/>
      <c r="I144" s="68"/>
      <c r="J144" s="64"/>
      <c r="K144" s="64"/>
      <c r="L144" s="81" t="s">
        <v>407</v>
      </c>
      <c r="M144" s="33" t="s">
        <v>408</v>
      </c>
      <c r="N144" s="104" t="s">
        <v>271</v>
      </c>
      <c r="O144" s="77" t="s">
        <v>56</v>
      </c>
      <c r="P144" s="65" t="s">
        <v>246</v>
      </c>
      <c r="Q144" s="83"/>
      <c r="R144" s="76" t="s">
        <v>56</v>
      </c>
      <c r="S144" s="86" t="s">
        <v>247</v>
      </c>
      <c r="T144" s="76" t="s">
        <v>56</v>
      </c>
      <c r="U144" s="76" t="s">
        <v>248</v>
      </c>
      <c r="V144" s="76" t="s">
        <v>249</v>
      </c>
      <c r="W144" s="75" t="s">
        <v>328</v>
      </c>
      <c r="X144" s="68" t="s">
        <v>397</v>
      </c>
      <c r="Y144" s="86" t="s">
        <v>330</v>
      </c>
      <c r="Z144" s="64" t="s">
        <v>406</v>
      </c>
      <c r="AA144" s="127">
        <v>9.2200000000000004E-2</v>
      </c>
      <c r="AB144" s="64" t="s">
        <v>25</v>
      </c>
      <c r="AC144" s="112"/>
      <c r="AD144" s="112"/>
      <c r="AE144" s="112"/>
      <c r="AF144" s="112"/>
      <c r="AG144" s="146"/>
      <c r="AH144" s="146"/>
      <c r="AI144" s="144"/>
      <c r="AJ144" s="68">
        <v>1</v>
      </c>
      <c r="AK144" s="68">
        <v>1</v>
      </c>
      <c r="AL144" s="68">
        <v>1</v>
      </c>
      <c r="AM144" s="140">
        <v>1</v>
      </c>
      <c r="AN144" s="140">
        <v>1</v>
      </c>
      <c r="AO144" s="68">
        <v>1</v>
      </c>
    </row>
    <row r="145" spans="1:41" s="56" customFormat="1" ht="39.950000000000003" customHeight="1">
      <c r="A145" s="66">
        <f t="shared" si="4"/>
        <v>137</v>
      </c>
      <c r="B145" s="68"/>
      <c r="C145" s="68"/>
      <c r="D145" s="68"/>
      <c r="E145" s="68"/>
      <c r="F145" s="68">
        <v>4</v>
      </c>
      <c r="G145" s="68"/>
      <c r="H145" s="68"/>
      <c r="I145" s="68"/>
      <c r="J145" s="64"/>
      <c r="K145" s="64"/>
      <c r="L145" s="86" t="s">
        <v>398</v>
      </c>
      <c r="M145" s="33" t="s">
        <v>399</v>
      </c>
      <c r="N145" s="96" t="s">
        <v>400</v>
      </c>
      <c r="O145" s="77" t="s">
        <v>56</v>
      </c>
      <c r="P145" s="65" t="s">
        <v>246</v>
      </c>
      <c r="Q145" s="76"/>
      <c r="R145" s="76" t="s">
        <v>56</v>
      </c>
      <c r="S145" s="86" t="s">
        <v>247</v>
      </c>
      <c r="T145" s="76" t="s">
        <v>56</v>
      </c>
      <c r="U145" s="76" t="s">
        <v>249</v>
      </c>
      <c r="V145" s="76" t="s">
        <v>248</v>
      </c>
      <c r="W145" s="75" t="s">
        <v>401</v>
      </c>
      <c r="X145" s="68" t="s">
        <v>582</v>
      </c>
      <c r="Y145" s="64" t="s">
        <v>25</v>
      </c>
      <c r="Z145" s="64" t="s">
        <v>403</v>
      </c>
      <c r="AA145" s="126">
        <v>3.2000000000000002E-3</v>
      </c>
      <c r="AB145" s="64" t="s">
        <v>25</v>
      </c>
      <c r="AC145" s="112"/>
      <c r="AD145" s="112"/>
      <c r="AE145" s="112"/>
      <c r="AF145" s="112"/>
      <c r="AG145" s="146"/>
      <c r="AH145" s="146"/>
      <c r="AI145" s="144"/>
      <c r="AJ145" s="68">
        <v>1</v>
      </c>
      <c r="AK145" s="68">
        <v>1</v>
      </c>
      <c r="AL145" s="68">
        <v>1</v>
      </c>
      <c r="AM145" s="140">
        <v>1</v>
      </c>
      <c r="AN145" s="140">
        <v>1</v>
      </c>
      <c r="AO145" s="68">
        <v>1</v>
      </c>
    </row>
    <row r="146" spans="1:41" s="56" customFormat="1" ht="39.950000000000003" customHeight="1">
      <c r="A146" s="66">
        <f t="shared" si="4"/>
        <v>138</v>
      </c>
      <c r="B146" s="68"/>
      <c r="C146" s="68"/>
      <c r="D146" s="68"/>
      <c r="E146" s="68">
        <v>3</v>
      </c>
      <c r="F146" s="68"/>
      <c r="G146" s="68"/>
      <c r="H146" s="68"/>
      <c r="I146" s="68"/>
      <c r="J146" s="64"/>
      <c r="K146" s="64"/>
      <c r="L146" s="81" t="s">
        <v>605</v>
      </c>
      <c r="M146" s="33" t="s">
        <v>606</v>
      </c>
      <c r="N146" s="160" t="s">
        <v>271</v>
      </c>
      <c r="O146" s="77" t="s">
        <v>56</v>
      </c>
      <c r="P146" s="65" t="s">
        <v>246</v>
      </c>
      <c r="Q146" s="76"/>
      <c r="R146" s="76" t="s">
        <v>56</v>
      </c>
      <c r="S146" s="86" t="s">
        <v>247</v>
      </c>
      <c r="T146" s="76" t="s">
        <v>56</v>
      </c>
      <c r="U146" s="76" t="s">
        <v>248</v>
      </c>
      <c r="V146" s="76" t="s">
        <v>249</v>
      </c>
      <c r="W146" s="68" t="s">
        <v>256</v>
      </c>
      <c r="X146" s="68" t="s">
        <v>251</v>
      </c>
      <c r="Y146" s="64" t="s">
        <v>25</v>
      </c>
      <c r="Z146" s="64" t="s">
        <v>607</v>
      </c>
      <c r="AA146" s="126">
        <f>SUM(AA147:AA148)</f>
        <v>8.2599999999999993E-2</v>
      </c>
      <c r="AB146" s="64" t="s">
        <v>25</v>
      </c>
      <c r="AC146" s="112"/>
      <c r="AD146" s="112"/>
      <c r="AE146" s="112"/>
      <c r="AF146" s="112"/>
      <c r="AG146" s="146"/>
      <c r="AH146" s="146"/>
      <c r="AI146" s="144"/>
      <c r="AJ146" s="68">
        <v>1</v>
      </c>
      <c r="AK146" s="68">
        <v>1</v>
      </c>
      <c r="AL146" s="68">
        <v>1</v>
      </c>
      <c r="AM146" s="140">
        <v>1</v>
      </c>
      <c r="AN146" s="140">
        <v>1</v>
      </c>
      <c r="AO146" s="68">
        <v>1</v>
      </c>
    </row>
    <row r="147" spans="1:41" s="56" customFormat="1" ht="39.950000000000003" customHeight="1">
      <c r="A147" s="66">
        <f t="shared" si="4"/>
        <v>139</v>
      </c>
      <c r="B147" s="68"/>
      <c r="C147" s="68"/>
      <c r="D147" s="68"/>
      <c r="E147" s="68"/>
      <c r="F147" s="68">
        <v>4</v>
      </c>
      <c r="G147" s="68"/>
      <c r="H147" s="68"/>
      <c r="I147" s="68"/>
      <c r="J147" s="64"/>
      <c r="K147" s="64"/>
      <c r="L147" s="81" t="s">
        <v>608</v>
      </c>
      <c r="M147" s="160" t="s">
        <v>609</v>
      </c>
      <c r="N147" s="160" t="s">
        <v>271</v>
      </c>
      <c r="O147" s="77" t="s">
        <v>56</v>
      </c>
      <c r="P147" s="65" t="s">
        <v>246</v>
      </c>
      <c r="Q147" s="76"/>
      <c r="R147" s="76" t="s">
        <v>56</v>
      </c>
      <c r="S147" s="86" t="s">
        <v>247</v>
      </c>
      <c r="T147" s="76" t="s">
        <v>56</v>
      </c>
      <c r="U147" s="76" t="s">
        <v>248</v>
      </c>
      <c r="V147" s="76" t="s">
        <v>249</v>
      </c>
      <c r="W147" s="75" t="s">
        <v>328</v>
      </c>
      <c r="X147" s="68" t="s">
        <v>397</v>
      </c>
      <c r="Y147" s="131" t="s">
        <v>330</v>
      </c>
      <c r="Z147" s="64" t="s">
        <v>607</v>
      </c>
      <c r="AA147" s="126">
        <v>7.9399999999999998E-2</v>
      </c>
      <c r="AB147" s="64" t="s">
        <v>25</v>
      </c>
      <c r="AC147" s="112"/>
      <c r="AD147" s="112"/>
      <c r="AE147" s="112"/>
      <c r="AF147" s="112"/>
      <c r="AG147" s="146"/>
      <c r="AH147" s="146"/>
      <c r="AI147" s="144"/>
      <c r="AJ147" s="68">
        <v>1</v>
      </c>
      <c r="AK147" s="68">
        <v>1</v>
      </c>
      <c r="AL147" s="68">
        <v>1</v>
      </c>
      <c r="AM147" s="140">
        <v>1</v>
      </c>
      <c r="AN147" s="140">
        <v>1</v>
      </c>
      <c r="AO147" s="68">
        <v>1</v>
      </c>
    </row>
    <row r="148" spans="1:41" s="56" customFormat="1" ht="39.950000000000003" customHeight="1">
      <c r="A148" s="66">
        <f t="shared" si="4"/>
        <v>140</v>
      </c>
      <c r="B148" s="68"/>
      <c r="C148" s="68"/>
      <c r="D148" s="68"/>
      <c r="E148" s="68"/>
      <c r="F148" s="68">
        <v>4</v>
      </c>
      <c r="G148" s="68"/>
      <c r="H148" s="68"/>
      <c r="I148" s="68"/>
      <c r="J148" s="64"/>
      <c r="K148" s="64"/>
      <c r="L148" s="86" t="s">
        <v>398</v>
      </c>
      <c r="M148" s="33" t="s">
        <v>399</v>
      </c>
      <c r="N148" s="96" t="s">
        <v>400</v>
      </c>
      <c r="O148" s="77" t="s">
        <v>56</v>
      </c>
      <c r="P148" s="65" t="s">
        <v>246</v>
      </c>
      <c r="Q148" s="76"/>
      <c r="R148" s="76" t="s">
        <v>56</v>
      </c>
      <c r="S148" s="86" t="s">
        <v>247</v>
      </c>
      <c r="T148" s="76" t="s">
        <v>56</v>
      </c>
      <c r="U148" s="76" t="s">
        <v>249</v>
      </c>
      <c r="V148" s="76" t="s">
        <v>248</v>
      </c>
      <c r="W148" s="75" t="s">
        <v>401</v>
      </c>
      <c r="X148" s="68" t="s">
        <v>582</v>
      </c>
      <c r="Y148" s="64" t="s">
        <v>25</v>
      </c>
      <c r="Z148" s="64" t="s">
        <v>403</v>
      </c>
      <c r="AA148" s="126">
        <v>3.2000000000000002E-3</v>
      </c>
      <c r="AB148" s="64" t="s">
        <v>25</v>
      </c>
      <c r="AC148" s="112"/>
      <c r="AD148" s="112"/>
      <c r="AE148" s="112"/>
      <c r="AF148" s="112"/>
      <c r="AG148" s="146"/>
      <c r="AH148" s="146"/>
      <c r="AI148" s="144"/>
      <c r="AJ148" s="68">
        <v>1</v>
      </c>
      <c r="AK148" s="68">
        <v>1</v>
      </c>
      <c r="AL148" s="68">
        <v>1</v>
      </c>
      <c r="AM148" s="140">
        <v>1</v>
      </c>
      <c r="AN148" s="140">
        <v>1</v>
      </c>
      <c r="AO148" s="68">
        <v>1</v>
      </c>
    </row>
    <row r="149" spans="1:41" s="56" customFormat="1" ht="39.950000000000003" customHeight="1">
      <c r="A149" s="66">
        <f t="shared" si="4"/>
        <v>141</v>
      </c>
      <c r="B149" s="68"/>
      <c r="C149" s="68"/>
      <c r="D149" s="68"/>
      <c r="E149" s="68">
        <v>3</v>
      </c>
      <c r="F149" s="68"/>
      <c r="G149" s="68"/>
      <c r="H149" s="68"/>
      <c r="I149" s="68"/>
      <c r="J149" s="64"/>
      <c r="K149" s="64"/>
      <c r="L149" s="81" t="s">
        <v>610</v>
      </c>
      <c r="M149" s="33" t="s">
        <v>611</v>
      </c>
      <c r="N149" s="160" t="s">
        <v>271</v>
      </c>
      <c r="O149" s="77" t="s">
        <v>56</v>
      </c>
      <c r="P149" s="65" t="s">
        <v>246</v>
      </c>
      <c r="Q149" s="76"/>
      <c r="R149" s="76" t="s">
        <v>56</v>
      </c>
      <c r="S149" s="86" t="s">
        <v>247</v>
      </c>
      <c r="T149" s="76" t="s">
        <v>56</v>
      </c>
      <c r="U149" s="76" t="s">
        <v>248</v>
      </c>
      <c r="V149" s="76" t="s">
        <v>249</v>
      </c>
      <c r="W149" s="75" t="s">
        <v>282</v>
      </c>
      <c r="X149" s="68" t="s">
        <v>363</v>
      </c>
      <c r="Y149" s="77" t="s">
        <v>279</v>
      </c>
      <c r="Z149" s="65"/>
      <c r="AA149" s="126">
        <v>9.0999999999999998E-2</v>
      </c>
      <c r="AB149" s="64" t="s">
        <v>25</v>
      </c>
      <c r="AC149" s="112"/>
      <c r="AD149" s="112"/>
      <c r="AE149" s="112"/>
      <c r="AF149" s="112"/>
      <c r="AG149" s="146"/>
      <c r="AH149" s="146"/>
      <c r="AI149" s="144"/>
      <c r="AJ149" s="68">
        <v>2</v>
      </c>
      <c r="AK149" s="68">
        <v>2</v>
      </c>
      <c r="AL149" s="68">
        <v>2</v>
      </c>
      <c r="AM149" s="140">
        <v>2</v>
      </c>
      <c r="AN149" s="140">
        <v>2</v>
      </c>
      <c r="AO149" s="68">
        <v>2</v>
      </c>
    </row>
    <row r="150" spans="1:41" s="56" customFormat="1" ht="39.950000000000003" customHeight="1">
      <c r="A150" s="66">
        <f t="shared" si="4"/>
        <v>142</v>
      </c>
      <c r="B150" s="68"/>
      <c r="C150" s="68"/>
      <c r="D150" s="68"/>
      <c r="E150" s="68">
        <v>3</v>
      </c>
      <c r="F150" s="68"/>
      <c r="G150" s="68"/>
      <c r="H150" s="68"/>
      <c r="I150" s="68"/>
      <c r="J150" s="64"/>
      <c r="K150" s="64"/>
      <c r="L150" s="81" t="s">
        <v>586</v>
      </c>
      <c r="M150" s="33" t="s">
        <v>587</v>
      </c>
      <c r="N150" s="160" t="s">
        <v>271</v>
      </c>
      <c r="O150" s="77" t="s">
        <v>56</v>
      </c>
      <c r="P150" s="65" t="s">
        <v>246</v>
      </c>
      <c r="Q150" s="76"/>
      <c r="R150" s="76" t="s">
        <v>56</v>
      </c>
      <c r="S150" s="86" t="s">
        <v>247</v>
      </c>
      <c r="T150" s="76" t="s">
        <v>56</v>
      </c>
      <c r="U150" s="76" t="s">
        <v>248</v>
      </c>
      <c r="V150" s="76" t="s">
        <v>249</v>
      </c>
      <c r="W150" s="68" t="s">
        <v>256</v>
      </c>
      <c r="X150" s="68" t="s">
        <v>251</v>
      </c>
      <c r="Y150" s="64" t="s">
        <v>25</v>
      </c>
      <c r="Z150" s="64" t="s">
        <v>588</v>
      </c>
      <c r="AA150" s="126">
        <v>0.32369999999999999</v>
      </c>
      <c r="AB150" s="64" t="s">
        <v>25</v>
      </c>
      <c r="AC150" s="112"/>
      <c r="AD150" s="112"/>
      <c r="AE150" s="112"/>
      <c r="AF150" s="112"/>
      <c r="AG150" s="146"/>
      <c r="AH150" s="146"/>
      <c r="AI150" s="144"/>
      <c r="AJ150" s="68">
        <v>1</v>
      </c>
      <c r="AK150" s="68">
        <v>1</v>
      </c>
      <c r="AL150" s="68">
        <v>1</v>
      </c>
      <c r="AM150" s="140">
        <v>1</v>
      </c>
      <c r="AN150" s="140">
        <v>1</v>
      </c>
      <c r="AO150" s="68">
        <v>1</v>
      </c>
    </row>
    <row r="151" spans="1:41" s="56" customFormat="1" ht="39.950000000000003" customHeight="1">
      <c r="A151" s="66">
        <f t="shared" si="4"/>
        <v>143</v>
      </c>
      <c r="B151" s="68"/>
      <c r="C151" s="68"/>
      <c r="D151" s="68"/>
      <c r="E151" s="68"/>
      <c r="F151" s="68">
        <v>4</v>
      </c>
      <c r="G151" s="68"/>
      <c r="H151" s="68"/>
      <c r="I151" s="68"/>
      <c r="J151" s="64"/>
      <c r="K151" s="64"/>
      <c r="L151" s="81" t="s">
        <v>589</v>
      </c>
      <c r="M151" s="33" t="s">
        <v>590</v>
      </c>
      <c r="N151" s="160" t="s">
        <v>271</v>
      </c>
      <c r="O151" s="77" t="s">
        <v>56</v>
      </c>
      <c r="P151" s="65" t="s">
        <v>246</v>
      </c>
      <c r="Q151" s="76"/>
      <c r="R151" s="76" t="s">
        <v>56</v>
      </c>
      <c r="S151" s="86" t="s">
        <v>247</v>
      </c>
      <c r="T151" s="76" t="s">
        <v>56</v>
      </c>
      <c r="U151" s="76" t="s">
        <v>248</v>
      </c>
      <c r="V151" s="76" t="s">
        <v>249</v>
      </c>
      <c r="W151" s="75" t="s">
        <v>282</v>
      </c>
      <c r="X151" s="68" t="s">
        <v>567</v>
      </c>
      <c r="Y151" s="131" t="s">
        <v>279</v>
      </c>
      <c r="Z151" s="65" t="s">
        <v>591</v>
      </c>
      <c r="AA151" s="126">
        <v>0.10050000000000001</v>
      </c>
      <c r="AB151" s="64" t="s">
        <v>25</v>
      </c>
      <c r="AC151" s="112"/>
      <c r="AD151" s="112"/>
      <c r="AE151" s="112"/>
      <c r="AF151" s="112"/>
      <c r="AG151" s="146"/>
      <c r="AH151" s="146"/>
      <c r="AI151" s="144"/>
      <c r="AJ151" s="68">
        <v>2</v>
      </c>
      <c r="AK151" s="68">
        <v>2</v>
      </c>
      <c r="AL151" s="68">
        <v>2</v>
      </c>
      <c r="AM151" s="140">
        <v>2</v>
      </c>
      <c r="AN151" s="140">
        <v>2</v>
      </c>
      <c r="AO151" s="68">
        <v>2</v>
      </c>
    </row>
    <row r="152" spans="1:41" s="56" customFormat="1" ht="39.950000000000003" customHeight="1">
      <c r="A152" s="66">
        <f t="shared" si="4"/>
        <v>144</v>
      </c>
      <c r="B152" s="68"/>
      <c r="C152" s="68"/>
      <c r="D152" s="68"/>
      <c r="E152" s="68"/>
      <c r="F152" s="68">
        <v>4</v>
      </c>
      <c r="G152" s="68"/>
      <c r="H152" s="68"/>
      <c r="I152" s="68"/>
      <c r="J152" s="64"/>
      <c r="K152" s="64"/>
      <c r="L152" s="81" t="s">
        <v>592</v>
      </c>
      <c r="M152" s="33" t="s">
        <v>593</v>
      </c>
      <c r="N152" s="160" t="s">
        <v>271</v>
      </c>
      <c r="O152" s="77" t="s">
        <v>56</v>
      </c>
      <c r="P152" s="65" t="s">
        <v>246</v>
      </c>
      <c r="Q152" s="76"/>
      <c r="R152" s="76" t="s">
        <v>56</v>
      </c>
      <c r="S152" s="86" t="s">
        <v>247</v>
      </c>
      <c r="T152" s="76" t="s">
        <v>56</v>
      </c>
      <c r="U152" s="76" t="s">
        <v>248</v>
      </c>
      <c r="V152" s="76" t="s">
        <v>249</v>
      </c>
      <c r="W152" s="75" t="s">
        <v>282</v>
      </c>
      <c r="X152" s="68" t="s">
        <v>567</v>
      </c>
      <c r="Y152" s="131" t="s">
        <v>279</v>
      </c>
      <c r="Z152" s="64" t="s">
        <v>594</v>
      </c>
      <c r="AA152" s="126">
        <v>4.0899999999999999E-2</v>
      </c>
      <c r="AB152" s="64" t="s">
        <v>25</v>
      </c>
      <c r="AC152" s="112"/>
      <c r="AD152" s="112"/>
      <c r="AE152" s="112"/>
      <c r="AF152" s="112"/>
      <c r="AG152" s="146"/>
      <c r="AH152" s="146"/>
      <c r="AI152" s="144"/>
      <c r="AJ152" s="68">
        <v>3</v>
      </c>
      <c r="AK152" s="68">
        <v>3</v>
      </c>
      <c r="AL152" s="68">
        <v>3</v>
      </c>
      <c r="AM152" s="140">
        <v>3</v>
      </c>
      <c r="AN152" s="140">
        <v>3</v>
      </c>
      <c r="AO152" s="68">
        <v>3</v>
      </c>
    </row>
    <row r="153" spans="1:41" s="56" customFormat="1" ht="39.950000000000003" customHeight="1">
      <c r="A153" s="66">
        <f t="shared" si="4"/>
        <v>145</v>
      </c>
      <c r="B153" s="68"/>
      <c r="C153" s="68"/>
      <c r="D153" s="68"/>
      <c r="E153" s="68">
        <v>3</v>
      </c>
      <c r="F153" s="68"/>
      <c r="G153" s="68"/>
      <c r="H153" s="68"/>
      <c r="I153" s="68"/>
      <c r="J153" s="64"/>
      <c r="K153" s="64"/>
      <c r="L153" s="81" t="s">
        <v>613</v>
      </c>
      <c r="M153" s="33" t="s">
        <v>614</v>
      </c>
      <c r="N153" s="160" t="s">
        <v>271</v>
      </c>
      <c r="O153" s="77" t="s">
        <v>56</v>
      </c>
      <c r="P153" s="65" t="s">
        <v>246</v>
      </c>
      <c r="Q153" s="68"/>
      <c r="R153" s="76" t="s">
        <v>56</v>
      </c>
      <c r="S153" s="86" t="s">
        <v>247</v>
      </c>
      <c r="T153" s="76" t="s">
        <v>56</v>
      </c>
      <c r="U153" s="76" t="s">
        <v>248</v>
      </c>
      <c r="V153" s="76" t="s">
        <v>249</v>
      </c>
      <c r="W153" s="75" t="s">
        <v>305</v>
      </c>
      <c r="X153" s="68" t="s">
        <v>567</v>
      </c>
      <c r="Y153" s="131" t="s">
        <v>279</v>
      </c>
      <c r="Z153" s="68" t="s">
        <v>615</v>
      </c>
      <c r="AA153" s="126">
        <v>3.1E-2</v>
      </c>
      <c r="AB153" s="64" t="s">
        <v>25</v>
      </c>
      <c r="AC153" s="68"/>
      <c r="AD153" s="68"/>
      <c r="AE153" s="68"/>
      <c r="AF153" s="68"/>
      <c r="AG153" s="68"/>
      <c r="AH153" s="68"/>
      <c r="AI153" s="68"/>
      <c r="AJ153" s="68">
        <v>1</v>
      </c>
      <c r="AK153" s="68">
        <v>1</v>
      </c>
      <c r="AL153" s="68">
        <v>1</v>
      </c>
      <c r="AM153" s="140">
        <v>1</v>
      </c>
      <c r="AN153" s="140">
        <v>1</v>
      </c>
      <c r="AO153" s="68">
        <v>1</v>
      </c>
    </row>
    <row r="154" spans="1:41" s="56" customFormat="1" ht="39.950000000000003" customHeight="1">
      <c r="A154" s="66">
        <f t="shared" si="4"/>
        <v>146</v>
      </c>
      <c r="B154" s="68"/>
      <c r="C154" s="68"/>
      <c r="D154" s="68">
        <v>2</v>
      </c>
      <c r="E154" s="68"/>
      <c r="F154" s="68"/>
      <c r="G154" s="68"/>
      <c r="H154" s="68"/>
      <c r="I154" s="68"/>
      <c r="J154" s="64"/>
      <c r="K154" s="64"/>
      <c r="L154" s="81" t="s">
        <v>616</v>
      </c>
      <c r="M154" s="33" t="s">
        <v>617</v>
      </c>
      <c r="N154" s="104" t="s">
        <v>436</v>
      </c>
      <c r="O154" s="77" t="s">
        <v>56</v>
      </c>
      <c r="P154" s="65" t="s">
        <v>246</v>
      </c>
      <c r="Q154" s="86"/>
      <c r="R154" s="76" t="s">
        <v>56</v>
      </c>
      <c r="S154" s="86" t="s">
        <v>247</v>
      </c>
      <c r="T154" s="76" t="s">
        <v>56</v>
      </c>
      <c r="U154" s="76" t="s">
        <v>248</v>
      </c>
      <c r="V154" s="76" t="s">
        <v>249</v>
      </c>
      <c r="W154" s="68" t="s">
        <v>256</v>
      </c>
      <c r="X154" s="68" t="s">
        <v>251</v>
      </c>
      <c r="Y154" s="64" t="s">
        <v>25</v>
      </c>
      <c r="Z154" s="86" t="s">
        <v>618</v>
      </c>
      <c r="AA154" s="126">
        <v>0.16700000000000001</v>
      </c>
      <c r="AB154" s="64" t="s">
        <v>25</v>
      </c>
      <c r="AC154" s="112"/>
      <c r="AD154" s="112"/>
      <c r="AE154" s="112"/>
      <c r="AF154" s="112"/>
      <c r="AG154" s="146"/>
      <c r="AH154" s="146"/>
      <c r="AI154" s="148" t="s">
        <v>439</v>
      </c>
      <c r="AJ154" s="68">
        <v>1</v>
      </c>
      <c r="AK154" s="68">
        <v>0</v>
      </c>
      <c r="AL154" s="68">
        <v>1</v>
      </c>
      <c r="AM154" s="140">
        <v>0</v>
      </c>
      <c r="AN154" s="140">
        <v>0</v>
      </c>
      <c r="AO154" s="68">
        <v>1</v>
      </c>
    </row>
    <row r="155" spans="1:41" s="56" customFormat="1" ht="39.950000000000003" customHeight="1">
      <c r="A155" s="66">
        <f t="shared" si="4"/>
        <v>147</v>
      </c>
      <c r="B155" s="68"/>
      <c r="C155" s="68"/>
      <c r="D155" s="68">
        <v>2</v>
      </c>
      <c r="E155" s="68"/>
      <c r="F155" s="68"/>
      <c r="G155" s="68"/>
      <c r="H155" s="68"/>
      <c r="I155" s="68"/>
      <c r="J155" s="64"/>
      <c r="K155" s="64"/>
      <c r="L155" s="81" t="s">
        <v>619</v>
      </c>
      <c r="M155" s="33" t="s">
        <v>617</v>
      </c>
      <c r="N155" s="104" t="s">
        <v>441</v>
      </c>
      <c r="O155" s="77" t="s">
        <v>56</v>
      </c>
      <c r="P155" s="65" t="s">
        <v>246</v>
      </c>
      <c r="Q155" s="86"/>
      <c r="R155" s="76" t="s">
        <v>56</v>
      </c>
      <c r="S155" s="86" t="s">
        <v>247</v>
      </c>
      <c r="T155" s="76" t="s">
        <v>56</v>
      </c>
      <c r="U155" s="76" t="s">
        <v>248</v>
      </c>
      <c r="V155" s="76" t="s">
        <v>249</v>
      </c>
      <c r="W155" s="68" t="s">
        <v>256</v>
      </c>
      <c r="X155" s="68" t="s">
        <v>251</v>
      </c>
      <c r="Y155" s="64" t="s">
        <v>25</v>
      </c>
      <c r="Z155" s="86" t="s">
        <v>618</v>
      </c>
      <c r="AA155" s="126">
        <v>0.16700000000000001</v>
      </c>
      <c r="AB155" s="64" t="s">
        <v>25</v>
      </c>
      <c r="AC155" s="112"/>
      <c r="AD155" s="112"/>
      <c r="AE155" s="112"/>
      <c r="AF155" s="112"/>
      <c r="AG155" s="146"/>
      <c r="AH155" s="146"/>
      <c r="AI155" s="148" t="s">
        <v>442</v>
      </c>
      <c r="AJ155" s="68">
        <v>0</v>
      </c>
      <c r="AK155" s="68">
        <v>1</v>
      </c>
      <c r="AL155" s="68">
        <v>0</v>
      </c>
      <c r="AM155" s="140">
        <v>1</v>
      </c>
      <c r="AN155" s="140">
        <v>1</v>
      </c>
      <c r="AO155" s="68">
        <v>0</v>
      </c>
    </row>
    <row r="156" spans="1:41" s="56" customFormat="1" ht="39.950000000000003" customHeight="1">
      <c r="A156" s="66">
        <f t="shared" si="4"/>
        <v>148</v>
      </c>
      <c r="B156" s="68"/>
      <c r="C156" s="68"/>
      <c r="D156" s="68"/>
      <c r="E156" s="68">
        <v>3</v>
      </c>
      <c r="F156" s="68"/>
      <c r="G156" s="68"/>
      <c r="H156" s="68"/>
      <c r="I156" s="68"/>
      <c r="J156" s="64"/>
      <c r="K156" s="64"/>
      <c r="L156" s="81" t="s">
        <v>134</v>
      </c>
      <c r="M156" s="33" t="s">
        <v>620</v>
      </c>
      <c r="N156" s="104" t="s">
        <v>436</v>
      </c>
      <c r="O156" s="77" t="s">
        <v>56</v>
      </c>
      <c r="P156" s="65" t="s">
        <v>246</v>
      </c>
      <c r="Q156" s="86"/>
      <c r="R156" s="76" t="s">
        <v>56</v>
      </c>
      <c r="S156" s="86" t="s">
        <v>247</v>
      </c>
      <c r="T156" s="76" t="s">
        <v>56</v>
      </c>
      <c r="U156" s="76" t="s">
        <v>248</v>
      </c>
      <c r="V156" s="76" t="s">
        <v>249</v>
      </c>
      <c r="W156" s="75" t="s">
        <v>297</v>
      </c>
      <c r="X156" s="86" t="s">
        <v>621</v>
      </c>
      <c r="Y156" s="64" t="s">
        <v>25</v>
      </c>
      <c r="Z156" s="86" t="s">
        <v>622</v>
      </c>
      <c r="AA156" s="126">
        <v>5.7200000000000001E-2</v>
      </c>
      <c r="AB156" s="64" t="s">
        <v>25</v>
      </c>
      <c r="AC156" s="112"/>
      <c r="AD156" s="112"/>
      <c r="AE156" s="112"/>
      <c r="AF156" s="112"/>
      <c r="AG156" s="146"/>
      <c r="AH156" s="146"/>
      <c r="AI156" s="148" t="s">
        <v>439</v>
      </c>
      <c r="AJ156" s="68">
        <v>1</v>
      </c>
      <c r="AK156" s="68">
        <v>0</v>
      </c>
      <c r="AL156" s="68">
        <v>1</v>
      </c>
      <c r="AM156" s="140">
        <v>0</v>
      </c>
      <c r="AN156" s="140">
        <v>0</v>
      </c>
      <c r="AO156" s="68">
        <v>1</v>
      </c>
    </row>
    <row r="157" spans="1:41" s="56" customFormat="1" ht="39.950000000000003" customHeight="1">
      <c r="A157" s="66">
        <f t="shared" si="4"/>
        <v>149</v>
      </c>
      <c r="B157" s="68"/>
      <c r="C157" s="68"/>
      <c r="D157" s="68"/>
      <c r="E157" s="68">
        <v>3</v>
      </c>
      <c r="F157" s="68"/>
      <c r="G157" s="68"/>
      <c r="H157" s="68"/>
      <c r="I157" s="68"/>
      <c r="J157" s="64"/>
      <c r="K157" s="64"/>
      <c r="L157" s="81" t="s">
        <v>623</v>
      </c>
      <c r="M157" s="33" t="s">
        <v>620</v>
      </c>
      <c r="N157" s="104" t="s">
        <v>441</v>
      </c>
      <c r="O157" s="77" t="s">
        <v>56</v>
      </c>
      <c r="P157" s="65" t="s">
        <v>246</v>
      </c>
      <c r="Q157" s="86"/>
      <c r="R157" s="76" t="s">
        <v>56</v>
      </c>
      <c r="S157" s="86" t="s">
        <v>247</v>
      </c>
      <c r="T157" s="76" t="s">
        <v>56</v>
      </c>
      <c r="U157" s="76" t="s">
        <v>248</v>
      </c>
      <c r="V157" s="76" t="s">
        <v>249</v>
      </c>
      <c r="W157" s="75" t="s">
        <v>297</v>
      </c>
      <c r="X157" s="86" t="s">
        <v>621</v>
      </c>
      <c r="Y157" s="64" t="s">
        <v>25</v>
      </c>
      <c r="Z157" s="86" t="s">
        <v>622</v>
      </c>
      <c r="AA157" s="126">
        <v>5.7200000000000001E-2</v>
      </c>
      <c r="AB157" s="64" t="s">
        <v>25</v>
      </c>
      <c r="AC157" s="112"/>
      <c r="AD157" s="112"/>
      <c r="AE157" s="112"/>
      <c r="AF157" s="112"/>
      <c r="AG157" s="146"/>
      <c r="AH157" s="146"/>
      <c r="AI157" s="148" t="s">
        <v>442</v>
      </c>
      <c r="AJ157" s="68">
        <v>0</v>
      </c>
      <c r="AK157" s="68">
        <v>1</v>
      </c>
      <c r="AL157" s="68">
        <v>0</v>
      </c>
      <c r="AM157" s="140">
        <v>1</v>
      </c>
      <c r="AN157" s="140">
        <v>1</v>
      </c>
      <c r="AO157" s="68">
        <v>0</v>
      </c>
    </row>
    <row r="158" spans="1:41" s="56" customFormat="1" ht="39.950000000000003" customHeight="1">
      <c r="A158" s="66">
        <f t="shared" si="4"/>
        <v>150</v>
      </c>
      <c r="B158" s="68"/>
      <c r="C158" s="68"/>
      <c r="D158" s="68"/>
      <c r="E158" s="68">
        <v>3</v>
      </c>
      <c r="F158" s="68"/>
      <c r="G158" s="68"/>
      <c r="H158" s="68"/>
      <c r="I158" s="68"/>
      <c r="J158" s="64"/>
      <c r="K158" s="64"/>
      <c r="L158" s="81" t="s">
        <v>624</v>
      </c>
      <c r="M158" s="33" t="s">
        <v>625</v>
      </c>
      <c r="N158" s="104" t="s">
        <v>436</v>
      </c>
      <c r="O158" s="77" t="s">
        <v>56</v>
      </c>
      <c r="P158" s="65" t="s">
        <v>246</v>
      </c>
      <c r="Q158" s="86"/>
      <c r="R158" s="76" t="s">
        <v>56</v>
      </c>
      <c r="S158" s="86" t="s">
        <v>247</v>
      </c>
      <c r="T158" s="76" t="s">
        <v>56</v>
      </c>
      <c r="U158" s="76" t="s">
        <v>248</v>
      </c>
      <c r="V158" s="76" t="s">
        <v>249</v>
      </c>
      <c r="W158" s="75" t="s">
        <v>297</v>
      </c>
      <c r="X158" s="86" t="s">
        <v>621</v>
      </c>
      <c r="Y158" s="64" t="s">
        <v>25</v>
      </c>
      <c r="Z158" s="86" t="s">
        <v>626</v>
      </c>
      <c r="AA158" s="126">
        <v>1.95E-2</v>
      </c>
      <c r="AB158" s="64" t="s">
        <v>25</v>
      </c>
      <c r="AC158" s="112"/>
      <c r="AD158" s="112"/>
      <c r="AE158" s="112"/>
      <c r="AF158" s="112"/>
      <c r="AG158" s="146"/>
      <c r="AH158" s="146"/>
      <c r="AI158" s="148" t="s">
        <v>439</v>
      </c>
      <c r="AJ158" s="68">
        <v>1</v>
      </c>
      <c r="AK158" s="68">
        <v>0</v>
      </c>
      <c r="AL158" s="68">
        <v>1</v>
      </c>
      <c r="AM158" s="140">
        <v>0</v>
      </c>
      <c r="AN158" s="140">
        <v>0</v>
      </c>
      <c r="AO158" s="68">
        <v>1</v>
      </c>
    </row>
    <row r="159" spans="1:41" s="56" customFormat="1" ht="39.950000000000003" customHeight="1">
      <c r="A159" s="66">
        <f t="shared" si="4"/>
        <v>151</v>
      </c>
      <c r="B159" s="68"/>
      <c r="C159" s="68"/>
      <c r="D159" s="68"/>
      <c r="E159" s="68">
        <v>3</v>
      </c>
      <c r="F159" s="68"/>
      <c r="G159" s="68"/>
      <c r="H159" s="68"/>
      <c r="I159" s="68"/>
      <c r="J159" s="64"/>
      <c r="K159" s="64"/>
      <c r="L159" s="81" t="s">
        <v>627</v>
      </c>
      <c r="M159" s="33" t="s">
        <v>625</v>
      </c>
      <c r="N159" s="104" t="s">
        <v>441</v>
      </c>
      <c r="O159" s="77" t="s">
        <v>56</v>
      </c>
      <c r="P159" s="65" t="s">
        <v>246</v>
      </c>
      <c r="Q159" s="86"/>
      <c r="R159" s="76" t="s">
        <v>56</v>
      </c>
      <c r="S159" s="86" t="s">
        <v>247</v>
      </c>
      <c r="T159" s="76" t="s">
        <v>56</v>
      </c>
      <c r="U159" s="76" t="s">
        <v>248</v>
      </c>
      <c r="V159" s="76" t="s">
        <v>249</v>
      </c>
      <c r="W159" s="75" t="s">
        <v>297</v>
      </c>
      <c r="X159" s="86" t="s">
        <v>621</v>
      </c>
      <c r="Y159" s="64" t="s">
        <v>25</v>
      </c>
      <c r="Z159" s="86" t="s">
        <v>626</v>
      </c>
      <c r="AA159" s="126">
        <v>1.95E-2</v>
      </c>
      <c r="AB159" s="64" t="s">
        <v>25</v>
      </c>
      <c r="AC159" s="112"/>
      <c r="AD159" s="112"/>
      <c r="AE159" s="112"/>
      <c r="AF159" s="112"/>
      <c r="AG159" s="146"/>
      <c r="AH159" s="146"/>
      <c r="AI159" s="148" t="s">
        <v>442</v>
      </c>
      <c r="AJ159" s="68">
        <v>0</v>
      </c>
      <c r="AK159" s="68">
        <v>1</v>
      </c>
      <c r="AL159" s="68">
        <v>0</v>
      </c>
      <c r="AM159" s="140">
        <v>1</v>
      </c>
      <c r="AN159" s="140">
        <v>1</v>
      </c>
      <c r="AO159" s="68">
        <v>0</v>
      </c>
    </row>
    <row r="160" spans="1:41" s="56" customFormat="1" ht="39.950000000000003" customHeight="1">
      <c r="A160" s="66">
        <f t="shared" si="4"/>
        <v>152</v>
      </c>
      <c r="B160" s="68"/>
      <c r="C160" s="68"/>
      <c r="D160" s="68"/>
      <c r="E160" s="68">
        <v>3</v>
      </c>
      <c r="F160" s="68"/>
      <c r="G160" s="68"/>
      <c r="H160" s="68"/>
      <c r="I160" s="68"/>
      <c r="J160" s="64"/>
      <c r="K160" s="64"/>
      <c r="L160" s="81" t="s">
        <v>628</v>
      </c>
      <c r="M160" s="33" t="s">
        <v>629</v>
      </c>
      <c r="N160" s="160" t="s">
        <v>271</v>
      </c>
      <c r="O160" s="77" t="s">
        <v>56</v>
      </c>
      <c r="P160" s="65" t="s">
        <v>246</v>
      </c>
      <c r="Q160" s="86"/>
      <c r="R160" s="76" t="s">
        <v>56</v>
      </c>
      <c r="S160" s="86" t="s">
        <v>247</v>
      </c>
      <c r="T160" s="76" t="s">
        <v>56</v>
      </c>
      <c r="U160" s="76" t="s">
        <v>248</v>
      </c>
      <c r="V160" s="76" t="s">
        <v>249</v>
      </c>
      <c r="W160" s="75" t="s">
        <v>430</v>
      </c>
      <c r="X160" s="68" t="s">
        <v>630</v>
      </c>
      <c r="Y160" s="131" t="s">
        <v>279</v>
      </c>
      <c r="Z160" s="86" t="s">
        <v>631</v>
      </c>
      <c r="AA160" s="126">
        <v>6.6E-3</v>
      </c>
      <c r="AB160" s="64" t="s">
        <v>314</v>
      </c>
      <c r="AC160" s="112"/>
      <c r="AD160" s="112"/>
      <c r="AE160" s="112"/>
      <c r="AF160" s="112"/>
      <c r="AG160" s="146"/>
      <c r="AH160" s="146"/>
      <c r="AI160" s="144"/>
      <c r="AJ160" s="68">
        <v>1</v>
      </c>
      <c r="AK160" s="68">
        <v>1</v>
      </c>
      <c r="AL160" s="68">
        <v>1</v>
      </c>
      <c r="AM160" s="140">
        <v>1</v>
      </c>
      <c r="AN160" s="140">
        <v>1</v>
      </c>
      <c r="AO160" s="68">
        <v>1</v>
      </c>
    </row>
    <row r="161" spans="1:41" s="56" customFormat="1" ht="39.950000000000003" customHeight="1">
      <c r="A161" s="66">
        <f t="shared" si="4"/>
        <v>153</v>
      </c>
      <c r="B161" s="68"/>
      <c r="C161" s="68"/>
      <c r="D161" s="68"/>
      <c r="E161" s="68">
        <v>3</v>
      </c>
      <c r="F161" s="68"/>
      <c r="G161" s="68"/>
      <c r="H161" s="68"/>
      <c r="I161" s="68"/>
      <c r="J161" s="64"/>
      <c r="K161" s="64"/>
      <c r="L161" s="81" t="s">
        <v>193</v>
      </c>
      <c r="M161" s="33" t="s">
        <v>194</v>
      </c>
      <c r="N161" s="160" t="s">
        <v>271</v>
      </c>
      <c r="O161" s="77" t="s">
        <v>56</v>
      </c>
      <c r="P161" s="65" t="s">
        <v>246</v>
      </c>
      <c r="Q161" s="86"/>
      <c r="R161" s="76" t="s">
        <v>56</v>
      </c>
      <c r="S161" s="86" t="s">
        <v>247</v>
      </c>
      <c r="T161" s="76" t="s">
        <v>56</v>
      </c>
      <c r="U161" s="76" t="s">
        <v>248</v>
      </c>
      <c r="V161" s="76" t="s">
        <v>249</v>
      </c>
      <c r="W161" s="75" t="s">
        <v>282</v>
      </c>
      <c r="X161" s="86" t="s">
        <v>632</v>
      </c>
      <c r="Y161" s="64" t="s">
        <v>25</v>
      </c>
      <c r="Z161" s="86" t="s">
        <v>633</v>
      </c>
      <c r="AA161" s="126">
        <v>2.2000000000000001E-3</v>
      </c>
      <c r="AB161" s="64" t="s">
        <v>314</v>
      </c>
      <c r="AC161" s="112"/>
      <c r="AD161" s="112"/>
      <c r="AE161" s="112"/>
      <c r="AF161" s="112"/>
      <c r="AG161" s="146"/>
      <c r="AH161" s="146"/>
      <c r="AI161" s="144"/>
      <c r="AJ161" s="68">
        <v>1</v>
      </c>
      <c r="AK161" s="68">
        <v>1</v>
      </c>
      <c r="AL161" s="68">
        <v>1</v>
      </c>
      <c r="AM161" s="140">
        <v>1</v>
      </c>
      <c r="AN161" s="140">
        <v>1</v>
      </c>
      <c r="AO161" s="68">
        <v>1</v>
      </c>
    </row>
    <row r="162" spans="1:41" s="56" customFormat="1" ht="39.950000000000003" customHeight="1">
      <c r="A162" s="66">
        <f t="shared" si="4"/>
        <v>154</v>
      </c>
      <c r="B162" s="68"/>
      <c r="C162" s="68"/>
      <c r="D162" s="68"/>
      <c r="E162" s="68">
        <v>3</v>
      </c>
      <c r="F162" s="68"/>
      <c r="G162" s="68"/>
      <c r="H162" s="68"/>
      <c r="I162" s="68"/>
      <c r="J162" s="64"/>
      <c r="K162" s="64"/>
      <c r="L162" s="81" t="s">
        <v>634</v>
      </c>
      <c r="M162" s="33" t="s">
        <v>635</v>
      </c>
      <c r="N162" s="160" t="s">
        <v>636</v>
      </c>
      <c r="O162" s="77" t="s">
        <v>56</v>
      </c>
      <c r="P162" s="65" t="s">
        <v>246</v>
      </c>
      <c r="Q162" s="86"/>
      <c r="R162" s="76" t="s">
        <v>56</v>
      </c>
      <c r="S162" s="86" t="s">
        <v>247</v>
      </c>
      <c r="T162" s="76" t="s">
        <v>56</v>
      </c>
      <c r="U162" s="76" t="s">
        <v>249</v>
      </c>
      <c r="V162" s="76" t="s">
        <v>248</v>
      </c>
      <c r="W162" s="65" t="s">
        <v>401</v>
      </c>
      <c r="X162" s="86" t="s">
        <v>637</v>
      </c>
      <c r="Y162" s="64" t="s">
        <v>25</v>
      </c>
      <c r="Z162" s="64" t="s">
        <v>638</v>
      </c>
      <c r="AA162" s="126">
        <v>1.1000000000000001E-3</v>
      </c>
      <c r="AB162" s="64" t="s">
        <v>25</v>
      </c>
      <c r="AC162" s="112"/>
      <c r="AD162" s="112"/>
      <c r="AE162" s="112"/>
      <c r="AF162" s="112"/>
      <c r="AG162" s="146"/>
      <c r="AH162" s="146"/>
      <c r="AI162" s="144"/>
      <c r="AJ162" s="68">
        <v>1</v>
      </c>
      <c r="AK162" s="68">
        <v>1</v>
      </c>
      <c r="AL162" s="68">
        <v>1</v>
      </c>
      <c r="AM162" s="140">
        <v>1</v>
      </c>
      <c r="AN162" s="140">
        <v>1</v>
      </c>
      <c r="AO162" s="68">
        <v>1</v>
      </c>
    </row>
    <row r="163" spans="1:41" s="56" customFormat="1" ht="39.950000000000003" customHeight="1">
      <c r="A163" s="66">
        <f t="shared" si="4"/>
        <v>155</v>
      </c>
      <c r="B163" s="68"/>
      <c r="C163" s="68"/>
      <c r="D163" s="68"/>
      <c r="E163" s="68">
        <v>3</v>
      </c>
      <c r="F163" s="68"/>
      <c r="G163" s="68"/>
      <c r="H163" s="68"/>
      <c r="I163" s="68"/>
      <c r="J163" s="64"/>
      <c r="K163" s="64"/>
      <c r="L163" s="81" t="s">
        <v>172</v>
      </c>
      <c r="M163" s="33" t="s">
        <v>173</v>
      </c>
      <c r="N163" s="160" t="s">
        <v>639</v>
      </c>
      <c r="O163" s="77" t="s">
        <v>56</v>
      </c>
      <c r="P163" s="65" t="s">
        <v>246</v>
      </c>
      <c r="Q163" s="86"/>
      <c r="R163" s="76" t="s">
        <v>56</v>
      </c>
      <c r="S163" s="86" t="s">
        <v>247</v>
      </c>
      <c r="T163" s="76" t="s">
        <v>56</v>
      </c>
      <c r="U163" s="76" t="s">
        <v>248</v>
      </c>
      <c r="V163" s="76" t="s">
        <v>249</v>
      </c>
      <c r="W163" s="68" t="s">
        <v>256</v>
      </c>
      <c r="X163" s="68" t="s">
        <v>251</v>
      </c>
      <c r="Y163" s="64" t="s">
        <v>25</v>
      </c>
      <c r="Z163" s="64" t="s">
        <v>25</v>
      </c>
      <c r="AA163" s="126">
        <v>0.08</v>
      </c>
      <c r="AB163" s="64" t="s">
        <v>25</v>
      </c>
      <c r="AC163" s="112"/>
      <c r="AD163" s="112"/>
      <c r="AE163" s="112"/>
      <c r="AF163" s="112"/>
      <c r="AG163" s="146"/>
      <c r="AH163" s="146"/>
      <c r="AI163" s="144"/>
      <c r="AJ163" s="68">
        <v>1</v>
      </c>
      <c r="AK163" s="68">
        <v>1</v>
      </c>
      <c r="AL163" s="68">
        <v>1</v>
      </c>
      <c r="AM163" s="140">
        <v>1</v>
      </c>
      <c r="AN163" s="140">
        <v>1</v>
      </c>
      <c r="AO163" s="68">
        <v>1</v>
      </c>
    </row>
    <row r="164" spans="1:41" s="56" customFormat="1" ht="39.950000000000003" customHeight="1">
      <c r="A164" s="66">
        <f t="shared" si="4"/>
        <v>156</v>
      </c>
      <c r="B164" s="68"/>
      <c r="C164" s="68"/>
      <c r="D164" s="68">
        <v>2</v>
      </c>
      <c r="E164" s="68"/>
      <c r="F164" s="68"/>
      <c r="G164" s="68"/>
      <c r="H164" s="68"/>
      <c r="I164" s="68"/>
      <c r="J164" s="64"/>
      <c r="K164" s="64"/>
      <c r="L164" s="86" t="s">
        <v>475</v>
      </c>
      <c r="M164" s="33" t="s">
        <v>476</v>
      </c>
      <c r="N164" s="160" t="s">
        <v>800</v>
      </c>
      <c r="O164" s="77" t="s">
        <v>56</v>
      </c>
      <c r="P164" s="65" t="s">
        <v>246</v>
      </c>
      <c r="Q164" s="76"/>
      <c r="R164" s="76" t="s">
        <v>56</v>
      </c>
      <c r="S164" s="86" t="s">
        <v>247</v>
      </c>
      <c r="T164" s="76" t="s">
        <v>56</v>
      </c>
      <c r="U164" s="76" t="s">
        <v>249</v>
      </c>
      <c r="V164" s="76" t="s">
        <v>248</v>
      </c>
      <c r="W164" s="75" t="s">
        <v>401</v>
      </c>
      <c r="X164" s="68" t="s">
        <v>478</v>
      </c>
      <c r="Y164" s="68" t="s">
        <v>25</v>
      </c>
      <c r="Z164" s="86" t="s">
        <v>25</v>
      </c>
      <c r="AA164" s="127">
        <v>2.3E-3</v>
      </c>
      <c r="AB164" s="64" t="s">
        <v>314</v>
      </c>
      <c r="AC164" s="112"/>
      <c r="AD164" s="112"/>
      <c r="AE164" s="112"/>
      <c r="AF164" s="112"/>
      <c r="AG164" s="146"/>
      <c r="AH164" s="146"/>
      <c r="AI164" s="144"/>
      <c r="AJ164" s="68">
        <v>6</v>
      </c>
      <c r="AK164" s="68">
        <v>6</v>
      </c>
      <c r="AL164" s="68">
        <v>6</v>
      </c>
      <c r="AM164" s="140">
        <v>6</v>
      </c>
      <c r="AN164" s="140">
        <v>6</v>
      </c>
      <c r="AO164" s="68">
        <v>6</v>
      </c>
    </row>
    <row r="165" spans="1:41" s="56" customFormat="1" ht="39.950000000000003" customHeight="1">
      <c r="A165" s="66">
        <f t="shared" si="4"/>
        <v>157</v>
      </c>
      <c r="B165" s="68"/>
      <c r="C165" s="68"/>
      <c r="D165" s="68">
        <v>2</v>
      </c>
      <c r="E165" s="68"/>
      <c r="F165" s="68"/>
      <c r="G165" s="68"/>
      <c r="H165" s="68"/>
      <c r="I165" s="68"/>
      <c r="J165" s="64"/>
      <c r="K165" s="64"/>
      <c r="L165" s="81" t="s">
        <v>640</v>
      </c>
      <c r="M165" s="33" t="s">
        <v>641</v>
      </c>
      <c r="N165" s="104" t="s">
        <v>436</v>
      </c>
      <c r="O165" s="77" t="s">
        <v>56</v>
      </c>
      <c r="P165" s="65" t="s">
        <v>246</v>
      </c>
      <c r="Q165" s="76"/>
      <c r="R165" s="76" t="s">
        <v>56</v>
      </c>
      <c r="S165" s="86" t="s">
        <v>247</v>
      </c>
      <c r="T165" s="76" t="s">
        <v>56</v>
      </c>
      <c r="U165" s="76" t="s">
        <v>248</v>
      </c>
      <c r="V165" s="76" t="s">
        <v>249</v>
      </c>
      <c r="W165" s="75" t="s">
        <v>318</v>
      </c>
      <c r="X165" s="68" t="s">
        <v>437</v>
      </c>
      <c r="Y165" s="131" t="s">
        <v>25</v>
      </c>
      <c r="Z165" s="86" t="s">
        <v>642</v>
      </c>
      <c r="AA165" s="127">
        <v>8.6300000000000002E-2</v>
      </c>
      <c r="AB165" s="64" t="s">
        <v>25</v>
      </c>
      <c r="AC165" s="112"/>
      <c r="AD165" s="112"/>
      <c r="AE165" s="112"/>
      <c r="AF165" s="112"/>
      <c r="AG165" s="146"/>
      <c r="AH165" s="146"/>
      <c r="AI165" s="148" t="s">
        <v>439</v>
      </c>
      <c r="AJ165" s="68">
        <v>1</v>
      </c>
      <c r="AK165" s="68">
        <v>0</v>
      </c>
      <c r="AL165" s="68">
        <v>1</v>
      </c>
      <c r="AM165" s="140">
        <v>0</v>
      </c>
      <c r="AN165" s="140">
        <v>0</v>
      </c>
      <c r="AO165" s="68">
        <v>1</v>
      </c>
    </row>
    <row r="166" spans="1:41" s="56" customFormat="1" ht="39.950000000000003" customHeight="1">
      <c r="A166" s="66">
        <f t="shared" si="4"/>
        <v>158</v>
      </c>
      <c r="B166" s="68"/>
      <c r="C166" s="68"/>
      <c r="D166" s="68">
        <v>2</v>
      </c>
      <c r="E166" s="68"/>
      <c r="F166" s="68"/>
      <c r="G166" s="68"/>
      <c r="H166" s="68"/>
      <c r="I166" s="68"/>
      <c r="J166" s="64"/>
      <c r="K166" s="64"/>
      <c r="L166" s="81" t="s">
        <v>643</v>
      </c>
      <c r="M166" s="33" t="s">
        <v>641</v>
      </c>
      <c r="N166" s="104" t="s">
        <v>441</v>
      </c>
      <c r="O166" s="77" t="s">
        <v>56</v>
      </c>
      <c r="P166" s="65" t="s">
        <v>246</v>
      </c>
      <c r="Q166" s="76"/>
      <c r="R166" s="76" t="s">
        <v>56</v>
      </c>
      <c r="S166" s="86" t="s">
        <v>247</v>
      </c>
      <c r="T166" s="76" t="s">
        <v>56</v>
      </c>
      <c r="U166" s="76" t="s">
        <v>248</v>
      </c>
      <c r="V166" s="76" t="s">
        <v>249</v>
      </c>
      <c r="W166" s="75" t="s">
        <v>318</v>
      </c>
      <c r="X166" s="68" t="s">
        <v>437</v>
      </c>
      <c r="Y166" s="131" t="s">
        <v>25</v>
      </c>
      <c r="Z166" s="86" t="s">
        <v>642</v>
      </c>
      <c r="AA166" s="127">
        <v>8.6300000000000002E-2</v>
      </c>
      <c r="AB166" s="64" t="s">
        <v>25</v>
      </c>
      <c r="AC166" s="112"/>
      <c r="AD166" s="112"/>
      <c r="AE166" s="112"/>
      <c r="AF166" s="112"/>
      <c r="AG166" s="146"/>
      <c r="AH166" s="146"/>
      <c r="AI166" s="148" t="s">
        <v>442</v>
      </c>
      <c r="AJ166" s="68">
        <v>0</v>
      </c>
      <c r="AK166" s="68">
        <v>1</v>
      </c>
      <c r="AL166" s="68">
        <v>0</v>
      </c>
      <c r="AM166" s="140">
        <v>1</v>
      </c>
      <c r="AN166" s="140">
        <v>1</v>
      </c>
      <c r="AO166" s="68">
        <v>0</v>
      </c>
    </row>
    <row r="167" spans="1:41" s="56" customFormat="1" ht="39.950000000000003" customHeight="1">
      <c r="A167" s="66">
        <f t="shared" si="4"/>
        <v>159</v>
      </c>
      <c r="B167" s="68"/>
      <c r="C167" s="68"/>
      <c r="D167" s="68">
        <v>2</v>
      </c>
      <c r="E167" s="68"/>
      <c r="F167" s="68"/>
      <c r="G167" s="68"/>
      <c r="H167" s="68"/>
      <c r="I167" s="68"/>
      <c r="J167" s="64"/>
      <c r="K167" s="64"/>
      <c r="L167" s="81" t="s">
        <v>644</v>
      </c>
      <c r="M167" s="33" t="s">
        <v>645</v>
      </c>
      <c r="N167" s="104" t="s">
        <v>436</v>
      </c>
      <c r="O167" s="77" t="s">
        <v>56</v>
      </c>
      <c r="P167" s="65" t="s">
        <v>246</v>
      </c>
      <c r="Q167" s="76"/>
      <c r="R167" s="76" t="s">
        <v>56</v>
      </c>
      <c r="S167" s="86" t="s">
        <v>247</v>
      </c>
      <c r="T167" s="76" t="s">
        <v>56</v>
      </c>
      <c r="U167" s="76" t="s">
        <v>248</v>
      </c>
      <c r="V167" s="76" t="s">
        <v>249</v>
      </c>
      <c r="W167" s="75" t="s">
        <v>318</v>
      </c>
      <c r="X167" s="68" t="s">
        <v>646</v>
      </c>
      <c r="Y167" s="131" t="s">
        <v>25</v>
      </c>
      <c r="Z167" s="86" t="s">
        <v>647</v>
      </c>
      <c r="AA167" s="127">
        <v>2E-3</v>
      </c>
      <c r="AB167" s="64" t="s">
        <v>25</v>
      </c>
      <c r="AC167" s="112"/>
      <c r="AD167" s="112"/>
      <c r="AE167" s="112"/>
      <c r="AF167" s="112"/>
      <c r="AG167" s="146"/>
      <c r="AH167" s="146"/>
      <c r="AI167" s="148" t="s">
        <v>439</v>
      </c>
      <c r="AJ167" s="68">
        <v>1</v>
      </c>
      <c r="AK167" s="68">
        <v>0</v>
      </c>
      <c r="AL167" s="68">
        <v>1</v>
      </c>
      <c r="AM167" s="140">
        <v>0</v>
      </c>
      <c r="AN167" s="140">
        <v>0</v>
      </c>
      <c r="AO167" s="68">
        <v>1</v>
      </c>
    </row>
    <row r="168" spans="1:41" s="56" customFormat="1" ht="39.950000000000003" customHeight="1">
      <c r="A168" s="66">
        <f t="shared" si="4"/>
        <v>160</v>
      </c>
      <c r="B168" s="68"/>
      <c r="C168" s="68"/>
      <c r="D168" s="68">
        <v>2</v>
      </c>
      <c r="E168" s="68"/>
      <c r="F168" s="68"/>
      <c r="G168" s="68"/>
      <c r="H168" s="68"/>
      <c r="I168" s="68"/>
      <c r="J168" s="64"/>
      <c r="K168" s="64"/>
      <c r="L168" s="81" t="s">
        <v>648</v>
      </c>
      <c r="M168" s="33" t="s">
        <v>645</v>
      </c>
      <c r="N168" s="104" t="s">
        <v>441</v>
      </c>
      <c r="O168" s="77" t="s">
        <v>56</v>
      </c>
      <c r="P168" s="65" t="s">
        <v>246</v>
      </c>
      <c r="Q168" s="76"/>
      <c r="R168" s="76" t="s">
        <v>56</v>
      </c>
      <c r="S168" s="86" t="s">
        <v>247</v>
      </c>
      <c r="T168" s="76" t="s">
        <v>56</v>
      </c>
      <c r="U168" s="76" t="s">
        <v>248</v>
      </c>
      <c r="V168" s="76" t="s">
        <v>249</v>
      </c>
      <c r="W168" s="75" t="s">
        <v>318</v>
      </c>
      <c r="X168" s="68" t="s">
        <v>646</v>
      </c>
      <c r="Y168" s="131" t="s">
        <v>25</v>
      </c>
      <c r="Z168" s="86" t="s">
        <v>647</v>
      </c>
      <c r="AA168" s="127">
        <v>2E-3</v>
      </c>
      <c r="AB168" s="64" t="s">
        <v>25</v>
      </c>
      <c r="AC168" s="112"/>
      <c r="AD168" s="112"/>
      <c r="AE168" s="112"/>
      <c r="AF168" s="112"/>
      <c r="AG168" s="146"/>
      <c r="AH168" s="146"/>
      <c r="AI168" s="148" t="s">
        <v>442</v>
      </c>
      <c r="AJ168" s="68">
        <v>0</v>
      </c>
      <c r="AK168" s="68">
        <v>1</v>
      </c>
      <c r="AL168" s="68">
        <v>0</v>
      </c>
      <c r="AM168" s="140">
        <v>1</v>
      </c>
      <c r="AN168" s="140">
        <v>1</v>
      </c>
      <c r="AO168" s="68">
        <v>0</v>
      </c>
    </row>
    <row r="169" spans="1:41" s="56" customFormat="1" ht="39.950000000000003" customHeight="1">
      <c r="A169" s="66">
        <f t="shared" si="4"/>
        <v>161</v>
      </c>
      <c r="B169" s="68"/>
      <c r="C169" s="68"/>
      <c r="D169" s="68">
        <v>2</v>
      </c>
      <c r="E169" s="68"/>
      <c r="F169" s="68"/>
      <c r="G169" s="68"/>
      <c r="H169" s="68"/>
      <c r="I169" s="68"/>
      <c r="J169" s="64"/>
      <c r="K169" s="64"/>
      <c r="L169" s="81" t="s">
        <v>801</v>
      </c>
      <c r="M169" s="33" t="s">
        <v>650</v>
      </c>
      <c r="N169" s="160" t="s">
        <v>802</v>
      </c>
      <c r="O169" s="77" t="s">
        <v>56</v>
      </c>
      <c r="P169" s="65" t="s">
        <v>246</v>
      </c>
      <c r="Q169" s="76"/>
      <c r="R169" s="76" t="s">
        <v>56</v>
      </c>
      <c r="S169" s="86" t="s">
        <v>247</v>
      </c>
      <c r="T169" s="76" t="s">
        <v>56</v>
      </c>
      <c r="U169" s="76" t="s">
        <v>248</v>
      </c>
      <c r="V169" s="76" t="s">
        <v>249</v>
      </c>
      <c r="W169" s="75" t="s">
        <v>318</v>
      </c>
      <c r="X169" s="67" t="s">
        <v>448</v>
      </c>
      <c r="Y169" s="68" t="s">
        <v>25</v>
      </c>
      <c r="Z169" s="86" t="s">
        <v>803</v>
      </c>
      <c r="AA169" s="127">
        <v>0.245</v>
      </c>
      <c r="AB169" s="64"/>
      <c r="AC169" s="112"/>
      <c r="AD169" s="112"/>
      <c r="AE169" s="112"/>
      <c r="AF169" s="112"/>
      <c r="AG169" s="146"/>
      <c r="AH169" s="146"/>
      <c r="AI169" s="144"/>
      <c r="AJ169" s="68">
        <v>1</v>
      </c>
      <c r="AK169" s="68">
        <v>1</v>
      </c>
      <c r="AL169" s="68">
        <v>1</v>
      </c>
      <c r="AM169" s="140">
        <v>1</v>
      </c>
      <c r="AN169" s="140">
        <v>1</v>
      </c>
      <c r="AO169" s="68">
        <v>1</v>
      </c>
    </row>
    <row r="170" spans="1:41" s="56" customFormat="1" ht="39.950000000000003" customHeight="1">
      <c r="A170" s="66">
        <f t="shared" si="4"/>
        <v>162</v>
      </c>
      <c r="B170" s="68"/>
      <c r="C170" s="68"/>
      <c r="D170" s="68">
        <v>2</v>
      </c>
      <c r="E170" s="68"/>
      <c r="F170" s="68"/>
      <c r="G170" s="68"/>
      <c r="H170" s="68"/>
      <c r="I170" s="68"/>
      <c r="J170" s="64"/>
      <c r="K170" s="64"/>
      <c r="L170" s="81" t="s">
        <v>804</v>
      </c>
      <c r="M170" s="33" t="s">
        <v>654</v>
      </c>
      <c r="N170" s="160" t="s">
        <v>271</v>
      </c>
      <c r="O170" s="77" t="s">
        <v>56</v>
      </c>
      <c r="P170" s="65" t="s">
        <v>246</v>
      </c>
      <c r="Q170" s="76"/>
      <c r="R170" s="76" t="s">
        <v>56</v>
      </c>
      <c r="S170" s="86" t="s">
        <v>247</v>
      </c>
      <c r="T170" s="76" t="s">
        <v>56</v>
      </c>
      <c r="U170" s="76" t="s">
        <v>248</v>
      </c>
      <c r="V170" s="76" t="s">
        <v>249</v>
      </c>
      <c r="W170" s="75" t="s">
        <v>256</v>
      </c>
      <c r="X170" s="68" t="s">
        <v>251</v>
      </c>
      <c r="Y170" s="68" t="s">
        <v>25</v>
      </c>
      <c r="Z170" s="86" t="s">
        <v>805</v>
      </c>
      <c r="AA170" s="127">
        <v>0.70499999999999996</v>
      </c>
      <c r="AB170" s="64" t="s">
        <v>25</v>
      </c>
      <c r="AC170" s="112"/>
      <c r="AD170" s="112"/>
      <c r="AE170" s="112"/>
      <c r="AF170" s="112"/>
      <c r="AG170" s="146"/>
      <c r="AH170" s="146"/>
      <c r="AI170" s="144"/>
      <c r="AJ170" s="68">
        <v>1</v>
      </c>
      <c r="AK170" s="68">
        <v>1</v>
      </c>
      <c r="AL170" s="68">
        <v>1</v>
      </c>
      <c r="AM170" s="140">
        <v>1</v>
      </c>
      <c r="AN170" s="140">
        <v>1</v>
      </c>
      <c r="AO170" s="68">
        <v>1</v>
      </c>
    </row>
    <row r="171" spans="1:41" s="56" customFormat="1" ht="39.950000000000003" customHeight="1">
      <c r="A171" s="66">
        <f t="shared" si="4"/>
        <v>163</v>
      </c>
      <c r="B171" s="68"/>
      <c r="C171" s="68"/>
      <c r="D171" s="68"/>
      <c r="E171" s="68">
        <v>3</v>
      </c>
      <c r="F171" s="68"/>
      <c r="G171" s="68"/>
      <c r="H171" s="68"/>
      <c r="I171" s="68"/>
      <c r="J171" s="64"/>
      <c r="K171" s="64"/>
      <c r="L171" s="81" t="s">
        <v>806</v>
      </c>
      <c r="M171" s="33" t="s">
        <v>657</v>
      </c>
      <c r="N171" s="160" t="s">
        <v>271</v>
      </c>
      <c r="O171" s="77" t="s">
        <v>56</v>
      </c>
      <c r="P171" s="65" t="s">
        <v>246</v>
      </c>
      <c r="Q171" s="76"/>
      <c r="R171" s="76" t="s">
        <v>56</v>
      </c>
      <c r="S171" s="86" t="s">
        <v>247</v>
      </c>
      <c r="T171" s="76" t="s">
        <v>56</v>
      </c>
      <c r="U171" s="76" t="s">
        <v>248</v>
      </c>
      <c r="V171" s="76" t="s">
        <v>249</v>
      </c>
      <c r="W171" s="75" t="s">
        <v>318</v>
      </c>
      <c r="X171" s="67" t="s">
        <v>448</v>
      </c>
      <c r="Y171" s="68" t="s">
        <v>25</v>
      </c>
      <c r="Z171" s="86" t="s">
        <v>807</v>
      </c>
      <c r="AA171" s="127">
        <v>0.24</v>
      </c>
      <c r="AB171" s="64" t="s">
        <v>25</v>
      </c>
      <c r="AC171" s="112"/>
      <c r="AD171" s="112"/>
      <c r="AE171" s="112"/>
      <c r="AF171" s="112"/>
      <c r="AG171" s="146"/>
      <c r="AH171" s="146"/>
      <c r="AI171" s="144"/>
      <c r="AJ171" s="68">
        <v>1</v>
      </c>
      <c r="AK171" s="68">
        <v>1</v>
      </c>
      <c r="AL171" s="68">
        <v>1</v>
      </c>
      <c r="AM171" s="140">
        <v>1</v>
      </c>
      <c r="AN171" s="140">
        <v>1</v>
      </c>
      <c r="AO171" s="68">
        <v>1</v>
      </c>
    </row>
    <row r="172" spans="1:41" s="56" customFormat="1" ht="39.950000000000003" customHeight="1">
      <c r="A172" s="66">
        <f t="shared" si="4"/>
        <v>164</v>
      </c>
      <c r="B172" s="68"/>
      <c r="C172" s="68"/>
      <c r="D172" s="68"/>
      <c r="E172" s="68">
        <v>3</v>
      </c>
      <c r="F172" s="68"/>
      <c r="G172" s="68"/>
      <c r="H172" s="68"/>
      <c r="I172" s="68"/>
      <c r="J172" s="64"/>
      <c r="K172" s="64"/>
      <c r="L172" s="81" t="s">
        <v>808</v>
      </c>
      <c r="M172" s="33" t="s">
        <v>660</v>
      </c>
      <c r="N172" s="160" t="s">
        <v>271</v>
      </c>
      <c r="O172" s="77" t="s">
        <v>56</v>
      </c>
      <c r="P172" s="65" t="s">
        <v>246</v>
      </c>
      <c r="Q172" s="76"/>
      <c r="R172" s="76" t="s">
        <v>56</v>
      </c>
      <c r="S172" s="86" t="s">
        <v>247</v>
      </c>
      <c r="T172" s="76" t="s">
        <v>56</v>
      </c>
      <c r="U172" s="76" t="s">
        <v>248</v>
      </c>
      <c r="V172" s="76" t="s">
        <v>249</v>
      </c>
      <c r="W172" s="75" t="s">
        <v>452</v>
      </c>
      <c r="X172" s="75" t="s">
        <v>453</v>
      </c>
      <c r="Y172" s="68" t="s">
        <v>25</v>
      </c>
      <c r="Z172" s="86" t="s">
        <v>807</v>
      </c>
      <c r="AA172" s="127">
        <v>0.46500000000000002</v>
      </c>
      <c r="AB172" s="64" t="s">
        <v>25</v>
      </c>
      <c r="AC172" s="112"/>
      <c r="AD172" s="112"/>
      <c r="AE172" s="112"/>
      <c r="AF172" s="112"/>
      <c r="AG172" s="146"/>
      <c r="AH172" s="146"/>
      <c r="AI172" s="144"/>
      <c r="AJ172" s="68">
        <v>1</v>
      </c>
      <c r="AK172" s="68">
        <v>1</v>
      </c>
      <c r="AL172" s="68">
        <v>1</v>
      </c>
      <c r="AM172" s="140">
        <v>1</v>
      </c>
      <c r="AN172" s="140">
        <v>1</v>
      </c>
      <c r="AO172" s="68">
        <v>1</v>
      </c>
    </row>
    <row r="173" spans="1:41" s="56" customFormat="1" ht="39.950000000000003" customHeight="1">
      <c r="A173" s="66">
        <f t="shared" si="4"/>
        <v>165</v>
      </c>
      <c r="B173" s="68"/>
      <c r="C173" s="68"/>
      <c r="D173" s="68">
        <v>2</v>
      </c>
      <c r="E173" s="68"/>
      <c r="F173" s="68"/>
      <c r="G173" s="68"/>
      <c r="H173" s="68"/>
      <c r="I173" s="68"/>
      <c r="J173" s="64"/>
      <c r="K173" s="64"/>
      <c r="L173" s="86" t="s">
        <v>454</v>
      </c>
      <c r="M173" s="33" t="s">
        <v>455</v>
      </c>
      <c r="N173" s="97" t="s">
        <v>456</v>
      </c>
      <c r="O173" s="77" t="s">
        <v>56</v>
      </c>
      <c r="P173" s="65" t="s">
        <v>246</v>
      </c>
      <c r="Q173" s="86"/>
      <c r="R173" s="76" t="s">
        <v>56</v>
      </c>
      <c r="S173" s="86" t="s">
        <v>247</v>
      </c>
      <c r="T173" s="76" t="s">
        <v>56</v>
      </c>
      <c r="U173" s="76" t="s">
        <v>249</v>
      </c>
      <c r="V173" s="76" t="s">
        <v>248</v>
      </c>
      <c r="W173" s="75" t="s">
        <v>318</v>
      </c>
      <c r="X173" s="68" t="s">
        <v>457</v>
      </c>
      <c r="Y173" s="68" t="s">
        <v>25</v>
      </c>
      <c r="Z173" s="65" t="s">
        <v>458</v>
      </c>
      <c r="AA173" s="127">
        <v>1.1999999999999999E-3</v>
      </c>
      <c r="AB173" s="76" t="s">
        <v>25</v>
      </c>
      <c r="AC173" s="112"/>
      <c r="AD173" s="112"/>
      <c r="AE173" s="112"/>
      <c r="AF173" s="112"/>
      <c r="AG173" s="146"/>
      <c r="AH173" s="146"/>
      <c r="AI173" s="144"/>
      <c r="AJ173" s="68">
        <v>4</v>
      </c>
      <c r="AK173" s="68">
        <v>4</v>
      </c>
      <c r="AL173" s="68">
        <v>4</v>
      </c>
      <c r="AM173" s="140">
        <v>4</v>
      </c>
      <c r="AN173" s="140">
        <v>4</v>
      </c>
      <c r="AO173" s="68">
        <v>4</v>
      </c>
    </row>
    <row r="174" spans="1:41" s="56" customFormat="1" ht="39.950000000000003" customHeight="1">
      <c r="A174" s="66">
        <f t="shared" si="4"/>
        <v>166</v>
      </c>
      <c r="B174" s="68"/>
      <c r="C174" s="68"/>
      <c r="D174" s="68">
        <v>2</v>
      </c>
      <c r="E174" s="68"/>
      <c r="F174" s="68"/>
      <c r="G174" s="68"/>
      <c r="H174" s="68"/>
      <c r="I174" s="68"/>
      <c r="J174" s="64"/>
      <c r="K174" s="64"/>
      <c r="L174" s="168" t="s">
        <v>459</v>
      </c>
      <c r="M174" s="33" t="s">
        <v>460</v>
      </c>
      <c r="N174" s="97" t="s">
        <v>809</v>
      </c>
      <c r="O174" s="77" t="s">
        <v>56</v>
      </c>
      <c r="P174" s="65" t="s">
        <v>246</v>
      </c>
      <c r="Q174" s="86"/>
      <c r="R174" s="76" t="s">
        <v>56</v>
      </c>
      <c r="S174" s="86" t="s">
        <v>247</v>
      </c>
      <c r="T174" s="76" t="s">
        <v>56</v>
      </c>
      <c r="U174" s="76" t="s">
        <v>248</v>
      </c>
      <c r="V174" s="76" t="s">
        <v>249</v>
      </c>
      <c r="W174" s="75" t="s">
        <v>401</v>
      </c>
      <c r="X174" s="68" t="s">
        <v>462</v>
      </c>
      <c r="Y174" s="68" t="s">
        <v>25</v>
      </c>
      <c r="Z174" s="65" t="s">
        <v>463</v>
      </c>
      <c r="AA174" s="163">
        <v>5.0000000000000001E-3</v>
      </c>
      <c r="AB174" s="64" t="s">
        <v>314</v>
      </c>
      <c r="AC174" s="86"/>
      <c r="AD174" s="86"/>
      <c r="AE174" s="86"/>
      <c r="AF174" s="86"/>
      <c r="AG174" s="86"/>
      <c r="AH174" s="86"/>
      <c r="AI174" s="148" t="s">
        <v>464</v>
      </c>
      <c r="AJ174" s="68">
        <v>4</v>
      </c>
      <c r="AK174" s="68">
        <v>4</v>
      </c>
      <c r="AL174" s="68">
        <v>4</v>
      </c>
      <c r="AM174" s="140">
        <v>4</v>
      </c>
      <c r="AN174" s="140">
        <v>4</v>
      </c>
      <c r="AO174" s="68">
        <v>4</v>
      </c>
    </row>
    <row r="175" spans="1:41" s="56" customFormat="1" ht="39.950000000000003" customHeight="1">
      <c r="A175" s="66">
        <f t="shared" si="4"/>
        <v>167</v>
      </c>
      <c r="B175" s="68"/>
      <c r="C175" s="68">
        <v>1</v>
      </c>
      <c r="D175" s="68"/>
      <c r="E175" s="68"/>
      <c r="F175" s="68"/>
      <c r="G175" s="68"/>
      <c r="H175" s="68"/>
      <c r="I175" s="68"/>
      <c r="J175" s="64"/>
      <c r="K175" s="64"/>
      <c r="L175" s="81" t="s">
        <v>810</v>
      </c>
      <c r="M175" s="33" t="s">
        <v>109</v>
      </c>
      <c r="N175" s="80" t="s">
        <v>23</v>
      </c>
      <c r="O175" s="77" t="s">
        <v>56</v>
      </c>
      <c r="P175" s="65" t="s">
        <v>246</v>
      </c>
      <c r="Q175" s="86"/>
      <c r="R175" s="76" t="s">
        <v>56</v>
      </c>
      <c r="S175" s="86" t="s">
        <v>247</v>
      </c>
      <c r="T175" s="76" t="s">
        <v>56</v>
      </c>
      <c r="U175" s="76" t="s">
        <v>248</v>
      </c>
      <c r="V175" s="76" t="s">
        <v>249</v>
      </c>
      <c r="W175" s="75" t="s">
        <v>256</v>
      </c>
      <c r="X175" s="68" t="s">
        <v>251</v>
      </c>
      <c r="Y175" s="86" t="s">
        <v>25</v>
      </c>
      <c r="Z175" s="86" t="s">
        <v>811</v>
      </c>
      <c r="AA175" s="125">
        <f>AA181+AA186+AA211*AJ211</f>
        <v>4.5376000000000003</v>
      </c>
      <c r="AB175" s="64" t="s">
        <v>25</v>
      </c>
      <c r="AC175" s="112"/>
      <c r="AD175" s="112"/>
      <c r="AE175" s="112"/>
      <c r="AF175" s="112"/>
      <c r="AG175" s="146"/>
      <c r="AH175" s="146"/>
      <c r="AI175" s="144"/>
      <c r="AJ175" s="68">
        <v>1</v>
      </c>
      <c r="AK175" s="87">
        <v>0</v>
      </c>
      <c r="AL175" s="120">
        <v>0</v>
      </c>
      <c r="AM175" s="140">
        <v>0</v>
      </c>
      <c r="AN175" s="140">
        <v>0</v>
      </c>
      <c r="AO175" s="68">
        <v>0</v>
      </c>
    </row>
    <row r="176" spans="1:41" s="56" customFormat="1" ht="39.950000000000003" customHeight="1">
      <c r="A176" s="66">
        <f t="shared" si="4"/>
        <v>168</v>
      </c>
      <c r="B176" s="68"/>
      <c r="C176" s="68">
        <v>1</v>
      </c>
      <c r="D176" s="68"/>
      <c r="E176" s="68"/>
      <c r="F176" s="68"/>
      <c r="G176" s="68"/>
      <c r="H176" s="68"/>
      <c r="I176" s="68"/>
      <c r="J176" s="64"/>
      <c r="K176" s="64"/>
      <c r="L176" s="81" t="s">
        <v>812</v>
      </c>
      <c r="M176" s="33" t="s">
        <v>109</v>
      </c>
      <c r="N176" s="80" t="s">
        <v>27</v>
      </c>
      <c r="O176" s="77" t="s">
        <v>56</v>
      </c>
      <c r="P176" s="65" t="s">
        <v>246</v>
      </c>
      <c r="Q176" s="76"/>
      <c r="R176" s="76" t="s">
        <v>56</v>
      </c>
      <c r="S176" s="86" t="s">
        <v>247</v>
      </c>
      <c r="T176" s="76" t="s">
        <v>56</v>
      </c>
      <c r="U176" s="76" t="s">
        <v>248</v>
      </c>
      <c r="V176" s="76" t="s">
        <v>249</v>
      </c>
      <c r="W176" s="75" t="s">
        <v>256</v>
      </c>
      <c r="X176" s="68" t="s">
        <v>251</v>
      </c>
      <c r="Y176" s="86" t="s">
        <v>25</v>
      </c>
      <c r="Z176" s="86" t="s">
        <v>811</v>
      </c>
      <c r="AA176" s="125">
        <f>AA181+AA186+AA211*AJ211</f>
        <v>4.5376000000000003</v>
      </c>
      <c r="AB176" s="64" t="s">
        <v>25</v>
      </c>
      <c r="AC176" s="112"/>
      <c r="AD176" s="112"/>
      <c r="AE176" s="112"/>
      <c r="AF176" s="112"/>
      <c r="AG176" s="146"/>
      <c r="AH176" s="146"/>
      <c r="AI176" s="144"/>
      <c r="AJ176" s="68">
        <v>0</v>
      </c>
      <c r="AK176" s="87">
        <v>1</v>
      </c>
      <c r="AL176" s="120">
        <v>0</v>
      </c>
      <c r="AM176" s="140">
        <v>0</v>
      </c>
      <c r="AN176" s="140">
        <v>0</v>
      </c>
      <c r="AO176" s="68">
        <v>0</v>
      </c>
    </row>
    <row r="177" spans="1:41" s="56" customFormat="1" ht="39.950000000000003" customHeight="1">
      <c r="A177" s="66">
        <f t="shared" si="4"/>
        <v>169</v>
      </c>
      <c r="B177" s="68"/>
      <c r="C177" s="68">
        <v>1</v>
      </c>
      <c r="D177" s="68"/>
      <c r="E177" s="68"/>
      <c r="F177" s="68"/>
      <c r="G177" s="68"/>
      <c r="H177" s="68"/>
      <c r="I177" s="68"/>
      <c r="J177" s="64"/>
      <c r="K177" s="64"/>
      <c r="L177" s="81" t="s">
        <v>813</v>
      </c>
      <c r="M177" s="33" t="s">
        <v>109</v>
      </c>
      <c r="N177" s="80" t="s">
        <v>30</v>
      </c>
      <c r="O177" s="77" t="s">
        <v>56</v>
      </c>
      <c r="P177" s="65" t="s">
        <v>246</v>
      </c>
      <c r="Q177" s="76"/>
      <c r="R177" s="76" t="s">
        <v>56</v>
      </c>
      <c r="S177" s="86" t="s">
        <v>247</v>
      </c>
      <c r="T177" s="76" t="s">
        <v>56</v>
      </c>
      <c r="U177" s="76" t="s">
        <v>248</v>
      </c>
      <c r="V177" s="76" t="s">
        <v>249</v>
      </c>
      <c r="W177" s="75" t="s">
        <v>256</v>
      </c>
      <c r="X177" s="68" t="s">
        <v>251</v>
      </c>
      <c r="Y177" s="86" t="s">
        <v>25</v>
      </c>
      <c r="Z177" s="86" t="s">
        <v>811</v>
      </c>
      <c r="AA177" s="125">
        <f>AA183+AA186+AA211*AJ211</f>
        <v>4.8376000000000001</v>
      </c>
      <c r="AB177" s="64" t="s">
        <v>25</v>
      </c>
      <c r="AC177" s="112"/>
      <c r="AD177" s="112"/>
      <c r="AE177" s="112"/>
      <c r="AF177" s="112"/>
      <c r="AG177" s="146"/>
      <c r="AH177" s="146"/>
      <c r="AI177" s="144"/>
      <c r="AJ177" s="68">
        <v>0</v>
      </c>
      <c r="AK177" s="87">
        <v>0</v>
      </c>
      <c r="AL177" s="120">
        <v>1</v>
      </c>
      <c r="AM177" s="140">
        <v>0</v>
      </c>
      <c r="AN177" s="140">
        <v>0</v>
      </c>
      <c r="AO177" s="68">
        <v>0</v>
      </c>
    </row>
    <row r="178" spans="1:41" s="56" customFormat="1" ht="39.950000000000003" customHeight="1">
      <c r="A178" s="66">
        <f t="shared" si="4"/>
        <v>170</v>
      </c>
      <c r="B178" s="68"/>
      <c r="C178" s="68">
        <v>1</v>
      </c>
      <c r="D178" s="68"/>
      <c r="E178" s="68"/>
      <c r="F178" s="68"/>
      <c r="G178" s="68"/>
      <c r="H178" s="68"/>
      <c r="I178" s="68"/>
      <c r="J178" s="64"/>
      <c r="K178" s="64"/>
      <c r="L178" s="81" t="s">
        <v>814</v>
      </c>
      <c r="M178" s="33" t="s">
        <v>109</v>
      </c>
      <c r="N178" s="80" t="s">
        <v>32</v>
      </c>
      <c r="O178" s="77" t="s">
        <v>56</v>
      </c>
      <c r="P178" s="65" t="s">
        <v>246</v>
      </c>
      <c r="Q178" s="76"/>
      <c r="R178" s="76" t="s">
        <v>56</v>
      </c>
      <c r="S178" s="86" t="s">
        <v>247</v>
      </c>
      <c r="T178" s="76" t="s">
        <v>56</v>
      </c>
      <c r="U178" s="76" t="s">
        <v>248</v>
      </c>
      <c r="V178" s="76" t="s">
        <v>249</v>
      </c>
      <c r="W178" s="75" t="s">
        <v>256</v>
      </c>
      <c r="X178" s="68" t="s">
        <v>251</v>
      </c>
      <c r="Y178" s="86" t="s">
        <v>25</v>
      </c>
      <c r="Z178" s="86" t="s">
        <v>811</v>
      </c>
      <c r="AA178" s="125">
        <f>AA177</f>
        <v>4.8376000000000001</v>
      </c>
      <c r="AB178" s="64" t="s">
        <v>25</v>
      </c>
      <c r="AC178" s="112"/>
      <c r="AD178" s="112"/>
      <c r="AE178" s="112"/>
      <c r="AF178" s="112"/>
      <c r="AG178" s="146"/>
      <c r="AH178" s="146"/>
      <c r="AI178" s="144"/>
      <c r="AJ178" s="68">
        <v>0</v>
      </c>
      <c r="AK178" s="87">
        <v>0</v>
      </c>
      <c r="AL178" s="120">
        <v>0</v>
      </c>
      <c r="AM178" s="140">
        <v>1</v>
      </c>
      <c r="AN178" s="140">
        <v>0</v>
      </c>
      <c r="AO178" s="68">
        <v>0</v>
      </c>
    </row>
    <row r="179" spans="1:41" s="56" customFormat="1" ht="39.950000000000003" customHeight="1">
      <c r="A179" s="66">
        <f t="shared" si="4"/>
        <v>171</v>
      </c>
      <c r="B179" s="68"/>
      <c r="C179" s="68">
        <v>1</v>
      </c>
      <c r="D179" s="68"/>
      <c r="E179" s="68"/>
      <c r="F179" s="68"/>
      <c r="G179" s="68"/>
      <c r="H179" s="68"/>
      <c r="I179" s="68"/>
      <c r="J179" s="64"/>
      <c r="K179" s="64"/>
      <c r="L179" s="81" t="s">
        <v>108</v>
      </c>
      <c r="M179" s="33" t="s">
        <v>109</v>
      </c>
      <c r="N179" s="80" t="s">
        <v>763</v>
      </c>
      <c r="O179" s="77" t="s">
        <v>56</v>
      </c>
      <c r="P179" s="65" t="s">
        <v>246</v>
      </c>
      <c r="Q179" s="76"/>
      <c r="R179" s="76" t="s">
        <v>56</v>
      </c>
      <c r="S179" s="86" t="s">
        <v>247</v>
      </c>
      <c r="T179" s="76" t="s">
        <v>56</v>
      </c>
      <c r="U179" s="76" t="s">
        <v>248</v>
      </c>
      <c r="V179" s="76" t="s">
        <v>249</v>
      </c>
      <c r="W179" s="75" t="s">
        <v>256</v>
      </c>
      <c r="X179" s="68" t="s">
        <v>251</v>
      </c>
      <c r="Y179" s="86" t="s">
        <v>25</v>
      </c>
      <c r="Z179" s="86" t="s">
        <v>811</v>
      </c>
      <c r="AA179" s="125">
        <f>AA178+AA185</f>
        <v>4.8575999999999997</v>
      </c>
      <c r="AB179" s="64" t="s">
        <v>25</v>
      </c>
      <c r="AC179" s="112"/>
      <c r="AD179" s="112"/>
      <c r="AE179" s="112"/>
      <c r="AF179" s="112"/>
      <c r="AG179" s="146"/>
      <c r="AH179" s="146"/>
      <c r="AI179" s="144"/>
      <c r="AJ179" s="68">
        <v>0</v>
      </c>
      <c r="AK179" s="87">
        <v>0</v>
      </c>
      <c r="AL179" s="120">
        <v>0</v>
      </c>
      <c r="AM179" s="140">
        <v>0</v>
      </c>
      <c r="AN179" s="140">
        <v>1</v>
      </c>
      <c r="AO179" s="68">
        <v>0</v>
      </c>
    </row>
    <row r="180" spans="1:41" s="56" customFormat="1" ht="39.950000000000003" customHeight="1">
      <c r="A180" s="66">
        <f t="shared" si="4"/>
        <v>172</v>
      </c>
      <c r="B180" s="68"/>
      <c r="C180" s="68">
        <v>1</v>
      </c>
      <c r="D180" s="68"/>
      <c r="E180" s="68"/>
      <c r="F180" s="68"/>
      <c r="G180" s="68"/>
      <c r="H180" s="68"/>
      <c r="I180" s="68"/>
      <c r="J180" s="64"/>
      <c r="K180" s="64"/>
      <c r="L180" s="81" t="s">
        <v>115</v>
      </c>
      <c r="M180" s="33" t="s">
        <v>109</v>
      </c>
      <c r="N180" s="80" t="s">
        <v>764</v>
      </c>
      <c r="O180" s="77" t="s">
        <v>56</v>
      </c>
      <c r="P180" s="65" t="s">
        <v>246</v>
      </c>
      <c r="Q180" s="76"/>
      <c r="R180" s="76" t="s">
        <v>56</v>
      </c>
      <c r="S180" s="86" t="s">
        <v>247</v>
      </c>
      <c r="T180" s="76" t="s">
        <v>56</v>
      </c>
      <c r="U180" s="76" t="s">
        <v>248</v>
      </c>
      <c r="V180" s="76" t="s">
        <v>249</v>
      </c>
      <c r="W180" s="75" t="s">
        <v>256</v>
      </c>
      <c r="X180" s="68" t="s">
        <v>251</v>
      </c>
      <c r="Y180" s="86" t="s">
        <v>25</v>
      </c>
      <c r="Z180" s="86" t="s">
        <v>811</v>
      </c>
      <c r="AA180" s="125">
        <f>AA175+AA185</f>
        <v>4.5575999999999999</v>
      </c>
      <c r="AB180" s="64" t="s">
        <v>25</v>
      </c>
      <c r="AC180" s="112"/>
      <c r="AD180" s="112"/>
      <c r="AE180" s="112"/>
      <c r="AF180" s="112"/>
      <c r="AG180" s="146"/>
      <c r="AH180" s="146"/>
      <c r="AI180" s="144"/>
      <c r="AJ180" s="68">
        <v>0</v>
      </c>
      <c r="AK180" s="87">
        <v>0</v>
      </c>
      <c r="AL180" s="120">
        <v>0</v>
      </c>
      <c r="AM180" s="140">
        <v>0</v>
      </c>
      <c r="AN180" s="140">
        <v>0</v>
      </c>
      <c r="AO180" s="68">
        <v>1</v>
      </c>
    </row>
    <row r="181" spans="1:41" s="56" customFormat="1" ht="39.950000000000003" customHeight="1">
      <c r="A181" s="66">
        <f t="shared" si="4"/>
        <v>173</v>
      </c>
      <c r="B181" s="68"/>
      <c r="C181" s="68"/>
      <c r="D181" s="68">
        <v>2</v>
      </c>
      <c r="E181" s="68"/>
      <c r="F181" s="68"/>
      <c r="G181" s="68"/>
      <c r="H181" s="68"/>
      <c r="I181" s="68"/>
      <c r="J181" s="64"/>
      <c r="K181" s="64"/>
      <c r="L181" s="81" t="s">
        <v>815</v>
      </c>
      <c r="M181" s="33" t="s">
        <v>667</v>
      </c>
      <c r="N181" s="80" t="s">
        <v>23</v>
      </c>
      <c r="O181" s="77" t="s">
        <v>56</v>
      </c>
      <c r="P181" s="65" t="s">
        <v>246</v>
      </c>
      <c r="Q181" s="76"/>
      <c r="R181" s="76" t="s">
        <v>56</v>
      </c>
      <c r="S181" s="86" t="s">
        <v>247</v>
      </c>
      <c r="T181" s="86" t="s">
        <v>25</v>
      </c>
      <c r="U181" s="76" t="s">
        <v>248</v>
      </c>
      <c r="V181" s="76" t="s">
        <v>249</v>
      </c>
      <c r="W181" s="75" t="s">
        <v>256</v>
      </c>
      <c r="X181" s="68" t="s">
        <v>251</v>
      </c>
      <c r="Y181" s="86" t="s">
        <v>25</v>
      </c>
      <c r="Z181" s="65" t="s">
        <v>816</v>
      </c>
      <c r="AA181" s="125">
        <v>0.5</v>
      </c>
      <c r="AB181" s="64" t="s">
        <v>25</v>
      </c>
      <c r="AC181" s="112"/>
      <c r="AD181" s="112"/>
      <c r="AE181" s="112"/>
      <c r="AF181" s="112"/>
      <c r="AG181" s="146"/>
      <c r="AH181" s="146"/>
      <c r="AI181" s="144"/>
      <c r="AJ181" s="68">
        <v>1</v>
      </c>
      <c r="AK181" s="87">
        <v>0</v>
      </c>
      <c r="AL181" s="120">
        <v>0</v>
      </c>
      <c r="AM181" s="140">
        <v>0</v>
      </c>
      <c r="AN181" s="140">
        <v>0</v>
      </c>
      <c r="AO181" s="68">
        <v>1</v>
      </c>
    </row>
    <row r="182" spans="1:41" s="56" customFormat="1" ht="39.950000000000003" customHeight="1">
      <c r="A182" s="66">
        <f t="shared" si="4"/>
        <v>174</v>
      </c>
      <c r="B182" s="68"/>
      <c r="C182" s="68"/>
      <c r="D182" s="68">
        <v>2</v>
      </c>
      <c r="E182" s="68"/>
      <c r="F182" s="68"/>
      <c r="G182" s="68"/>
      <c r="H182" s="68"/>
      <c r="I182" s="68"/>
      <c r="J182" s="64"/>
      <c r="K182" s="64"/>
      <c r="L182" s="81" t="s">
        <v>817</v>
      </c>
      <c r="M182" s="33" t="s">
        <v>667</v>
      </c>
      <c r="N182" s="80" t="s">
        <v>27</v>
      </c>
      <c r="O182" s="77" t="s">
        <v>56</v>
      </c>
      <c r="P182" s="65" t="s">
        <v>246</v>
      </c>
      <c r="Q182" s="76"/>
      <c r="R182" s="76" t="s">
        <v>56</v>
      </c>
      <c r="S182" s="86" t="s">
        <v>247</v>
      </c>
      <c r="T182" s="86" t="s">
        <v>25</v>
      </c>
      <c r="U182" s="76" t="s">
        <v>248</v>
      </c>
      <c r="V182" s="76" t="s">
        <v>249</v>
      </c>
      <c r="W182" s="75" t="s">
        <v>256</v>
      </c>
      <c r="X182" s="68" t="s">
        <v>251</v>
      </c>
      <c r="Y182" s="86" t="s">
        <v>25</v>
      </c>
      <c r="Z182" s="65" t="s">
        <v>816</v>
      </c>
      <c r="AA182" s="125">
        <v>0.5</v>
      </c>
      <c r="AB182" s="64" t="s">
        <v>25</v>
      </c>
      <c r="AC182" s="112"/>
      <c r="AD182" s="112"/>
      <c r="AE182" s="112"/>
      <c r="AF182" s="112"/>
      <c r="AG182" s="146"/>
      <c r="AH182" s="146"/>
      <c r="AI182" s="144"/>
      <c r="AJ182" s="68">
        <v>0</v>
      </c>
      <c r="AK182" s="87">
        <v>1</v>
      </c>
      <c r="AL182" s="120">
        <v>0</v>
      </c>
      <c r="AM182" s="140">
        <v>0</v>
      </c>
      <c r="AN182" s="140">
        <v>0</v>
      </c>
      <c r="AO182" s="68">
        <v>0</v>
      </c>
    </row>
    <row r="183" spans="1:41" s="56" customFormat="1" ht="39.950000000000003" customHeight="1">
      <c r="A183" s="66">
        <f t="shared" si="4"/>
        <v>175</v>
      </c>
      <c r="B183" s="68"/>
      <c r="C183" s="68"/>
      <c r="D183" s="68">
        <v>2</v>
      </c>
      <c r="E183" s="68"/>
      <c r="F183" s="68"/>
      <c r="G183" s="68"/>
      <c r="H183" s="68"/>
      <c r="I183" s="68"/>
      <c r="J183" s="64"/>
      <c r="K183" s="64"/>
      <c r="L183" s="81" t="s">
        <v>818</v>
      </c>
      <c r="M183" s="33" t="s">
        <v>667</v>
      </c>
      <c r="N183" s="80" t="s">
        <v>30</v>
      </c>
      <c r="O183" s="77" t="s">
        <v>56</v>
      </c>
      <c r="P183" s="65" t="s">
        <v>246</v>
      </c>
      <c r="Q183" s="76"/>
      <c r="R183" s="76" t="s">
        <v>56</v>
      </c>
      <c r="S183" s="86" t="s">
        <v>247</v>
      </c>
      <c r="T183" s="86" t="s">
        <v>25</v>
      </c>
      <c r="U183" s="76" t="s">
        <v>248</v>
      </c>
      <c r="V183" s="76" t="s">
        <v>249</v>
      </c>
      <c r="W183" s="75" t="s">
        <v>256</v>
      </c>
      <c r="X183" s="68" t="s">
        <v>251</v>
      </c>
      <c r="Y183" s="86" t="s">
        <v>25</v>
      </c>
      <c r="Z183" s="65" t="s">
        <v>816</v>
      </c>
      <c r="AA183" s="125">
        <v>0.8</v>
      </c>
      <c r="AB183" s="64" t="s">
        <v>25</v>
      </c>
      <c r="AC183" s="112"/>
      <c r="AD183" s="112"/>
      <c r="AE183" s="112"/>
      <c r="AF183" s="112"/>
      <c r="AG183" s="146"/>
      <c r="AH183" s="146"/>
      <c r="AI183" s="144"/>
      <c r="AJ183" s="68">
        <v>0</v>
      </c>
      <c r="AK183" s="87">
        <v>0</v>
      </c>
      <c r="AL183" s="120">
        <v>1</v>
      </c>
      <c r="AM183" s="140">
        <v>0</v>
      </c>
      <c r="AN183" s="140">
        <v>0</v>
      </c>
      <c r="AO183" s="68">
        <v>0</v>
      </c>
    </row>
    <row r="184" spans="1:41" s="56" customFormat="1" ht="39.950000000000003" customHeight="1">
      <c r="A184" s="66">
        <f t="shared" si="4"/>
        <v>176</v>
      </c>
      <c r="B184" s="68"/>
      <c r="C184" s="68"/>
      <c r="D184" s="68">
        <v>2</v>
      </c>
      <c r="E184" s="68"/>
      <c r="F184" s="68"/>
      <c r="G184" s="68"/>
      <c r="H184" s="68"/>
      <c r="I184" s="68"/>
      <c r="J184" s="64"/>
      <c r="K184" s="64"/>
      <c r="L184" s="86" t="s">
        <v>819</v>
      </c>
      <c r="M184" s="33" t="s">
        <v>667</v>
      </c>
      <c r="N184" s="80" t="s">
        <v>32</v>
      </c>
      <c r="O184" s="77" t="s">
        <v>56</v>
      </c>
      <c r="P184" s="65" t="s">
        <v>246</v>
      </c>
      <c r="Q184" s="76"/>
      <c r="R184" s="76" t="s">
        <v>56</v>
      </c>
      <c r="S184" s="86" t="s">
        <v>247</v>
      </c>
      <c r="T184" s="86" t="s">
        <v>25</v>
      </c>
      <c r="U184" s="76" t="s">
        <v>248</v>
      </c>
      <c r="V184" s="76" t="s">
        <v>249</v>
      </c>
      <c r="W184" s="75" t="s">
        <v>256</v>
      </c>
      <c r="X184" s="68" t="s">
        <v>251</v>
      </c>
      <c r="Y184" s="86" t="s">
        <v>25</v>
      </c>
      <c r="Z184" s="65" t="s">
        <v>816</v>
      </c>
      <c r="AA184" s="125">
        <v>0.8</v>
      </c>
      <c r="AB184" s="64" t="s">
        <v>25</v>
      </c>
      <c r="AC184" s="112"/>
      <c r="AD184" s="112"/>
      <c r="AE184" s="112"/>
      <c r="AF184" s="112"/>
      <c r="AG184" s="146"/>
      <c r="AH184" s="146"/>
      <c r="AI184" s="144"/>
      <c r="AJ184" s="68">
        <v>0</v>
      </c>
      <c r="AK184" s="87">
        <v>0</v>
      </c>
      <c r="AL184" s="120">
        <v>0</v>
      </c>
      <c r="AM184" s="140">
        <v>1</v>
      </c>
      <c r="AN184" s="140">
        <v>1</v>
      </c>
      <c r="AO184" s="68">
        <v>0</v>
      </c>
    </row>
    <row r="185" spans="1:41" s="56" customFormat="1" ht="39.950000000000003" customHeight="1">
      <c r="A185" s="66">
        <f t="shared" si="4"/>
        <v>177</v>
      </c>
      <c r="B185" s="68"/>
      <c r="C185" s="68"/>
      <c r="D185" s="68">
        <v>2</v>
      </c>
      <c r="E185" s="68"/>
      <c r="F185" s="68"/>
      <c r="G185" s="68"/>
      <c r="H185" s="68"/>
      <c r="I185" s="68"/>
      <c r="J185" s="64"/>
      <c r="K185" s="64"/>
      <c r="L185" s="86" t="s">
        <v>118</v>
      </c>
      <c r="M185" s="33" t="s">
        <v>119</v>
      </c>
      <c r="N185" s="80" t="s">
        <v>820</v>
      </c>
      <c r="O185" s="77" t="s">
        <v>56</v>
      </c>
      <c r="P185" s="65" t="s">
        <v>246</v>
      </c>
      <c r="Q185" s="76"/>
      <c r="R185" s="76" t="s">
        <v>56</v>
      </c>
      <c r="S185" s="86" t="s">
        <v>247</v>
      </c>
      <c r="T185" s="86" t="s">
        <v>25</v>
      </c>
      <c r="U185" s="76" t="s">
        <v>249</v>
      </c>
      <c r="V185" s="76" t="s">
        <v>248</v>
      </c>
      <c r="W185" s="75" t="s">
        <v>256</v>
      </c>
      <c r="X185" s="68" t="s">
        <v>251</v>
      </c>
      <c r="Y185" s="86" t="s">
        <v>25</v>
      </c>
      <c r="Z185" s="65" t="s">
        <v>821</v>
      </c>
      <c r="AA185" s="125">
        <v>0.02</v>
      </c>
      <c r="AB185" s="64" t="s">
        <v>25</v>
      </c>
      <c r="AC185" s="112"/>
      <c r="AD185" s="112"/>
      <c r="AE185" s="112"/>
      <c r="AF185" s="112"/>
      <c r="AG185" s="146"/>
      <c r="AH185" s="146"/>
      <c r="AI185" s="144"/>
      <c r="AJ185" s="68">
        <v>0</v>
      </c>
      <c r="AK185" s="87">
        <v>0</v>
      </c>
      <c r="AL185" s="120">
        <v>0</v>
      </c>
      <c r="AM185" s="140">
        <v>0</v>
      </c>
      <c r="AN185" s="140">
        <v>1</v>
      </c>
      <c r="AO185" s="68">
        <v>1</v>
      </c>
    </row>
    <row r="186" spans="1:41" s="56" customFormat="1" ht="39.950000000000003" customHeight="1">
      <c r="A186" s="66">
        <f t="shared" si="4"/>
        <v>178</v>
      </c>
      <c r="B186" s="68"/>
      <c r="C186" s="68"/>
      <c r="D186" s="68">
        <v>2</v>
      </c>
      <c r="E186" s="68"/>
      <c r="F186" s="68"/>
      <c r="G186" s="68"/>
      <c r="H186" s="68"/>
      <c r="I186" s="68"/>
      <c r="J186" s="64"/>
      <c r="K186" s="64"/>
      <c r="L186" s="81" t="s">
        <v>59</v>
      </c>
      <c r="M186" s="33" t="s">
        <v>83</v>
      </c>
      <c r="N186" s="85" t="s">
        <v>784</v>
      </c>
      <c r="O186" s="77" t="s">
        <v>56</v>
      </c>
      <c r="P186" s="65" t="s">
        <v>246</v>
      </c>
      <c r="Q186" s="76"/>
      <c r="R186" s="76" t="s">
        <v>56</v>
      </c>
      <c r="S186" s="86" t="s">
        <v>247</v>
      </c>
      <c r="T186" s="76" t="s">
        <v>56</v>
      </c>
      <c r="U186" s="76" t="s">
        <v>248</v>
      </c>
      <c r="V186" s="76" t="s">
        <v>249</v>
      </c>
      <c r="W186" s="75" t="s">
        <v>256</v>
      </c>
      <c r="X186" s="68" t="s">
        <v>251</v>
      </c>
      <c r="Y186" s="86" t="s">
        <v>25</v>
      </c>
      <c r="Z186" s="65" t="s">
        <v>822</v>
      </c>
      <c r="AA186" s="125">
        <f>AA187+AA188*AJ188+AA189*AJ189+AA190+AA210+AA191</f>
        <v>3.9836</v>
      </c>
      <c r="AB186" s="64" t="s">
        <v>25</v>
      </c>
      <c r="AC186" s="112"/>
      <c r="AD186" s="112"/>
      <c r="AE186" s="112"/>
      <c r="AF186" s="112"/>
      <c r="AG186" s="146"/>
      <c r="AH186" s="146"/>
      <c r="AI186" s="144"/>
      <c r="AJ186" s="68">
        <v>1</v>
      </c>
      <c r="AK186" s="68">
        <v>1</v>
      </c>
      <c r="AL186" s="68">
        <v>1</v>
      </c>
      <c r="AM186" s="140">
        <v>1</v>
      </c>
      <c r="AN186" s="140">
        <v>1</v>
      </c>
      <c r="AO186" s="68">
        <v>1</v>
      </c>
    </row>
    <row r="187" spans="1:41" s="56" customFormat="1" ht="39.950000000000003" customHeight="1">
      <c r="A187" s="66">
        <f t="shared" si="4"/>
        <v>179</v>
      </c>
      <c r="B187" s="68"/>
      <c r="C187" s="68"/>
      <c r="D187" s="68"/>
      <c r="E187" s="68">
        <v>3</v>
      </c>
      <c r="F187" s="68"/>
      <c r="G187" s="68"/>
      <c r="H187" s="68"/>
      <c r="I187" s="68"/>
      <c r="J187" s="64"/>
      <c r="K187" s="64"/>
      <c r="L187" s="81" t="s">
        <v>68</v>
      </c>
      <c r="M187" s="33" t="s">
        <v>69</v>
      </c>
      <c r="N187" s="85" t="s">
        <v>784</v>
      </c>
      <c r="O187" s="77" t="s">
        <v>56</v>
      </c>
      <c r="P187" s="65" t="s">
        <v>246</v>
      </c>
      <c r="Q187" s="76"/>
      <c r="R187" s="76" t="s">
        <v>56</v>
      </c>
      <c r="S187" s="86" t="s">
        <v>247</v>
      </c>
      <c r="T187" s="76" t="s">
        <v>56</v>
      </c>
      <c r="U187" s="76" t="s">
        <v>248</v>
      </c>
      <c r="V187" s="76" t="s">
        <v>249</v>
      </c>
      <c r="W187" s="77" t="s">
        <v>286</v>
      </c>
      <c r="X187" s="68" t="s">
        <v>496</v>
      </c>
      <c r="Y187" s="86" t="s">
        <v>497</v>
      </c>
      <c r="Z187" s="86" t="s">
        <v>823</v>
      </c>
      <c r="AA187" s="171">
        <v>2.3650000000000002</v>
      </c>
      <c r="AB187" s="86" t="s">
        <v>25</v>
      </c>
      <c r="AC187" s="112"/>
      <c r="AD187" s="112"/>
      <c r="AE187" s="112"/>
      <c r="AF187" s="112"/>
      <c r="AG187" s="146"/>
      <c r="AH187" s="146"/>
      <c r="AI187" s="144"/>
      <c r="AJ187" s="68">
        <v>1</v>
      </c>
      <c r="AK187" s="68">
        <v>1</v>
      </c>
      <c r="AL187" s="68">
        <v>1</v>
      </c>
      <c r="AM187" s="140">
        <v>1</v>
      </c>
      <c r="AN187" s="140">
        <v>1</v>
      </c>
      <c r="AO187" s="68">
        <v>1</v>
      </c>
    </row>
    <row r="188" spans="1:41" s="56" customFormat="1" ht="39.950000000000003" customHeight="1">
      <c r="A188" s="66">
        <f t="shared" si="4"/>
        <v>180</v>
      </c>
      <c r="B188" s="68"/>
      <c r="C188" s="68"/>
      <c r="D188" s="68"/>
      <c r="E188" s="68">
        <v>3</v>
      </c>
      <c r="F188" s="68"/>
      <c r="G188" s="68"/>
      <c r="H188" s="68"/>
      <c r="I188" s="68"/>
      <c r="J188" s="64"/>
      <c r="K188" s="64"/>
      <c r="L188" s="169" t="s">
        <v>679</v>
      </c>
      <c r="M188" s="169" t="s">
        <v>680</v>
      </c>
      <c r="N188" s="85" t="s">
        <v>681</v>
      </c>
      <c r="O188" s="77" t="s">
        <v>56</v>
      </c>
      <c r="P188" s="65" t="s">
        <v>246</v>
      </c>
      <c r="Q188" s="76"/>
      <c r="R188" s="76" t="s">
        <v>56</v>
      </c>
      <c r="S188" s="86" t="s">
        <v>247</v>
      </c>
      <c r="T188" s="86" t="s">
        <v>25</v>
      </c>
      <c r="U188" s="76" t="s">
        <v>249</v>
      </c>
      <c r="V188" s="76" t="s">
        <v>248</v>
      </c>
      <c r="W188" s="75" t="s">
        <v>305</v>
      </c>
      <c r="X188" s="68" t="s">
        <v>824</v>
      </c>
      <c r="Y188" s="86" t="s">
        <v>432</v>
      </c>
      <c r="Z188" s="112" t="s">
        <v>677</v>
      </c>
      <c r="AA188" s="146">
        <v>1.0800000000000001E-2</v>
      </c>
      <c r="AB188" s="86" t="s">
        <v>25</v>
      </c>
      <c r="AC188" s="112"/>
      <c r="AD188" s="112"/>
      <c r="AE188" s="112"/>
      <c r="AF188" s="112"/>
      <c r="AG188" s="146"/>
      <c r="AH188" s="146"/>
      <c r="AI188" s="144"/>
      <c r="AJ188" s="68">
        <v>2</v>
      </c>
      <c r="AK188" s="68">
        <v>2</v>
      </c>
      <c r="AL188" s="68">
        <v>2</v>
      </c>
      <c r="AM188" s="140">
        <v>2</v>
      </c>
      <c r="AN188" s="140">
        <v>2</v>
      </c>
      <c r="AO188" s="68">
        <v>2</v>
      </c>
    </row>
    <row r="189" spans="1:41" s="56" customFormat="1" ht="39.950000000000003" customHeight="1">
      <c r="A189" s="66">
        <f t="shared" si="4"/>
        <v>181</v>
      </c>
      <c r="B189" s="68"/>
      <c r="C189" s="68"/>
      <c r="D189" s="68"/>
      <c r="E189" s="68">
        <v>3</v>
      </c>
      <c r="F189" s="68"/>
      <c r="G189" s="68"/>
      <c r="H189" s="68"/>
      <c r="I189" s="68"/>
      <c r="J189" s="64"/>
      <c r="K189" s="64"/>
      <c r="L189" s="169" t="s">
        <v>673</v>
      </c>
      <c r="M189" s="169" t="s">
        <v>674</v>
      </c>
      <c r="N189" s="85" t="s">
        <v>675</v>
      </c>
      <c r="O189" s="77" t="s">
        <v>56</v>
      </c>
      <c r="P189" s="65" t="s">
        <v>246</v>
      </c>
      <c r="Q189" s="86"/>
      <c r="R189" s="76" t="s">
        <v>56</v>
      </c>
      <c r="S189" s="86" t="s">
        <v>247</v>
      </c>
      <c r="T189" s="86" t="s">
        <v>25</v>
      </c>
      <c r="U189" s="76" t="s">
        <v>249</v>
      </c>
      <c r="V189" s="76" t="s">
        <v>248</v>
      </c>
      <c r="W189" s="75" t="s">
        <v>305</v>
      </c>
      <c r="X189" s="68" t="s">
        <v>676</v>
      </c>
      <c r="Y189" s="86" t="s">
        <v>432</v>
      </c>
      <c r="Z189" s="112" t="s">
        <v>678</v>
      </c>
      <c r="AA189" s="146">
        <v>1.4999999999999999E-2</v>
      </c>
      <c r="AB189" s="64" t="s">
        <v>25</v>
      </c>
      <c r="AC189" s="112"/>
      <c r="AD189" s="112"/>
      <c r="AE189" s="112"/>
      <c r="AF189" s="112"/>
      <c r="AG189" s="146"/>
      <c r="AH189" s="146"/>
      <c r="AI189" s="144"/>
      <c r="AJ189" s="68">
        <v>4</v>
      </c>
      <c r="AK189" s="68">
        <v>4</v>
      </c>
      <c r="AL189" s="68">
        <v>4</v>
      </c>
      <c r="AM189" s="140">
        <v>4</v>
      </c>
      <c r="AN189" s="140">
        <v>4</v>
      </c>
      <c r="AO189" s="68">
        <v>4</v>
      </c>
    </row>
    <row r="190" spans="1:41" s="56" customFormat="1" ht="39.950000000000003" customHeight="1">
      <c r="A190" s="66">
        <f t="shared" si="4"/>
        <v>182</v>
      </c>
      <c r="B190" s="68"/>
      <c r="C190" s="68"/>
      <c r="D190" s="68"/>
      <c r="E190" s="68">
        <v>3</v>
      </c>
      <c r="F190" s="68"/>
      <c r="G190" s="68"/>
      <c r="H190" s="68"/>
      <c r="I190" s="68"/>
      <c r="J190" s="64"/>
      <c r="K190" s="64"/>
      <c r="L190" s="169" t="s">
        <v>825</v>
      </c>
      <c r="M190" s="169" t="s">
        <v>826</v>
      </c>
      <c r="N190" s="85" t="s">
        <v>827</v>
      </c>
      <c r="O190" s="77" t="s">
        <v>56</v>
      </c>
      <c r="P190" s="65" t="s">
        <v>246</v>
      </c>
      <c r="Q190" s="76"/>
      <c r="R190" s="76" t="s">
        <v>56</v>
      </c>
      <c r="S190" s="86" t="s">
        <v>247</v>
      </c>
      <c r="T190" s="86" t="s">
        <v>25</v>
      </c>
      <c r="U190" s="76" t="s">
        <v>249</v>
      </c>
      <c r="V190" s="76" t="s">
        <v>248</v>
      </c>
      <c r="W190" s="75" t="s">
        <v>305</v>
      </c>
      <c r="X190" s="68" t="s">
        <v>828</v>
      </c>
      <c r="Y190" s="86" t="s">
        <v>432</v>
      </c>
      <c r="Z190" s="112" t="s">
        <v>683</v>
      </c>
      <c r="AA190" s="146">
        <v>1.2999999999999999E-2</v>
      </c>
      <c r="AB190" s="64" t="s">
        <v>25</v>
      </c>
      <c r="AC190" s="112"/>
      <c r="AD190" s="112"/>
      <c r="AE190" s="112"/>
      <c r="AF190" s="112"/>
      <c r="AG190" s="146"/>
      <c r="AH190" s="146"/>
      <c r="AI190" s="98"/>
      <c r="AJ190" s="68">
        <v>1</v>
      </c>
      <c r="AK190" s="68">
        <v>1</v>
      </c>
      <c r="AL190" s="68">
        <v>1</v>
      </c>
      <c r="AM190" s="140">
        <v>1</v>
      </c>
      <c r="AN190" s="140">
        <v>1</v>
      </c>
      <c r="AO190" s="68">
        <v>1</v>
      </c>
    </row>
    <row r="191" spans="1:41" ht="39.950000000000003" customHeight="1">
      <c r="A191" s="66">
        <f t="shared" si="4"/>
        <v>183</v>
      </c>
      <c r="B191" s="68"/>
      <c r="C191" s="68"/>
      <c r="D191" s="68"/>
      <c r="E191" s="74">
        <v>3</v>
      </c>
      <c r="F191" s="68"/>
      <c r="G191" s="68"/>
      <c r="H191" s="68"/>
      <c r="I191" s="68"/>
      <c r="J191" s="64"/>
      <c r="K191" s="64"/>
      <c r="L191" s="86" t="s">
        <v>829</v>
      </c>
      <c r="M191" s="33" t="s">
        <v>685</v>
      </c>
      <c r="N191" s="85" t="s">
        <v>271</v>
      </c>
      <c r="O191" s="77" t="s">
        <v>56</v>
      </c>
      <c r="P191" s="65" t="s">
        <v>246</v>
      </c>
      <c r="Q191" s="76"/>
      <c r="R191" s="76" t="s">
        <v>56</v>
      </c>
      <c r="S191" s="86" t="s">
        <v>247</v>
      </c>
      <c r="T191" s="76" t="s">
        <v>56</v>
      </c>
      <c r="U191" s="76" t="s">
        <v>248</v>
      </c>
      <c r="V191" s="76" t="s">
        <v>249</v>
      </c>
      <c r="W191" s="75" t="s">
        <v>256</v>
      </c>
      <c r="X191" s="68" t="s">
        <v>251</v>
      </c>
      <c r="Y191" s="86" t="s">
        <v>25</v>
      </c>
      <c r="Z191" s="86" t="s">
        <v>830</v>
      </c>
      <c r="AA191" s="171">
        <f>1.532-0.066*2</f>
        <v>1.4</v>
      </c>
      <c r="AB191" s="64" t="s">
        <v>324</v>
      </c>
      <c r="AC191" s="112"/>
      <c r="AD191" s="112"/>
      <c r="AE191" s="112"/>
      <c r="AF191" s="112"/>
      <c r="AG191" s="146"/>
      <c r="AH191" s="146"/>
      <c r="AI191" s="172"/>
      <c r="AJ191" s="68">
        <v>1</v>
      </c>
      <c r="AK191" s="68">
        <v>1</v>
      </c>
      <c r="AL191" s="68">
        <v>1</v>
      </c>
      <c r="AM191" s="140">
        <v>1</v>
      </c>
      <c r="AN191" s="140">
        <v>1</v>
      </c>
      <c r="AO191" s="68">
        <v>1</v>
      </c>
    </row>
    <row r="192" spans="1:41" ht="39.950000000000003" customHeight="1">
      <c r="A192" s="66">
        <f t="shared" si="4"/>
        <v>184</v>
      </c>
      <c r="B192" s="68"/>
      <c r="C192" s="68"/>
      <c r="D192" s="68"/>
      <c r="E192" s="74"/>
      <c r="F192" s="68">
        <v>4</v>
      </c>
      <c r="G192" s="68"/>
      <c r="H192" s="68"/>
      <c r="I192" s="68"/>
      <c r="J192" s="64"/>
      <c r="K192" s="64"/>
      <c r="L192" s="81" t="s">
        <v>70</v>
      </c>
      <c r="M192" s="33" t="s">
        <v>71</v>
      </c>
      <c r="N192" s="85" t="s">
        <v>271</v>
      </c>
      <c r="O192" s="77" t="s">
        <v>56</v>
      </c>
      <c r="P192" s="65" t="s">
        <v>246</v>
      </c>
      <c r="Q192" s="76"/>
      <c r="R192" s="76" t="s">
        <v>56</v>
      </c>
      <c r="S192" s="86" t="s">
        <v>247</v>
      </c>
      <c r="T192" s="76" t="s">
        <v>56</v>
      </c>
      <c r="U192" s="76" t="s">
        <v>248</v>
      </c>
      <c r="V192" s="76" t="s">
        <v>249</v>
      </c>
      <c r="W192" s="75" t="s">
        <v>256</v>
      </c>
      <c r="X192" s="68" t="s">
        <v>251</v>
      </c>
      <c r="Y192" s="86" t="s">
        <v>25</v>
      </c>
      <c r="Z192" s="86" t="s">
        <v>830</v>
      </c>
      <c r="AA192" s="171">
        <v>1.4</v>
      </c>
      <c r="AB192" s="64" t="s">
        <v>25</v>
      </c>
      <c r="AC192" s="112"/>
      <c r="AD192" s="112"/>
      <c r="AE192" s="112"/>
      <c r="AF192" s="112"/>
      <c r="AG192" s="146"/>
      <c r="AH192" s="146"/>
      <c r="AI192" s="172"/>
      <c r="AJ192" s="68">
        <v>1</v>
      </c>
      <c r="AK192" s="68">
        <v>1</v>
      </c>
      <c r="AL192" s="68">
        <v>1</v>
      </c>
      <c r="AM192" s="140">
        <v>1</v>
      </c>
      <c r="AN192" s="140">
        <v>1</v>
      </c>
      <c r="AO192" s="68">
        <v>1</v>
      </c>
    </row>
    <row r="193" spans="1:41" ht="39.950000000000003" customHeight="1">
      <c r="A193" s="66">
        <f t="shared" si="4"/>
        <v>185</v>
      </c>
      <c r="B193" s="68"/>
      <c r="C193" s="68"/>
      <c r="D193" s="68"/>
      <c r="E193" s="68"/>
      <c r="F193" s="68"/>
      <c r="G193" s="68">
        <v>5</v>
      </c>
      <c r="H193" s="68"/>
      <c r="I193" s="68"/>
      <c r="J193" s="64"/>
      <c r="K193" s="64"/>
      <c r="L193" s="81" t="s">
        <v>687</v>
      </c>
      <c r="M193" s="33" t="s">
        <v>688</v>
      </c>
      <c r="N193" s="160" t="s">
        <v>271</v>
      </c>
      <c r="O193" s="77" t="s">
        <v>56</v>
      </c>
      <c r="P193" s="65" t="s">
        <v>246</v>
      </c>
      <c r="Q193" s="76"/>
      <c r="R193" s="76" t="s">
        <v>56</v>
      </c>
      <c r="S193" s="86" t="s">
        <v>247</v>
      </c>
      <c r="T193" s="76" t="s">
        <v>56</v>
      </c>
      <c r="U193" s="76" t="s">
        <v>248</v>
      </c>
      <c r="V193" s="76" t="s">
        <v>249</v>
      </c>
      <c r="W193" s="75" t="s">
        <v>328</v>
      </c>
      <c r="X193" s="86" t="s">
        <v>689</v>
      </c>
      <c r="Y193" s="86" t="s">
        <v>330</v>
      </c>
      <c r="Z193" s="86" t="s">
        <v>690</v>
      </c>
      <c r="AA193" s="126">
        <v>0.20499999999999999</v>
      </c>
      <c r="AB193" s="64" t="s">
        <v>25</v>
      </c>
      <c r="AC193" s="112"/>
      <c r="AD193" s="112"/>
      <c r="AE193" s="112"/>
      <c r="AF193" s="112"/>
      <c r="AG193" s="146"/>
      <c r="AH193" s="146"/>
      <c r="AI193" s="144"/>
      <c r="AJ193" s="68">
        <v>1</v>
      </c>
      <c r="AK193" s="68">
        <v>1</v>
      </c>
      <c r="AL193" s="68">
        <v>1</v>
      </c>
      <c r="AM193" s="140">
        <v>1</v>
      </c>
      <c r="AN193" s="140">
        <v>1</v>
      </c>
      <c r="AO193" s="68">
        <v>1</v>
      </c>
    </row>
    <row r="194" spans="1:41" s="57" customFormat="1" ht="39.950000000000003" customHeight="1">
      <c r="A194" s="66">
        <f t="shared" si="4"/>
        <v>186</v>
      </c>
      <c r="B194" s="68"/>
      <c r="C194" s="68"/>
      <c r="D194" s="68"/>
      <c r="E194" s="68"/>
      <c r="F194" s="68"/>
      <c r="G194" s="68">
        <v>5</v>
      </c>
      <c r="H194" s="68"/>
      <c r="I194" s="68"/>
      <c r="J194" s="64"/>
      <c r="K194" s="64"/>
      <c r="L194" s="81" t="s">
        <v>691</v>
      </c>
      <c r="M194" s="33" t="s">
        <v>692</v>
      </c>
      <c r="N194" s="160" t="s">
        <v>271</v>
      </c>
      <c r="O194" s="77" t="s">
        <v>56</v>
      </c>
      <c r="P194" s="65" t="s">
        <v>246</v>
      </c>
      <c r="Q194" s="76"/>
      <c r="R194" s="76" t="s">
        <v>56</v>
      </c>
      <c r="S194" s="86" t="s">
        <v>247</v>
      </c>
      <c r="T194" s="76" t="s">
        <v>56</v>
      </c>
      <c r="U194" s="76" t="s">
        <v>248</v>
      </c>
      <c r="V194" s="76" t="s">
        <v>249</v>
      </c>
      <c r="W194" s="75" t="s">
        <v>328</v>
      </c>
      <c r="X194" s="86" t="s">
        <v>689</v>
      </c>
      <c r="Y194" s="86" t="s">
        <v>330</v>
      </c>
      <c r="Z194" s="86" t="s">
        <v>693</v>
      </c>
      <c r="AA194" s="126">
        <v>0.20699999999999999</v>
      </c>
      <c r="AB194" s="64" t="s">
        <v>25</v>
      </c>
      <c r="AC194" s="112"/>
      <c r="AD194" s="112"/>
      <c r="AE194" s="112"/>
      <c r="AF194" s="112"/>
      <c r="AG194" s="146"/>
      <c r="AH194" s="146"/>
      <c r="AI194" s="172"/>
      <c r="AJ194" s="68">
        <v>1</v>
      </c>
      <c r="AK194" s="68">
        <v>1</v>
      </c>
      <c r="AL194" s="68">
        <v>1</v>
      </c>
      <c r="AM194" s="190">
        <v>1</v>
      </c>
      <c r="AN194" s="190">
        <v>1</v>
      </c>
      <c r="AO194" s="68">
        <v>1</v>
      </c>
    </row>
    <row r="195" spans="1:41" s="58" customFormat="1" ht="39.950000000000003" customHeight="1">
      <c r="A195" s="66">
        <f t="shared" si="4"/>
        <v>187</v>
      </c>
      <c r="B195" s="68"/>
      <c r="C195" s="68"/>
      <c r="D195" s="68"/>
      <c r="E195" s="68"/>
      <c r="F195" s="68"/>
      <c r="G195" s="68">
        <v>5</v>
      </c>
      <c r="H195" s="68"/>
      <c r="I195" s="68"/>
      <c r="J195" s="64"/>
      <c r="K195" s="64"/>
      <c r="L195" s="36">
        <v>330102401100</v>
      </c>
      <c r="M195" s="33" t="s">
        <v>694</v>
      </c>
      <c r="N195" s="85" t="s">
        <v>695</v>
      </c>
      <c r="O195" s="77" t="s">
        <v>56</v>
      </c>
      <c r="P195" s="65" t="s">
        <v>246</v>
      </c>
      <c r="Q195" s="76"/>
      <c r="R195" s="76" t="s">
        <v>56</v>
      </c>
      <c r="S195" s="86" t="s">
        <v>247</v>
      </c>
      <c r="T195" s="86" t="s">
        <v>25</v>
      </c>
      <c r="U195" s="76" t="s">
        <v>249</v>
      </c>
      <c r="V195" s="76" t="s">
        <v>248</v>
      </c>
      <c r="W195" s="75" t="s">
        <v>328</v>
      </c>
      <c r="X195" s="182" t="s">
        <v>397</v>
      </c>
      <c r="Y195" s="86" t="s">
        <v>330</v>
      </c>
      <c r="Z195" s="65" t="s">
        <v>696</v>
      </c>
      <c r="AA195" s="126">
        <v>6.3E-2</v>
      </c>
      <c r="AB195" s="64" t="s">
        <v>25</v>
      </c>
      <c r="AC195" s="112"/>
      <c r="AD195" s="112"/>
      <c r="AE195" s="112"/>
      <c r="AF195" s="112"/>
      <c r="AG195" s="146"/>
      <c r="AH195" s="146"/>
      <c r="AI195" s="144"/>
      <c r="AJ195" s="68">
        <v>1</v>
      </c>
      <c r="AK195" s="68">
        <v>1</v>
      </c>
      <c r="AL195" s="68">
        <v>1</v>
      </c>
      <c r="AM195" s="191">
        <v>1</v>
      </c>
      <c r="AN195" s="191">
        <v>1</v>
      </c>
      <c r="AO195" s="68">
        <v>1</v>
      </c>
    </row>
    <row r="196" spans="1:41" s="58" customFormat="1" ht="39.950000000000003" customHeight="1">
      <c r="A196" s="66">
        <f t="shared" si="4"/>
        <v>188</v>
      </c>
      <c r="B196" s="68"/>
      <c r="C196" s="68"/>
      <c r="D196" s="68"/>
      <c r="E196" s="68"/>
      <c r="F196" s="68"/>
      <c r="G196" s="68">
        <v>5</v>
      </c>
      <c r="H196" s="68"/>
      <c r="I196" s="68"/>
      <c r="J196" s="64"/>
      <c r="K196" s="64"/>
      <c r="L196" s="36">
        <v>330102401000</v>
      </c>
      <c r="M196" s="33" t="s">
        <v>697</v>
      </c>
      <c r="N196" s="85" t="s">
        <v>695</v>
      </c>
      <c r="O196" s="77" t="s">
        <v>56</v>
      </c>
      <c r="P196" s="65" t="s">
        <v>246</v>
      </c>
      <c r="Q196" s="76"/>
      <c r="R196" s="76" t="s">
        <v>56</v>
      </c>
      <c r="S196" s="86" t="s">
        <v>247</v>
      </c>
      <c r="T196" s="86" t="s">
        <v>25</v>
      </c>
      <c r="U196" s="76" t="s">
        <v>249</v>
      </c>
      <c r="V196" s="76" t="s">
        <v>248</v>
      </c>
      <c r="W196" s="75" t="s">
        <v>328</v>
      </c>
      <c r="X196" s="182" t="s">
        <v>397</v>
      </c>
      <c r="Y196" s="86" t="s">
        <v>330</v>
      </c>
      <c r="Z196" s="65" t="s">
        <v>698</v>
      </c>
      <c r="AA196" s="126">
        <v>5.8000000000000003E-2</v>
      </c>
      <c r="AB196" s="64" t="s">
        <v>25</v>
      </c>
      <c r="AC196" s="112"/>
      <c r="AD196" s="112"/>
      <c r="AE196" s="112"/>
      <c r="AF196" s="112"/>
      <c r="AG196" s="146"/>
      <c r="AH196" s="146"/>
      <c r="AI196" s="192"/>
      <c r="AJ196" s="68">
        <v>1</v>
      </c>
      <c r="AK196" s="68">
        <v>1</v>
      </c>
      <c r="AL196" s="68">
        <v>1</v>
      </c>
      <c r="AM196" s="191">
        <v>1</v>
      </c>
      <c r="AN196" s="191">
        <v>1</v>
      </c>
      <c r="AO196" s="68">
        <v>1</v>
      </c>
    </row>
    <row r="197" spans="1:41" ht="39.950000000000003" customHeight="1">
      <c r="A197" s="66">
        <f t="shared" si="4"/>
        <v>189</v>
      </c>
      <c r="B197" s="68"/>
      <c r="C197" s="68"/>
      <c r="D197" s="68"/>
      <c r="E197" s="173"/>
      <c r="F197" s="68"/>
      <c r="G197" s="68">
        <v>5</v>
      </c>
      <c r="H197" s="68"/>
      <c r="I197" s="68"/>
      <c r="J197" s="64"/>
      <c r="K197" s="64"/>
      <c r="L197" s="81" t="s">
        <v>699</v>
      </c>
      <c r="M197" s="33" t="s">
        <v>700</v>
      </c>
      <c r="N197" s="85" t="s">
        <v>271</v>
      </c>
      <c r="O197" s="77" t="s">
        <v>56</v>
      </c>
      <c r="P197" s="65" t="s">
        <v>246</v>
      </c>
      <c r="Q197" s="76"/>
      <c r="R197" s="76" t="s">
        <v>56</v>
      </c>
      <c r="S197" s="86" t="s">
        <v>247</v>
      </c>
      <c r="T197" s="76" t="s">
        <v>56</v>
      </c>
      <c r="U197" s="76" t="s">
        <v>248</v>
      </c>
      <c r="V197" s="76" t="s">
        <v>249</v>
      </c>
      <c r="W197" s="65" t="s">
        <v>305</v>
      </c>
      <c r="X197" s="68" t="s">
        <v>567</v>
      </c>
      <c r="Y197" s="86" t="s">
        <v>279</v>
      </c>
      <c r="Z197" s="86" t="s">
        <v>701</v>
      </c>
      <c r="AA197" s="126">
        <v>6.8400000000000002E-2</v>
      </c>
      <c r="AB197" s="186" t="s">
        <v>25</v>
      </c>
      <c r="AC197" s="112"/>
      <c r="AD197" s="112"/>
      <c r="AE197" s="112"/>
      <c r="AF197" s="112"/>
      <c r="AG197" s="146"/>
      <c r="AH197" s="146"/>
      <c r="AI197" s="153"/>
      <c r="AJ197" s="68">
        <v>1</v>
      </c>
      <c r="AK197" s="68">
        <v>1</v>
      </c>
      <c r="AL197" s="68">
        <v>1</v>
      </c>
      <c r="AM197" s="140">
        <v>1</v>
      </c>
      <c r="AN197" s="140">
        <v>1</v>
      </c>
      <c r="AO197" s="68">
        <v>1</v>
      </c>
    </row>
    <row r="198" spans="1:41" ht="39.950000000000003" customHeight="1">
      <c r="A198" s="66">
        <f t="shared" si="4"/>
        <v>190</v>
      </c>
      <c r="B198" s="68"/>
      <c r="C198" s="68"/>
      <c r="D198" s="68"/>
      <c r="E198" s="75"/>
      <c r="F198" s="68"/>
      <c r="G198" s="68">
        <v>5</v>
      </c>
      <c r="H198" s="68"/>
      <c r="I198" s="68"/>
      <c r="J198" s="64"/>
      <c r="K198" s="64"/>
      <c r="L198" s="81" t="s">
        <v>702</v>
      </c>
      <c r="M198" s="33" t="s">
        <v>703</v>
      </c>
      <c r="N198" s="85" t="s">
        <v>271</v>
      </c>
      <c r="O198" s="77" t="s">
        <v>56</v>
      </c>
      <c r="P198" s="65" t="s">
        <v>246</v>
      </c>
      <c r="Q198" s="64"/>
      <c r="R198" s="76" t="s">
        <v>56</v>
      </c>
      <c r="S198" s="86" t="s">
        <v>247</v>
      </c>
      <c r="T198" s="76" t="s">
        <v>56</v>
      </c>
      <c r="U198" s="76" t="s">
        <v>248</v>
      </c>
      <c r="V198" s="76" t="s">
        <v>249</v>
      </c>
      <c r="W198" s="65" t="s">
        <v>305</v>
      </c>
      <c r="X198" s="68" t="s">
        <v>567</v>
      </c>
      <c r="Y198" s="86" t="s">
        <v>279</v>
      </c>
      <c r="Z198" s="86" t="s">
        <v>704</v>
      </c>
      <c r="AA198" s="126">
        <v>7.0999999999999994E-2</v>
      </c>
      <c r="AB198" s="64" t="s">
        <v>25</v>
      </c>
      <c r="AC198" s="112"/>
      <c r="AD198" s="112"/>
      <c r="AE198" s="112"/>
      <c r="AF198" s="112"/>
      <c r="AG198" s="146"/>
      <c r="AH198" s="146"/>
      <c r="AI198" s="144"/>
      <c r="AJ198" s="68">
        <v>1</v>
      </c>
      <c r="AK198" s="68">
        <v>1</v>
      </c>
      <c r="AL198" s="68">
        <v>1</v>
      </c>
      <c r="AM198" s="140">
        <v>1</v>
      </c>
      <c r="AN198" s="140">
        <v>1</v>
      </c>
      <c r="AO198" s="68">
        <v>1</v>
      </c>
    </row>
    <row r="199" spans="1:41" ht="39.950000000000003" customHeight="1">
      <c r="A199" s="66">
        <f t="shared" si="4"/>
        <v>191</v>
      </c>
      <c r="B199" s="68"/>
      <c r="C199" s="68"/>
      <c r="D199" s="68"/>
      <c r="E199" s="173"/>
      <c r="F199" s="68"/>
      <c r="G199" s="68">
        <v>5</v>
      </c>
      <c r="H199" s="68"/>
      <c r="I199" s="68"/>
      <c r="J199" s="64"/>
      <c r="K199" s="64"/>
      <c r="L199" s="175" t="s">
        <v>77</v>
      </c>
      <c r="M199" s="176" t="s">
        <v>78</v>
      </c>
      <c r="N199" s="177" t="s">
        <v>271</v>
      </c>
      <c r="O199" s="178" t="s">
        <v>56</v>
      </c>
      <c r="P199" s="179" t="s">
        <v>246</v>
      </c>
      <c r="Q199" s="183"/>
      <c r="R199" s="183" t="s">
        <v>56</v>
      </c>
      <c r="S199" s="184" t="s">
        <v>247</v>
      </c>
      <c r="T199" s="183" t="s">
        <v>56</v>
      </c>
      <c r="U199" s="183" t="s">
        <v>248</v>
      </c>
      <c r="V199" s="183" t="s">
        <v>249</v>
      </c>
      <c r="W199" s="179" t="s">
        <v>305</v>
      </c>
      <c r="X199" s="185" t="s">
        <v>567</v>
      </c>
      <c r="Y199" s="184" t="s">
        <v>279</v>
      </c>
      <c r="Z199" s="184" t="s">
        <v>831</v>
      </c>
      <c r="AA199" s="187">
        <v>6.6000000000000003E-2</v>
      </c>
      <c r="AB199" s="64" t="s">
        <v>25</v>
      </c>
      <c r="AC199" s="112"/>
      <c r="AD199" s="112"/>
      <c r="AE199" s="112"/>
      <c r="AF199" s="112"/>
      <c r="AG199" s="146"/>
      <c r="AH199" s="146"/>
      <c r="AI199" s="144"/>
      <c r="AJ199" s="68">
        <v>2</v>
      </c>
      <c r="AK199" s="68">
        <v>2</v>
      </c>
      <c r="AL199" s="68">
        <v>2</v>
      </c>
      <c r="AM199" s="140">
        <v>2</v>
      </c>
      <c r="AN199" s="140">
        <v>2</v>
      </c>
      <c r="AO199" s="68">
        <v>2</v>
      </c>
    </row>
    <row r="200" spans="1:41" ht="39.950000000000003" customHeight="1">
      <c r="A200" s="66">
        <f t="shared" si="4"/>
        <v>192</v>
      </c>
      <c r="B200" s="68"/>
      <c r="C200" s="68"/>
      <c r="D200" s="173"/>
      <c r="E200" s="68"/>
      <c r="F200" s="68"/>
      <c r="G200" s="68">
        <v>5</v>
      </c>
      <c r="H200" s="68"/>
      <c r="I200" s="68"/>
      <c r="J200" s="64"/>
      <c r="K200" s="64"/>
      <c r="L200" s="81" t="s">
        <v>832</v>
      </c>
      <c r="M200" s="33" t="s">
        <v>707</v>
      </c>
      <c r="N200" s="85" t="s">
        <v>271</v>
      </c>
      <c r="O200" s="77" t="s">
        <v>56</v>
      </c>
      <c r="P200" s="65" t="s">
        <v>246</v>
      </c>
      <c r="Q200" s="76"/>
      <c r="R200" s="76" t="s">
        <v>56</v>
      </c>
      <c r="S200" s="86" t="s">
        <v>247</v>
      </c>
      <c r="T200" s="76" t="s">
        <v>56</v>
      </c>
      <c r="U200" s="76" t="s">
        <v>248</v>
      </c>
      <c r="V200" s="76" t="s">
        <v>249</v>
      </c>
      <c r="W200" s="65" t="s">
        <v>305</v>
      </c>
      <c r="X200" s="68" t="s">
        <v>567</v>
      </c>
      <c r="Y200" s="86" t="s">
        <v>279</v>
      </c>
      <c r="Z200" s="86" t="s">
        <v>833</v>
      </c>
      <c r="AA200" s="126">
        <v>5.8000000000000003E-2</v>
      </c>
      <c r="AB200" s="64" t="s">
        <v>25</v>
      </c>
      <c r="AC200" s="112"/>
      <c r="AD200" s="112"/>
      <c r="AE200" s="112"/>
      <c r="AF200" s="112"/>
      <c r="AG200" s="146"/>
      <c r="AH200" s="146"/>
      <c r="AI200" s="144"/>
      <c r="AJ200" s="68">
        <v>1</v>
      </c>
      <c r="AK200" s="68">
        <v>1</v>
      </c>
      <c r="AL200" s="68">
        <v>1</v>
      </c>
      <c r="AM200" s="140">
        <v>1</v>
      </c>
      <c r="AN200" s="140">
        <v>1</v>
      </c>
      <c r="AO200" s="68">
        <v>1</v>
      </c>
    </row>
    <row r="201" spans="1:41" ht="39.950000000000003" customHeight="1">
      <c r="A201" s="66">
        <f t="shared" si="4"/>
        <v>193</v>
      </c>
      <c r="B201" s="68"/>
      <c r="C201" s="68"/>
      <c r="D201" s="173"/>
      <c r="E201" s="68"/>
      <c r="F201" s="68"/>
      <c r="G201" s="68">
        <v>5</v>
      </c>
      <c r="H201" s="68"/>
      <c r="I201" s="68"/>
      <c r="J201" s="64"/>
      <c r="K201" s="64"/>
      <c r="L201" s="81" t="s">
        <v>834</v>
      </c>
      <c r="M201" s="33" t="s">
        <v>710</v>
      </c>
      <c r="N201" s="85" t="s">
        <v>271</v>
      </c>
      <c r="O201" s="77" t="s">
        <v>56</v>
      </c>
      <c r="P201" s="65" t="s">
        <v>246</v>
      </c>
      <c r="Q201" s="76"/>
      <c r="R201" s="76" t="s">
        <v>56</v>
      </c>
      <c r="S201" s="86" t="s">
        <v>247</v>
      </c>
      <c r="T201" s="76" t="s">
        <v>56</v>
      </c>
      <c r="U201" s="76" t="s">
        <v>248</v>
      </c>
      <c r="V201" s="76" t="s">
        <v>249</v>
      </c>
      <c r="W201" s="65" t="s">
        <v>305</v>
      </c>
      <c r="X201" s="68" t="s">
        <v>567</v>
      </c>
      <c r="Y201" s="86" t="s">
        <v>279</v>
      </c>
      <c r="Z201" s="86" t="s">
        <v>835</v>
      </c>
      <c r="AA201" s="126">
        <v>7.3999999999999996E-2</v>
      </c>
      <c r="AB201" s="64" t="s">
        <v>25</v>
      </c>
      <c r="AC201" s="112"/>
      <c r="AD201" s="112"/>
      <c r="AE201" s="112"/>
      <c r="AF201" s="112"/>
      <c r="AG201" s="146"/>
      <c r="AH201" s="146"/>
      <c r="AI201" s="144"/>
      <c r="AJ201" s="68">
        <v>1</v>
      </c>
      <c r="AK201" s="68">
        <v>1</v>
      </c>
      <c r="AL201" s="68">
        <v>1</v>
      </c>
      <c r="AM201" s="140">
        <v>1</v>
      </c>
      <c r="AN201" s="140">
        <v>1</v>
      </c>
      <c r="AO201" s="68">
        <v>1</v>
      </c>
    </row>
    <row r="202" spans="1:41" ht="39.950000000000003" customHeight="1">
      <c r="A202" s="66">
        <f t="shared" si="4"/>
        <v>194</v>
      </c>
      <c r="B202" s="68"/>
      <c r="C202" s="68"/>
      <c r="D202" s="173"/>
      <c r="E202" s="68"/>
      <c r="F202" s="68"/>
      <c r="G202" s="68">
        <v>5</v>
      </c>
      <c r="H202" s="68"/>
      <c r="I202" s="68"/>
      <c r="J202" s="64"/>
      <c r="K202" s="64"/>
      <c r="L202" s="81" t="s">
        <v>836</v>
      </c>
      <c r="M202" s="33" t="s">
        <v>713</v>
      </c>
      <c r="N202" s="85" t="s">
        <v>271</v>
      </c>
      <c r="O202" s="77" t="s">
        <v>56</v>
      </c>
      <c r="P202" s="65" t="s">
        <v>246</v>
      </c>
      <c r="Q202" s="76"/>
      <c r="R202" s="76" t="s">
        <v>56</v>
      </c>
      <c r="S202" s="86" t="s">
        <v>247</v>
      </c>
      <c r="T202" s="76" t="s">
        <v>56</v>
      </c>
      <c r="U202" s="76" t="s">
        <v>248</v>
      </c>
      <c r="V202" s="76" t="s">
        <v>249</v>
      </c>
      <c r="W202" s="65" t="s">
        <v>305</v>
      </c>
      <c r="X202" s="68" t="s">
        <v>567</v>
      </c>
      <c r="Y202" s="86" t="s">
        <v>279</v>
      </c>
      <c r="Z202" s="86" t="s">
        <v>837</v>
      </c>
      <c r="AA202" s="126">
        <v>8.8099999999999998E-2</v>
      </c>
      <c r="AB202" s="64" t="s">
        <v>25</v>
      </c>
      <c r="AC202" s="112"/>
      <c r="AD202" s="112"/>
      <c r="AE202" s="112"/>
      <c r="AF202" s="112"/>
      <c r="AG202" s="146"/>
      <c r="AH202" s="146"/>
      <c r="AI202" s="144"/>
      <c r="AJ202" s="68">
        <v>1</v>
      </c>
      <c r="AK202" s="68">
        <v>1</v>
      </c>
      <c r="AL202" s="68">
        <v>1</v>
      </c>
      <c r="AM202" s="140">
        <v>1</v>
      </c>
      <c r="AN202" s="140">
        <v>1</v>
      </c>
      <c r="AO202" s="68">
        <v>1</v>
      </c>
    </row>
    <row r="203" spans="1:41" ht="39.950000000000003" customHeight="1">
      <c r="A203" s="66">
        <f t="shared" si="4"/>
        <v>195</v>
      </c>
      <c r="B203" s="65"/>
      <c r="C203" s="68"/>
      <c r="D203" s="173"/>
      <c r="E203" s="68"/>
      <c r="F203" s="68"/>
      <c r="G203" s="68">
        <v>5</v>
      </c>
      <c r="H203" s="68"/>
      <c r="I203" s="68"/>
      <c r="J203" s="64"/>
      <c r="K203" s="64"/>
      <c r="L203" s="81" t="s">
        <v>838</v>
      </c>
      <c r="M203" s="33" t="s">
        <v>716</v>
      </c>
      <c r="N203" s="85" t="s">
        <v>271</v>
      </c>
      <c r="O203" s="77" t="s">
        <v>56</v>
      </c>
      <c r="P203" s="65" t="s">
        <v>246</v>
      </c>
      <c r="Q203" s="76"/>
      <c r="R203" s="76" t="s">
        <v>56</v>
      </c>
      <c r="S203" s="86" t="s">
        <v>247</v>
      </c>
      <c r="T203" s="76" t="s">
        <v>56</v>
      </c>
      <c r="U203" s="76" t="s">
        <v>248</v>
      </c>
      <c r="V203" s="76" t="s">
        <v>249</v>
      </c>
      <c r="W203" s="65" t="s">
        <v>305</v>
      </c>
      <c r="X203" s="68" t="s">
        <v>567</v>
      </c>
      <c r="Y203" s="86" t="s">
        <v>279</v>
      </c>
      <c r="Z203" s="86" t="s">
        <v>839</v>
      </c>
      <c r="AA203" s="126">
        <v>0.1245</v>
      </c>
      <c r="AB203" s="64" t="s">
        <v>25</v>
      </c>
      <c r="AC203" s="112"/>
      <c r="AD203" s="112"/>
      <c r="AE203" s="112"/>
      <c r="AF203" s="112"/>
      <c r="AG203" s="146"/>
      <c r="AH203" s="146"/>
      <c r="AI203" s="144"/>
      <c r="AJ203" s="68">
        <v>1</v>
      </c>
      <c r="AK203" s="68">
        <v>1</v>
      </c>
      <c r="AL203" s="68">
        <v>1</v>
      </c>
      <c r="AM203" s="140">
        <v>1</v>
      </c>
      <c r="AN203" s="140">
        <v>1</v>
      </c>
      <c r="AO203" s="68">
        <v>1</v>
      </c>
    </row>
    <row r="204" spans="1:41" ht="39.950000000000003" customHeight="1">
      <c r="A204" s="66">
        <f t="shared" si="4"/>
        <v>196</v>
      </c>
      <c r="B204" s="68"/>
      <c r="C204" s="68"/>
      <c r="D204" s="173"/>
      <c r="E204" s="68"/>
      <c r="F204" s="68"/>
      <c r="G204" s="68">
        <v>5</v>
      </c>
      <c r="H204" s="68"/>
      <c r="I204" s="68"/>
      <c r="J204" s="64"/>
      <c r="K204" s="64"/>
      <c r="L204" s="81" t="s">
        <v>840</v>
      </c>
      <c r="M204" s="33" t="s">
        <v>719</v>
      </c>
      <c r="N204" s="85" t="s">
        <v>271</v>
      </c>
      <c r="O204" s="77" t="s">
        <v>56</v>
      </c>
      <c r="P204" s="65" t="s">
        <v>246</v>
      </c>
      <c r="Q204" s="76"/>
      <c r="R204" s="76" t="s">
        <v>56</v>
      </c>
      <c r="S204" s="86" t="s">
        <v>247</v>
      </c>
      <c r="T204" s="76" t="s">
        <v>56</v>
      </c>
      <c r="U204" s="76" t="s">
        <v>248</v>
      </c>
      <c r="V204" s="76" t="s">
        <v>249</v>
      </c>
      <c r="W204" s="65" t="s">
        <v>305</v>
      </c>
      <c r="X204" s="68" t="s">
        <v>567</v>
      </c>
      <c r="Y204" s="86" t="s">
        <v>279</v>
      </c>
      <c r="Z204" s="86" t="s">
        <v>841</v>
      </c>
      <c r="AA204" s="126">
        <v>0.124</v>
      </c>
      <c r="AB204" s="64" t="s">
        <v>25</v>
      </c>
      <c r="AC204" s="112"/>
      <c r="AD204" s="112"/>
      <c r="AE204" s="112"/>
      <c r="AF204" s="112"/>
      <c r="AG204" s="146"/>
      <c r="AH204" s="146"/>
      <c r="AI204" s="144"/>
      <c r="AJ204" s="68">
        <v>1</v>
      </c>
      <c r="AK204" s="68">
        <v>1</v>
      </c>
      <c r="AL204" s="68">
        <v>1</v>
      </c>
      <c r="AM204" s="140">
        <v>1</v>
      </c>
      <c r="AN204" s="140">
        <v>1</v>
      </c>
      <c r="AO204" s="68">
        <v>1</v>
      </c>
    </row>
    <row r="205" spans="1:41" ht="39.950000000000003" customHeight="1">
      <c r="A205" s="66">
        <f t="shared" si="4"/>
        <v>197</v>
      </c>
      <c r="B205" s="68"/>
      <c r="C205" s="68"/>
      <c r="D205" s="173"/>
      <c r="E205" s="68"/>
      <c r="F205" s="68"/>
      <c r="G205" s="68">
        <v>5</v>
      </c>
      <c r="H205" s="68"/>
      <c r="I205" s="68"/>
      <c r="J205" s="64"/>
      <c r="K205" s="64"/>
      <c r="L205" s="81" t="s">
        <v>721</v>
      </c>
      <c r="M205" s="33" t="s">
        <v>722</v>
      </c>
      <c r="N205" s="85" t="s">
        <v>271</v>
      </c>
      <c r="O205" s="77" t="s">
        <v>56</v>
      </c>
      <c r="P205" s="65" t="s">
        <v>246</v>
      </c>
      <c r="Q205" s="76"/>
      <c r="R205" s="76" t="s">
        <v>56</v>
      </c>
      <c r="S205" s="86" t="s">
        <v>247</v>
      </c>
      <c r="T205" s="76" t="s">
        <v>56</v>
      </c>
      <c r="U205" s="76" t="s">
        <v>248</v>
      </c>
      <c r="V205" s="76" t="s">
        <v>249</v>
      </c>
      <c r="W205" s="65" t="s">
        <v>305</v>
      </c>
      <c r="X205" s="68" t="s">
        <v>567</v>
      </c>
      <c r="Y205" s="86" t="s">
        <v>279</v>
      </c>
      <c r="Z205" s="86" t="s">
        <v>723</v>
      </c>
      <c r="AA205" s="126">
        <v>0.06</v>
      </c>
      <c r="AB205" s="64" t="s">
        <v>25</v>
      </c>
      <c r="AC205" s="112"/>
      <c r="AD205" s="112"/>
      <c r="AE205" s="112"/>
      <c r="AF205" s="112"/>
      <c r="AG205" s="146"/>
      <c r="AH205" s="146"/>
      <c r="AI205" s="144"/>
      <c r="AJ205" s="68">
        <v>1</v>
      </c>
      <c r="AK205" s="68">
        <v>1</v>
      </c>
      <c r="AL205" s="68">
        <v>1</v>
      </c>
      <c r="AM205" s="140">
        <v>1</v>
      </c>
      <c r="AN205" s="140">
        <v>1</v>
      </c>
      <c r="AO205" s="68">
        <v>1</v>
      </c>
    </row>
    <row r="206" spans="1:41" ht="39.950000000000003" customHeight="1">
      <c r="A206" s="66">
        <f t="shared" ref="A206:A222" si="5">ROW(206:206)-8</f>
        <v>198</v>
      </c>
      <c r="B206" s="68"/>
      <c r="C206" s="68"/>
      <c r="D206" s="173"/>
      <c r="E206" s="173"/>
      <c r="F206" s="68"/>
      <c r="G206" s="68">
        <v>5</v>
      </c>
      <c r="H206" s="68"/>
      <c r="I206" s="68"/>
      <c r="J206" s="64"/>
      <c r="K206" s="64"/>
      <c r="L206" s="81" t="s">
        <v>842</v>
      </c>
      <c r="M206" s="33" t="s">
        <v>725</v>
      </c>
      <c r="N206" s="85" t="s">
        <v>271</v>
      </c>
      <c r="O206" s="77" t="s">
        <v>56</v>
      </c>
      <c r="P206" s="65" t="s">
        <v>246</v>
      </c>
      <c r="Q206" s="76"/>
      <c r="R206" s="76" t="s">
        <v>56</v>
      </c>
      <c r="S206" s="86" t="s">
        <v>247</v>
      </c>
      <c r="T206" s="76" t="s">
        <v>56</v>
      </c>
      <c r="U206" s="76" t="s">
        <v>248</v>
      </c>
      <c r="V206" s="76" t="s">
        <v>249</v>
      </c>
      <c r="W206" s="65" t="s">
        <v>305</v>
      </c>
      <c r="X206" s="68" t="s">
        <v>567</v>
      </c>
      <c r="Y206" s="86" t="s">
        <v>279</v>
      </c>
      <c r="Z206" s="86" t="s">
        <v>843</v>
      </c>
      <c r="AA206" s="126">
        <v>4.8500000000000001E-2</v>
      </c>
      <c r="AB206" s="64" t="s">
        <v>25</v>
      </c>
      <c r="AC206" s="112"/>
      <c r="AD206" s="112"/>
      <c r="AE206" s="112"/>
      <c r="AF206" s="112"/>
      <c r="AG206" s="146"/>
      <c r="AH206" s="146"/>
      <c r="AI206" s="144"/>
      <c r="AJ206" s="68">
        <v>1</v>
      </c>
      <c r="AK206" s="68">
        <v>1</v>
      </c>
      <c r="AL206" s="68">
        <v>1</v>
      </c>
      <c r="AM206" s="140">
        <v>1</v>
      </c>
      <c r="AN206" s="140">
        <v>1</v>
      </c>
      <c r="AO206" s="68">
        <v>1</v>
      </c>
    </row>
    <row r="207" spans="1:41" ht="39.950000000000003" customHeight="1">
      <c r="A207" s="66">
        <f t="shared" si="5"/>
        <v>199</v>
      </c>
      <c r="B207" s="68"/>
      <c r="C207" s="68"/>
      <c r="D207" s="173"/>
      <c r="E207" s="173"/>
      <c r="F207" s="68"/>
      <c r="G207" s="68">
        <v>5</v>
      </c>
      <c r="H207" s="68"/>
      <c r="I207" s="68"/>
      <c r="J207" s="64"/>
      <c r="K207" s="64"/>
      <c r="L207" s="81" t="s">
        <v>844</v>
      </c>
      <c r="M207" s="33" t="s">
        <v>728</v>
      </c>
      <c r="N207" s="85" t="s">
        <v>271</v>
      </c>
      <c r="O207" s="77" t="s">
        <v>56</v>
      </c>
      <c r="P207" s="65" t="s">
        <v>246</v>
      </c>
      <c r="Q207" s="76"/>
      <c r="R207" s="76" t="s">
        <v>56</v>
      </c>
      <c r="S207" s="86" t="s">
        <v>247</v>
      </c>
      <c r="T207" s="76" t="s">
        <v>56</v>
      </c>
      <c r="U207" s="76" t="s">
        <v>248</v>
      </c>
      <c r="V207" s="76" t="s">
        <v>249</v>
      </c>
      <c r="W207" s="65" t="s">
        <v>305</v>
      </c>
      <c r="X207" s="68" t="s">
        <v>567</v>
      </c>
      <c r="Y207" s="86" t="s">
        <v>279</v>
      </c>
      <c r="Z207" s="86" t="s">
        <v>845</v>
      </c>
      <c r="AA207" s="126">
        <v>0.11799999999999999</v>
      </c>
      <c r="AB207" s="64" t="s">
        <v>25</v>
      </c>
      <c r="AC207" s="112"/>
      <c r="AD207" s="112"/>
      <c r="AE207" s="112"/>
      <c r="AF207" s="112"/>
      <c r="AG207" s="146"/>
      <c r="AH207" s="146"/>
      <c r="AI207" s="144"/>
      <c r="AJ207" s="68">
        <v>1</v>
      </c>
      <c r="AK207" s="68">
        <v>1</v>
      </c>
      <c r="AL207" s="68">
        <v>1</v>
      </c>
      <c r="AM207" s="140">
        <v>1</v>
      </c>
      <c r="AN207" s="140">
        <v>1</v>
      </c>
      <c r="AO207" s="68">
        <v>1</v>
      </c>
    </row>
    <row r="208" spans="1:41" ht="39.950000000000003" customHeight="1">
      <c r="A208" s="66">
        <f t="shared" si="5"/>
        <v>200</v>
      </c>
      <c r="B208" s="68"/>
      <c r="C208" s="68"/>
      <c r="D208" s="173"/>
      <c r="E208" s="173"/>
      <c r="F208" s="68"/>
      <c r="G208" s="68">
        <v>5</v>
      </c>
      <c r="H208" s="68"/>
      <c r="I208" s="68"/>
      <c r="J208" s="64"/>
      <c r="K208" s="64"/>
      <c r="L208" s="81" t="s">
        <v>846</v>
      </c>
      <c r="M208" s="33" t="s">
        <v>731</v>
      </c>
      <c r="N208" s="85" t="s">
        <v>271</v>
      </c>
      <c r="O208" s="77" t="s">
        <v>56</v>
      </c>
      <c r="P208" s="65" t="s">
        <v>246</v>
      </c>
      <c r="Q208" s="76"/>
      <c r="R208" s="76" t="s">
        <v>56</v>
      </c>
      <c r="S208" s="86" t="s">
        <v>247</v>
      </c>
      <c r="T208" s="76" t="s">
        <v>56</v>
      </c>
      <c r="U208" s="76" t="s">
        <v>248</v>
      </c>
      <c r="V208" s="76" t="s">
        <v>249</v>
      </c>
      <c r="W208" s="65" t="s">
        <v>305</v>
      </c>
      <c r="X208" s="68" t="s">
        <v>567</v>
      </c>
      <c r="Y208" s="86" t="s">
        <v>279</v>
      </c>
      <c r="Z208" s="86" t="s">
        <v>732</v>
      </c>
      <c r="AA208" s="126">
        <v>2.7799999999999998E-2</v>
      </c>
      <c r="AB208" s="64" t="s">
        <v>25</v>
      </c>
      <c r="AC208" s="112"/>
      <c r="AD208" s="112"/>
      <c r="AE208" s="112"/>
      <c r="AF208" s="112"/>
      <c r="AG208" s="146"/>
      <c r="AH208" s="146"/>
      <c r="AI208" s="144"/>
      <c r="AJ208" s="68">
        <v>1</v>
      </c>
      <c r="AK208" s="68">
        <v>1</v>
      </c>
      <c r="AL208" s="68">
        <v>1</v>
      </c>
      <c r="AM208" s="140">
        <v>1</v>
      </c>
      <c r="AN208" s="140">
        <v>1</v>
      </c>
      <c r="AO208" s="68">
        <v>1</v>
      </c>
    </row>
    <row r="209" spans="1:41" ht="39.950000000000003" customHeight="1">
      <c r="A209" s="66">
        <f t="shared" si="5"/>
        <v>201</v>
      </c>
      <c r="B209" s="68"/>
      <c r="C209" s="68"/>
      <c r="D209" s="173"/>
      <c r="E209" s="173"/>
      <c r="F209" s="68"/>
      <c r="G209" s="68">
        <v>5</v>
      </c>
      <c r="H209" s="68"/>
      <c r="I209" s="68"/>
      <c r="J209" s="64"/>
      <c r="K209" s="64"/>
      <c r="L209" s="81" t="s">
        <v>847</v>
      </c>
      <c r="M209" s="33" t="s">
        <v>734</v>
      </c>
      <c r="N209" s="85" t="s">
        <v>271</v>
      </c>
      <c r="O209" s="77" t="s">
        <v>56</v>
      </c>
      <c r="P209" s="65" t="s">
        <v>246</v>
      </c>
      <c r="Q209" s="76"/>
      <c r="R209" s="76" t="s">
        <v>56</v>
      </c>
      <c r="S209" s="86" t="s">
        <v>247</v>
      </c>
      <c r="T209" s="76" t="s">
        <v>56</v>
      </c>
      <c r="U209" s="76" t="s">
        <v>248</v>
      </c>
      <c r="V209" s="76" t="s">
        <v>249</v>
      </c>
      <c r="W209" s="65" t="s">
        <v>305</v>
      </c>
      <c r="X209" s="68" t="s">
        <v>567</v>
      </c>
      <c r="Y209" s="86" t="s">
        <v>279</v>
      </c>
      <c r="Z209" s="86" t="s">
        <v>735</v>
      </c>
      <c r="AA209" s="126">
        <v>2.5000000000000001E-2</v>
      </c>
      <c r="AB209" s="64" t="s">
        <v>25</v>
      </c>
      <c r="AC209" s="112"/>
      <c r="AD209" s="112"/>
      <c r="AE209" s="112"/>
      <c r="AF209" s="112"/>
      <c r="AG209" s="146"/>
      <c r="AH209" s="146"/>
      <c r="AI209" s="144"/>
      <c r="AJ209" s="68">
        <v>1</v>
      </c>
      <c r="AK209" s="68">
        <v>1</v>
      </c>
      <c r="AL209" s="68">
        <v>1</v>
      </c>
      <c r="AM209" s="140">
        <v>1</v>
      </c>
      <c r="AN209" s="140">
        <v>1</v>
      </c>
      <c r="AO209" s="68">
        <v>1</v>
      </c>
    </row>
    <row r="210" spans="1:41" ht="39.950000000000003" customHeight="1">
      <c r="A210" s="66">
        <f t="shared" si="5"/>
        <v>202</v>
      </c>
      <c r="B210" s="68"/>
      <c r="C210" s="68"/>
      <c r="D210" s="173"/>
      <c r="E210" s="173">
        <v>3</v>
      </c>
      <c r="F210" s="68"/>
      <c r="G210" s="173"/>
      <c r="H210" s="68"/>
      <c r="I210" s="68"/>
      <c r="J210" s="64"/>
      <c r="K210" s="64"/>
      <c r="L210" s="81">
        <v>330102400400</v>
      </c>
      <c r="M210" s="33" t="s">
        <v>736</v>
      </c>
      <c r="N210" s="85" t="s">
        <v>695</v>
      </c>
      <c r="O210" s="77" t="s">
        <v>56</v>
      </c>
      <c r="P210" s="65" t="s">
        <v>246</v>
      </c>
      <c r="Q210" s="76"/>
      <c r="R210" s="76" t="s">
        <v>56</v>
      </c>
      <c r="S210" s="86" t="s">
        <v>247</v>
      </c>
      <c r="T210" s="76" t="s">
        <v>56</v>
      </c>
      <c r="U210" s="76" t="s">
        <v>249</v>
      </c>
      <c r="V210" s="76" t="s">
        <v>248</v>
      </c>
      <c r="W210" s="182" t="s">
        <v>453</v>
      </c>
      <c r="X210" s="182" t="s">
        <v>453</v>
      </c>
      <c r="Y210" s="86" t="s">
        <v>25</v>
      </c>
      <c r="Z210" s="86" t="s">
        <v>25</v>
      </c>
      <c r="AA210" s="126">
        <v>0.124</v>
      </c>
      <c r="AB210" s="64" t="s">
        <v>25</v>
      </c>
      <c r="AC210" s="112"/>
      <c r="AD210" s="112"/>
      <c r="AE210" s="112"/>
      <c r="AF210" s="112"/>
      <c r="AG210" s="146"/>
      <c r="AH210" s="146"/>
      <c r="AI210" s="144"/>
      <c r="AJ210" s="68">
        <v>1</v>
      </c>
      <c r="AK210" s="68">
        <v>1</v>
      </c>
      <c r="AL210" s="68">
        <v>1</v>
      </c>
      <c r="AM210" s="140">
        <v>1</v>
      </c>
      <c r="AN210" s="140">
        <v>1</v>
      </c>
      <c r="AO210" s="68">
        <v>1</v>
      </c>
    </row>
    <row r="211" spans="1:41" ht="39.950000000000003" customHeight="1">
      <c r="A211" s="66">
        <f t="shared" si="5"/>
        <v>203</v>
      </c>
      <c r="B211" s="68"/>
      <c r="C211" s="68"/>
      <c r="D211" s="173">
        <v>2</v>
      </c>
      <c r="E211" s="173"/>
      <c r="F211" s="68"/>
      <c r="G211" s="173"/>
      <c r="H211" s="68"/>
      <c r="I211" s="68"/>
      <c r="J211" s="64"/>
      <c r="K211" s="64"/>
      <c r="L211" s="86" t="s">
        <v>508</v>
      </c>
      <c r="M211" s="33" t="s">
        <v>509</v>
      </c>
      <c r="N211" s="82" t="s">
        <v>401</v>
      </c>
      <c r="O211" s="77" t="s">
        <v>56</v>
      </c>
      <c r="P211" s="65" t="s">
        <v>246</v>
      </c>
      <c r="Q211" s="86" t="s">
        <v>25</v>
      </c>
      <c r="R211" s="76" t="s">
        <v>56</v>
      </c>
      <c r="S211" s="86" t="s">
        <v>247</v>
      </c>
      <c r="T211" s="86" t="s">
        <v>25</v>
      </c>
      <c r="U211" s="76" t="s">
        <v>249</v>
      </c>
      <c r="V211" s="76" t="s">
        <v>248</v>
      </c>
      <c r="W211" s="86" t="s">
        <v>25</v>
      </c>
      <c r="X211" s="86" t="s">
        <v>25</v>
      </c>
      <c r="Y211" s="86" t="s">
        <v>25</v>
      </c>
      <c r="Z211" s="86" t="s">
        <v>25</v>
      </c>
      <c r="AA211" s="126">
        <v>1E-3</v>
      </c>
      <c r="AB211" s="64" t="s">
        <v>25</v>
      </c>
      <c r="AC211" s="112"/>
      <c r="AD211" s="112"/>
      <c r="AE211" s="112"/>
      <c r="AF211" s="112"/>
      <c r="AG211" s="146"/>
      <c r="AH211" s="146"/>
      <c r="AI211" s="144"/>
      <c r="AJ211" s="68">
        <v>54</v>
      </c>
      <c r="AK211" s="68">
        <v>54</v>
      </c>
      <c r="AL211" s="68">
        <v>54</v>
      </c>
      <c r="AM211" s="68">
        <v>54</v>
      </c>
      <c r="AN211" s="68">
        <v>54</v>
      </c>
      <c r="AO211" s="68">
        <v>54</v>
      </c>
    </row>
    <row r="212" spans="1:41" ht="39.950000000000003" customHeight="1">
      <c r="A212" s="66">
        <f t="shared" si="5"/>
        <v>204</v>
      </c>
      <c r="B212" s="68"/>
      <c r="C212" s="68">
        <v>1</v>
      </c>
      <c r="D212" s="173"/>
      <c r="E212" s="173"/>
      <c r="F212" s="68"/>
      <c r="G212" s="173"/>
      <c r="H212" s="68"/>
      <c r="I212" s="68"/>
      <c r="J212" s="64"/>
      <c r="K212" s="64"/>
      <c r="L212" s="73" t="s">
        <v>157</v>
      </c>
      <c r="M212" s="33" t="s">
        <v>158</v>
      </c>
      <c r="N212" s="160" t="s">
        <v>737</v>
      </c>
      <c r="O212" s="77" t="s">
        <v>56</v>
      </c>
      <c r="P212" s="64" t="s">
        <v>246</v>
      </c>
      <c r="Q212" s="86" t="s">
        <v>25</v>
      </c>
      <c r="R212" s="76" t="s">
        <v>56</v>
      </c>
      <c r="S212" s="86" t="s">
        <v>247</v>
      </c>
      <c r="T212" s="86" t="s">
        <v>25</v>
      </c>
      <c r="U212" s="76" t="s">
        <v>249</v>
      </c>
      <c r="V212" s="76" t="s">
        <v>248</v>
      </c>
      <c r="W212" s="65" t="s">
        <v>738</v>
      </c>
      <c r="X212" s="68" t="s">
        <v>25</v>
      </c>
      <c r="Y212" s="86" t="s">
        <v>25</v>
      </c>
      <c r="Z212" s="65" t="s">
        <v>25</v>
      </c>
      <c r="AA212" s="188">
        <v>1.6500000000000001E-2</v>
      </c>
      <c r="AB212" s="64" t="s">
        <v>25</v>
      </c>
      <c r="AC212" s="112"/>
      <c r="AD212" s="112"/>
      <c r="AE212" s="112"/>
      <c r="AF212" s="112"/>
      <c r="AG212" s="146"/>
      <c r="AH212" s="146"/>
      <c r="AI212" s="103"/>
      <c r="AJ212" s="68">
        <v>1</v>
      </c>
      <c r="AK212" s="68">
        <v>1</v>
      </c>
      <c r="AL212" s="68">
        <v>1</v>
      </c>
      <c r="AM212" s="140">
        <v>1</v>
      </c>
      <c r="AN212" s="140">
        <v>1</v>
      </c>
      <c r="AO212" s="68">
        <v>1</v>
      </c>
    </row>
    <row r="213" spans="1:41" s="52" customFormat="1" ht="39.950000000000003" customHeight="1">
      <c r="A213" s="69">
        <f t="shared" si="5"/>
        <v>205</v>
      </c>
      <c r="B213" s="71"/>
      <c r="C213" s="71">
        <v>1</v>
      </c>
      <c r="D213" s="174"/>
      <c r="E213" s="174"/>
      <c r="F213" s="71"/>
      <c r="G213" s="174"/>
      <c r="H213" s="71"/>
      <c r="I213" s="71"/>
      <c r="J213" s="129"/>
      <c r="K213" s="129"/>
      <c r="L213" s="71" t="s">
        <v>188</v>
      </c>
      <c r="M213" s="93" t="s">
        <v>189</v>
      </c>
      <c r="N213" s="159" t="s">
        <v>739</v>
      </c>
      <c r="O213" s="90" t="s">
        <v>56</v>
      </c>
      <c r="P213" s="129" t="s">
        <v>246</v>
      </c>
      <c r="Q213" s="109" t="s">
        <v>25</v>
      </c>
      <c r="R213" s="113" t="s">
        <v>56</v>
      </c>
      <c r="S213" s="109" t="s">
        <v>247</v>
      </c>
      <c r="T213" s="109" t="s">
        <v>25</v>
      </c>
      <c r="U213" s="113" t="s">
        <v>249</v>
      </c>
      <c r="V213" s="113" t="s">
        <v>248</v>
      </c>
      <c r="W213" s="95" t="s">
        <v>738</v>
      </c>
      <c r="X213" s="71" t="s">
        <v>25</v>
      </c>
      <c r="Y213" s="109" t="s">
        <v>25</v>
      </c>
      <c r="Z213" s="95" t="s">
        <v>25</v>
      </c>
      <c r="AA213" s="189">
        <v>4.4999999999999997E-3</v>
      </c>
      <c r="AB213" s="129" t="s">
        <v>25</v>
      </c>
      <c r="AC213" s="164"/>
      <c r="AD213" s="164"/>
      <c r="AE213" s="164"/>
      <c r="AF213" s="164"/>
      <c r="AG213" s="165"/>
      <c r="AH213" s="165"/>
      <c r="AI213" s="193"/>
      <c r="AJ213" s="71">
        <v>1</v>
      </c>
      <c r="AK213" s="71">
        <v>1</v>
      </c>
      <c r="AL213" s="71">
        <v>1</v>
      </c>
      <c r="AM213" s="150">
        <v>1</v>
      </c>
      <c r="AN213" s="150">
        <v>1</v>
      </c>
      <c r="AO213" s="71">
        <v>1</v>
      </c>
    </row>
    <row r="214" spans="1:41" ht="39.950000000000003" customHeight="1">
      <c r="A214" s="66">
        <f t="shared" si="5"/>
        <v>206</v>
      </c>
      <c r="B214" s="68"/>
      <c r="C214" s="68">
        <v>1</v>
      </c>
      <c r="D214" s="173"/>
      <c r="E214" s="173"/>
      <c r="F214" s="68"/>
      <c r="G214" s="173"/>
      <c r="H214" s="68"/>
      <c r="I214" s="68"/>
      <c r="J214" s="64"/>
      <c r="K214" s="64"/>
      <c r="L214" s="73" t="s">
        <v>177</v>
      </c>
      <c r="M214" s="33" t="s">
        <v>178</v>
      </c>
      <c r="N214" s="160" t="s">
        <v>695</v>
      </c>
      <c r="O214" s="77" t="s">
        <v>56</v>
      </c>
      <c r="P214" s="64" t="s">
        <v>246</v>
      </c>
      <c r="Q214" s="86" t="s">
        <v>25</v>
      </c>
      <c r="R214" s="76" t="s">
        <v>56</v>
      </c>
      <c r="S214" s="86" t="s">
        <v>247</v>
      </c>
      <c r="T214" s="86" t="s">
        <v>25</v>
      </c>
      <c r="U214" s="76" t="s">
        <v>249</v>
      </c>
      <c r="V214" s="76" t="s">
        <v>248</v>
      </c>
      <c r="W214" s="65" t="s">
        <v>738</v>
      </c>
      <c r="X214" s="68" t="s">
        <v>25</v>
      </c>
      <c r="Y214" s="86" t="s">
        <v>25</v>
      </c>
      <c r="Z214" s="65" t="s">
        <v>25</v>
      </c>
      <c r="AA214" s="188">
        <v>1.4500000000000001E-2</v>
      </c>
      <c r="AB214" s="64" t="s">
        <v>25</v>
      </c>
      <c r="AC214" s="112"/>
      <c r="AD214" s="112"/>
      <c r="AE214" s="112"/>
      <c r="AF214" s="112"/>
      <c r="AG214" s="146"/>
      <c r="AH214" s="146"/>
      <c r="AI214" s="103"/>
      <c r="AJ214" s="68">
        <v>1</v>
      </c>
      <c r="AK214" s="68">
        <v>1</v>
      </c>
      <c r="AL214" s="68">
        <v>1</v>
      </c>
      <c r="AM214" s="140">
        <v>1</v>
      </c>
      <c r="AN214" s="140">
        <v>1</v>
      </c>
      <c r="AO214" s="68">
        <v>1</v>
      </c>
    </row>
    <row r="215" spans="1:41" ht="39.950000000000003" customHeight="1">
      <c r="A215" s="66">
        <f t="shared" si="5"/>
        <v>207</v>
      </c>
      <c r="B215" s="68"/>
      <c r="C215" s="68">
        <v>1</v>
      </c>
      <c r="D215" s="173"/>
      <c r="E215" s="173"/>
      <c r="F215" s="68"/>
      <c r="G215" s="173"/>
      <c r="H215" s="68"/>
      <c r="I215" s="68"/>
      <c r="J215" s="64"/>
      <c r="K215" s="64"/>
      <c r="L215" s="73" t="s">
        <v>185</v>
      </c>
      <c r="M215" s="33" t="s">
        <v>186</v>
      </c>
      <c r="N215" s="160" t="s">
        <v>695</v>
      </c>
      <c r="O215" s="77" t="s">
        <v>56</v>
      </c>
      <c r="P215" s="64" t="s">
        <v>246</v>
      </c>
      <c r="Q215" s="86" t="s">
        <v>25</v>
      </c>
      <c r="R215" s="76" t="s">
        <v>56</v>
      </c>
      <c r="S215" s="86" t="s">
        <v>247</v>
      </c>
      <c r="T215" s="86" t="s">
        <v>25</v>
      </c>
      <c r="U215" s="76" t="s">
        <v>249</v>
      </c>
      <c r="V215" s="76" t="s">
        <v>248</v>
      </c>
      <c r="W215" s="65" t="s">
        <v>738</v>
      </c>
      <c r="X215" s="68" t="s">
        <v>25</v>
      </c>
      <c r="Y215" s="86" t="s">
        <v>25</v>
      </c>
      <c r="Z215" s="65" t="s">
        <v>25</v>
      </c>
      <c r="AA215" s="188">
        <v>1.8499999999999999E-2</v>
      </c>
      <c r="AB215" s="64" t="s">
        <v>25</v>
      </c>
      <c r="AC215" s="112"/>
      <c r="AD215" s="112"/>
      <c r="AE215" s="112"/>
      <c r="AF215" s="112"/>
      <c r="AG215" s="146"/>
      <c r="AH215" s="146"/>
      <c r="AI215" s="103"/>
      <c r="AJ215" s="68">
        <v>1</v>
      </c>
      <c r="AK215" s="68">
        <v>1</v>
      </c>
      <c r="AL215" s="68">
        <v>1</v>
      </c>
      <c r="AM215" s="140">
        <v>1</v>
      </c>
      <c r="AN215" s="140">
        <v>1</v>
      </c>
      <c r="AO215" s="68">
        <v>1</v>
      </c>
    </row>
    <row r="216" spans="1:41" ht="39.950000000000003" customHeight="1">
      <c r="A216" s="66">
        <f t="shared" si="5"/>
        <v>208</v>
      </c>
      <c r="B216" s="68"/>
      <c r="C216" s="68">
        <v>1</v>
      </c>
      <c r="D216" s="173"/>
      <c r="E216" s="173"/>
      <c r="F216" s="68"/>
      <c r="G216" s="173"/>
      <c r="H216" s="68"/>
      <c r="I216" s="68"/>
      <c r="J216" s="64"/>
      <c r="K216" s="64"/>
      <c r="L216" s="73" t="s">
        <v>740</v>
      </c>
      <c r="M216" s="101" t="s">
        <v>741</v>
      </c>
      <c r="N216" s="180" t="s">
        <v>271</v>
      </c>
      <c r="O216" s="77" t="s">
        <v>56</v>
      </c>
      <c r="P216" s="64" t="s">
        <v>246</v>
      </c>
      <c r="Q216" s="86" t="s">
        <v>25</v>
      </c>
      <c r="R216" s="76" t="s">
        <v>56</v>
      </c>
      <c r="S216" s="86" t="s">
        <v>247</v>
      </c>
      <c r="T216" s="86" t="s">
        <v>25</v>
      </c>
      <c r="U216" s="76" t="s">
        <v>248</v>
      </c>
      <c r="V216" s="76" t="s">
        <v>249</v>
      </c>
      <c r="W216" s="65" t="s">
        <v>742</v>
      </c>
      <c r="X216" s="68" t="s">
        <v>25</v>
      </c>
      <c r="Y216" s="86" t="s">
        <v>25</v>
      </c>
      <c r="Z216" s="65" t="s">
        <v>25</v>
      </c>
      <c r="AA216" s="188">
        <v>2.0000000000000001E-4</v>
      </c>
      <c r="AB216" s="64" t="s">
        <v>25</v>
      </c>
      <c r="AC216" s="112"/>
      <c r="AD216" s="112"/>
      <c r="AE216" s="112"/>
      <c r="AF216" s="112"/>
      <c r="AG216" s="146"/>
      <c r="AH216" s="146"/>
      <c r="AI216" s="103"/>
      <c r="AJ216" s="68">
        <v>1</v>
      </c>
      <c r="AK216" s="68">
        <v>1</v>
      </c>
      <c r="AL216" s="68">
        <v>1</v>
      </c>
      <c r="AM216" s="140">
        <v>1</v>
      </c>
      <c r="AN216" s="140">
        <v>1</v>
      </c>
      <c r="AO216" s="68">
        <v>1</v>
      </c>
    </row>
    <row r="217" spans="1:41" ht="39.950000000000003" customHeight="1">
      <c r="A217" s="66">
        <f t="shared" si="5"/>
        <v>209</v>
      </c>
      <c r="B217" s="68"/>
      <c r="C217" s="68">
        <v>1</v>
      </c>
      <c r="D217" s="173"/>
      <c r="E217" s="173"/>
      <c r="F217" s="68"/>
      <c r="G217" s="173"/>
      <c r="H217" s="68"/>
      <c r="I217" s="68"/>
      <c r="J217" s="64"/>
      <c r="K217" s="64"/>
      <c r="L217" s="181" t="s">
        <v>743</v>
      </c>
      <c r="M217" s="33" t="s">
        <v>744</v>
      </c>
      <c r="N217" s="160" t="s">
        <v>271</v>
      </c>
      <c r="O217" s="77" t="s">
        <v>56</v>
      </c>
      <c r="P217" s="64" t="s">
        <v>246</v>
      </c>
      <c r="Q217" s="86" t="s">
        <v>25</v>
      </c>
      <c r="R217" s="76" t="s">
        <v>56</v>
      </c>
      <c r="S217" s="86" t="s">
        <v>247</v>
      </c>
      <c r="T217" s="86" t="s">
        <v>25</v>
      </c>
      <c r="U217" s="76" t="s">
        <v>248</v>
      </c>
      <c r="V217" s="76" t="s">
        <v>249</v>
      </c>
      <c r="W217" s="65" t="s">
        <v>742</v>
      </c>
      <c r="X217" s="68" t="s">
        <v>25</v>
      </c>
      <c r="Y217" s="86" t="s">
        <v>25</v>
      </c>
      <c r="Z217" s="65" t="s">
        <v>25</v>
      </c>
      <c r="AA217" s="188">
        <v>2.0000000000000001E-4</v>
      </c>
      <c r="AB217" s="64" t="s">
        <v>25</v>
      </c>
      <c r="AC217" s="112"/>
      <c r="AD217" s="112"/>
      <c r="AE217" s="112"/>
      <c r="AF217" s="112"/>
      <c r="AG217" s="146"/>
      <c r="AH217" s="146"/>
      <c r="AI217" s="103"/>
      <c r="AJ217" s="68">
        <v>1</v>
      </c>
      <c r="AK217" s="68">
        <v>1</v>
      </c>
      <c r="AL217" s="68">
        <v>1</v>
      </c>
      <c r="AM217" s="140">
        <v>1</v>
      </c>
      <c r="AN217" s="140">
        <v>1</v>
      </c>
      <c r="AO217" s="68">
        <v>1</v>
      </c>
    </row>
    <row r="218" spans="1:41" ht="39.950000000000003" customHeight="1">
      <c r="A218" s="66">
        <f t="shared" si="5"/>
        <v>210</v>
      </c>
      <c r="B218" s="68"/>
      <c r="C218" s="68">
        <v>1</v>
      </c>
      <c r="D218" s="173"/>
      <c r="E218" s="173"/>
      <c r="F218" s="68"/>
      <c r="G218" s="173"/>
      <c r="H218" s="68"/>
      <c r="I218" s="68"/>
      <c r="J218" s="64"/>
      <c r="K218" s="64"/>
      <c r="L218" s="181" t="s">
        <v>745</v>
      </c>
      <c r="M218" s="33" t="s">
        <v>746</v>
      </c>
      <c r="N218" s="160" t="s">
        <v>271</v>
      </c>
      <c r="O218" s="77" t="s">
        <v>56</v>
      </c>
      <c r="P218" s="64" t="s">
        <v>246</v>
      </c>
      <c r="Q218" s="86" t="s">
        <v>25</v>
      </c>
      <c r="R218" s="76" t="s">
        <v>56</v>
      </c>
      <c r="S218" s="86" t="s">
        <v>247</v>
      </c>
      <c r="T218" s="86" t="s">
        <v>25</v>
      </c>
      <c r="U218" s="76" t="s">
        <v>248</v>
      </c>
      <c r="V218" s="76" t="s">
        <v>249</v>
      </c>
      <c r="W218" s="65" t="s">
        <v>742</v>
      </c>
      <c r="X218" s="68" t="s">
        <v>25</v>
      </c>
      <c r="Y218" s="86" t="s">
        <v>25</v>
      </c>
      <c r="Z218" s="65" t="s">
        <v>25</v>
      </c>
      <c r="AA218" s="188">
        <v>2.0000000000000001E-4</v>
      </c>
      <c r="AB218" s="64" t="s">
        <v>25</v>
      </c>
      <c r="AC218" s="112"/>
      <c r="AD218" s="112"/>
      <c r="AE218" s="112"/>
      <c r="AF218" s="112"/>
      <c r="AG218" s="146"/>
      <c r="AH218" s="146"/>
      <c r="AI218" s="103"/>
      <c r="AJ218" s="68">
        <v>1</v>
      </c>
      <c r="AK218" s="68">
        <v>1</v>
      </c>
      <c r="AL218" s="68">
        <v>1</v>
      </c>
      <c r="AM218" s="140">
        <v>1</v>
      </c>
      <c r="AN218" s="140">
        <v>1</v>
      </c>
      <c r="AO218" s="68">
        <v>1</v>
      </c>
    </row>
    <row r="219" spans="1:41" ht="39.950000000000003" customHeight="1">
      <c r="A219" s="66">
        <f t="shared" si="5"/>
        <v>211</v>
      </c>
      <c r="B219" s="68">
        <v>0</v>
      </c>
      <c r="C219" s="68"/>
      <c r="D219" s="68"/>
      <c r="E219" s="68"/>
      <c r="F219" s="68"/>
      <c r="G219" s="68"/>
      <c r="H219" s="68"/>
      <c r="I219" s="68"/>
      <c r="J219" s="64"/>
      <c r="K219" s="64"/>
      <c r="L219" s="108" t="s">
        <v>747</v>
      </c>
      <c r="M219" s="33" t="s">
        <v>748</v>
      </c>
      <c r="N219" s="160" t="s">
        <v>749</v>
      </c>
      <c r="O219" s="77" t="s">
        <v>56</v>
      </c>
      <c r="P219" s="65" t="s">
        <v>246</v>
      </c>
      <c r="Q219" s="76"/>
      <c r="R219" s="76" t="s">
        <v>56</v>
      </c>
      <c r="S219" s="86" t="s">
        <v>247</v>
      </c>
      <c r="T219" s="76" t="s">
        <v>56</v>
      </c>
      <c r="U219" s="76" t="s">
        <v>248</v>
      </c>
      <c r="V219" s="76" t="s">
        <v>249</v>
      </c>
      <c r="W219" s="75" t="s">
        <v>318</v>
      </c>
      <c r="X219" s="68" t="s">
        <v>646</v>
      </c>
      <c r="Y219" s="131" t="s">
        <v>25</v>
      </c>
      <c r="Z219" s="86" t="s">
        <v>750</v>
      </c>
      <c r="AA219" s="127">
        <v>1.1999999999999999E-3</v>
      </c>
      <c r="AB219" s="64" t="s">
        <v>25</v>
      </c>
      <c r="AC219" s="112"/>
      <c r="AD219" s="112"/>
      <c r="AE219" s="112"/>
      <c r="AF219" s="112"/>
      <c r="AG219" s="146"/>
      <c r="AH219" s="146"/>
      <c r="AI219" s="148" t="s">
        <v>439</v>
      </c>
      <c r="AJ219" s="68">
        <v>2</v>
      </c>
      <c r="AK219" s="68">
        <v>0</v>
      </c>
      <c r="AL219" s="68">
        <v>2</v>
      </c>
      <c r="AM219" s="140">
        <v>0</v>
      </c>
      <c r="AN219" s="140">
        <v>0</v>
      </c>
      <c r="AO219" s="68">
        <v>2</v>
      </c>
    </row>
    <row r="220" spans="1:41" ht="39.950000000000003" customHeight="1">
      <c r="A220" s="66">
        <f t="shared" si="5"/>
        <v>212</v>
      </c>
      <c r="B220" s="68">
        <v>0</v>
      </c>
      <c r="C220" s="68"/>
      <c r="D220" s="68"/>
      <c r="E220" s="68"/>
      <c r="F220" s="68"/>
      <c r="G220" s="68"/>
      <c r="H220" s="68"/>
      <c r="I220" s="68"/>
      <c r="J220" s="64"/>
      <c r="K220" s="64"/>
      <c r="L220" s="81" t="s">
        <v>751</v>
      </c>
      <c r="M220" s="33" t="s">
        <v>748</v>
      </c>
      <c r="N220" s="160" t="s">
        <v>752</v>
      </c>
      <c r="O220" s="77" t="s">
        <v>56</v>
      </c>
      <c r="P220" s="65" t="s">
        <v>246</v>
      </c>
      <c r="Q220" s="76"/>
      <c r="R220" s="76" t="s">
        <v>56</v>
      </c>
      <c r="S220" s="86" t="s">
        <v>247</v>
      </c>
      <c r="T220" s="76" t="s">
        <v>56</v>
      </c>
      <c r="U220" s="76" t="s">
        <v>248</v>
      </c>
      <c r="V220" s="76" t="s">
        <v>249</v>
      </c>
      <c r="W220" s="75" t="s">
        <v>318</v>
      </c>
      <c r="X220" s="68" t="s">
        <v>646</v>
      </c>
      <c r="Y220" s="131" t="s">
        <v>25</v>
      </c>
      <c r="Z220" s="86" t="s">
        <v>750</v>
      </c>
      <c r="AA220" s="127">
        <v>1.1999999999999999E-3</v>
      </c>
      <c r="AB220" s="64" t="s">
        <v>25</v>
      </c>
      <c r="AC220" s="112"/>
      <c r="AD220" s="112"/>
      <c r="AE220" s="112"/>
      <c r="AF220" s="112"/>
      <c r="AG220" s="146"/>
      <c r="AH220" s="146"/>
      <c r="AI220" s="148" t="s">
        <v>442</v>
      </c>
      <c r="AJ220" s="68">
        <v>0</v>
      </c>
      <c r="AK220" s="68">
        <v>2</v>
      </c>
      <c r="AL220" s="68">
        <v>0</v>
      </c>
      <c r="AM220" s="140">
        <v>2</v>
      </c>
      <c r="AN220" s="140">
        <v>2</v>
      </c>
      <c r="AO220" s="68">
        <v>0</v>
      </c>
    </row>
    <row r="221" spans="1:41" ht="39.950000000000003" customHeight="1">
      <c r="A221" s="66">
        <f t="shared" si="5"/>
        <v>213</v>
      </c>
      <c r="B221" s="68">
        <v>0</v>
      </c>
      <c r="C221" s="68"/>
      <c r="D221" s="173"/>
      <c r="E221" s="173"/>
      <c r="F221" s="68"/>
      <c r="G221" s="173"/>
      <c r="H221" s="68"/>
      <c r="I221" s="68"/>
      <c r="J221" s="64"/>
      <c r="K221" s="64"/>
      <c r="L221" s="81" t="s">
        <v>753</v>
      </c>
      <c r="M221" s="33" t="s">
        <v>754</v>
      </c>
      <c r="N221" s="97" t="s">
        <v>755</v>
      </c>
      <c r="O221" s="77" t="s">
        <v>56</v>
      </c>
      <c r="P221" s="65" t="s">
        <v>246</v>
      </c>
      <c r="Q221" s="86"/>
      <c r="R221" s="76" t="s">
        <v>56</v>
      </c>
      <c r="S221" s="86" t="s">
        <v>247</v>
      </c>
      <c r="T221" s="76" t="s">
        <v>56</v>
      </c>
      <c r="U221" s="76" t="s">
        <v>248</v>
      </c>
      <c r="V221" s="76" t="s">
        <v>249</v>
      </c>
      <c r="W221" s="75" t="s">
        <v>318</v>
      </c>
      <c r="X221" s="68" t="s">
        <v>756</v>
      </c>
      <c r="Y221" s="68" t="s">
        <v>25</v>
      </c>
      <c r="Z221" s="86" t="s">
        <v>757</v>
      </c>
      <c r="AA221" s="126">
        <v>2.1999999999999999E-2</v>
      </c>
      <c r="AB221" s="64" t="s">
        <v>25</v>
      </c>
      <c r="AC221" s="112"/>
      <c r="AD221" s="112"/>
      <c r="AE221" s="112"/>
      <c r="AF221" s="112"/>
      <c r="AG221" s="146"/>
      <c r="AH221" s="146"/>
      <c r="AI221" s="144"/>
      <c r="AJ221" s="68">
        <v>1</v>
      </c>
      <c r="AK221" s="68">
        <v>1</v>
      </c>
      <c r="AL221" s="68">
        <v>1</v>
      </c>
      <c r="AM221" s="140">
        <v>1</v>
      </c>
      <c r="AN221" s="140">
        <v>1</v>
      </c>
      <c r="AO221" s="68">
        <v>1</v>
      </c>
    </row>
    <row r="222" spans="1:41" ht="39.950000000000003" customHeight="1">
      <c r="A222" s="66">
        <f t="shared" si="5"/>
        <v>214</v>
      </c>
      <c r="B222" s="68">
        <v>0</v>
      </c>
      <c r="C222" s="68"/>
      <c r="D222" s="173"/>
      <c r="E222" s="173"/>
      <c r="F222" s="68"/>
      <c r="G222" s="173"/>
      <c r="H222" s="68"/>
      <c r="I222" s="68"/>
      <c r="J222" s="64"/>
      <c r="K222" s="64"/>
      <c r="L222" s="86" t="s">
        <v>758</v>
      </c>
      <c r="M222" s="33" t="s">
        <v>759</v>
      </c>
      <c r="N222" s="97" t="s">
        <v>755</v>
      </c>
      <c r="O222" s="77" t="s">
        <v>56</v>
      </c>
      <c r="P222" s="65" t="s">
        <v>246</v>
      </c>
      <c r="Q222" s="86"/>
      <c r="R222" s="76" t="s">
        <v>56</v>
      </c>
      <c r="S222" s="86" t="s">
        <v>247</v>
      </c>
      <c r="T222" s="76" t="s">
        <v>56</v>
      </c>
      <c r="U222" s="76" t="s">
        <v>248</v>
      </c>
      <c r="V222" s="76" t="s">
        <v>249</v>
      </c>
      <c r="W222" s="75" t="s">
        <v>318</v>
      </c>
      <c r="X222" s="68" t="s">
        <v>756</v>
      </c>
      <c r="Y222" s="68" t="s">
        <v>25</v>
      </c>
      <c r="Z222" s="65" t="s">
        <v>760</v>
      </c>
      <c r="AA222" s="163">
        <v>1.4E-2</v>
      </c>
      <c r="AB222" s="64" t="s">
        <v>25</v>
      </c>
      <c r="AC222" s="112"/>
      <c r="AD222" s="112"/>
      <c r="AE222" s="112"/>
      <c r="AF222" s="112"/>
      <c r="AG222" s="146"/>
      <c r="AH222" s="146"/>
      <c r="AI222" s="144"/>
      <c r="AJ222" s="68">
        <v>1</v>
      </c>
      <c r="AK222" s="68">
        <v>1</v>
      </c>
      <c r="AL222" s="68">
        <v>1</v>
      </c>
      <c r="AM222" s="140">
        <v>1</v>
      </c>
      <c r="AN222" s="140">
        <v>1</v>
      </c>
      <c r="AO222" s="68">
        <v>1</v>
      </c>
    </row>
    <row r="223" spans="1:41">
      <c r="R223" s="51"/>
      <c r="T223" s="51"/>
      <c r="U223" s="51"/>
      <c r="V223" s="51"/>
      <c r="W223" s="51"/>
      <c r="X223" s="51"/>
      <c r="Y223" s="51"/>
    </row>
    <row r="224" spans="1:41">
      <c r="R224" s="51"/>
      <c r="T224" s="51"/>
      <c r="U224" s="51"/>
      <c r="V224" s="51"/>
      <c r="W224" s="51"/>
      <c r="X224" s="51"/>
      <c r="Y224" s="51"/>
    </row>
    <row r="225" spans="18:25">
      <c r="R225" s="51"/>
      <c r="T225" s="51"/>
      <c r="U225" s="51"/>
      <c r="V225" s="51"/>
      <c r="W225" s="51"/>
      <c r="X225" s="51"/>
      <c r="Y225" s="51"/>
    </row>
    <row r="226" spans="18:25">
      <c r="R226" s="51"/>
      <c r="T226" s="51"/>
      <c r="U226" s="51"/>
      <c r="V226" s="51"/>
      <c r="W226" s="51"/>
      <c r="X226" s="51"/>
      <c r="Y226" s="51"/>
    </row>
    <row r="227" spans="18:25">
      <c r="R227" s="51"/>
      <c r="T227" s="51"/>
      <c r="U227" s="51"/>
      <c r="V227" s="51"/>
      <c r="W227" s="51"/>
      <c r="X227" s="51"/>
      <c r="Y227" s="51"/>
    </row>
    <row r="228" spans="18:25">
      <c r="R228" s="51"/>
      <c r="T228" s="51"/>
      <c r="U228" s="51"/>
      <c r="V228" s="51"/>
      <c r="W228" s="51"/>
      <c r="X228" s="51"/>
      <c r="Y228" s="51"/>
    </row>
    <row r="229" spans="18:25">
      <c r="R229" s="51"/>
      <c r="T229" s="51"/>
      <c r="U229" s="51"/>
      <c r="V229" s="51"/>
      <c r="W229" s="51"/>
      <c r="X229" s="51"/>
      <c r="Y229" s="51"/>
    </row>
    <row r="230" spans="18:25">
      <c r="R230" s="51"/>
      <c r="T230" s="51"/>
      <c r="U230" s="51"/>
      <c r="V230" s="51"/>
      <c r="W230" s="51"/>
      <c r="X230" s="51"/>
      <c r="Y230" s="51"/>
    </row>
    <row r="231" spans="18:25">
      <c r="R231" s="51"/>
      <c r="T231" s="51"/>
      <c r="U231" s="51"/>
      <c r="V231" s="51"/>
      <c r="W231" s="51"/>
      <c r="X231" s="51"/>
      <c r="Y231" s="51"/>
    </row>
    <row r="232" spans="18:25">
      <c r="R232" s="51"/>
      <c r="T232" s="51"/>
      <c r="U232" s="51"/>
      <c r="V232" s="51"/>
      <c r="W232" s="51"/>
      <c r="X232" s="51"/>
      <c r="Y232" s="51"/>
    </row>
    <row r="233" spans="18:25">
      <c r="R233" s="51"/>
      <c r="T233" s="51"/>
      <c r="U233" s="51"/>
      <c r="V233" s="51"/>
      <c r="W233" s="51"/>
      <c r="X233" s="51"/>
      <c r="Y233" s="51"/>
    </row>
    <row r="234" spans="18:25">
      <c r="R234" s="51"/>
      <c r="T234" s="51"/>
      <c r="U234" s="51"/>
      <c r="V234" s="51"/>
      <c r="W234" s="51"/>
      <c r="X234" s="51"/>
      <c r="Y234" s="51"/>
    </row>
    <row r="235" spans="18:25">
      <c r="R235" s="51"/>
      <c r="T235" s="51"/>
      <c r="U235" s="51"/>
      <c r="V235" s="51"/>
      <c r="W235" s="51"/>
      <c r="X235" s="51"/>
      <c r="Y235" s="51"/>
    </row>
  </sheetData>
  <autoFilter ref="A8:AL222" xr:uid="{00000000-0009-0000-0000-000003000000}"/>
  <mergeCells count="41">
    <mergeCell ref="AM7:AM8"/>
    <mergeCell ref="AN7:AN8"/>
    <mergeCell ref="AO7:AO8"/>
    <mergeCell ref="N1:AH6"/>
    <mergeCell ref="A5:M6"/>
    <mergeCell ref="AH7:AH8"/>
    <mergeCell ref="AI7:AI8"/>
    <mergeCell ref="AJ7:AJ8"/>
    <mergeCell ref="AK7:AK8"/>
    <mergeCell ref="AL7:AL8"/>
    <mergeCell ref="AC7:AC8"/>
    <mergeCell ref="AD7:AD8"/>
    <mergeCell ref="AE7:AE8"/>
    <mergeCell ref="AF7:AF8"/>
    <mergeCell ref="AG7:AG8"/>
    <mergeCell ref="X7:X8"/>
    <mergeCell ref="Y7:Y8"/>
    <mergeCell ref="Z7:Z8"/>
    <mergeCell ref="AA7:AA8"/>
    <mergeCell ref="AB7:AB8"/>
    <mergeCell ref="S7:S8"/>
    <mergeCell ref="T7:T8"/>
    <mergeCell ref="U7:U8"/>
    <mergeCell ref="V7:V8"/>
    <mergeCell ref="W7:W8"/>
    <mergeCell ref="N7:N8"/>
    <mergeCell ref="O7:O8"/>
    <mergeCell ref="P7:P8"/>
    <mergeCell ref="Q7:Q8"/>
    <mergeCell ref="R7:R8"/>
    <mergeCell ref="A4:M4"/>
    <mergeCell ref="B7:K7"/>
    <mergeCell ref="A7:A8"/>
    <mergeCell ref="L7:L8"/>
    <mergeCell ref="M7:M8"/>
    <mergeCell ref="A1:E1"/>
    <mergeCell ref="F1:K1"/>
    <mergeCell ref="L1:M1"/>
    <mergeCell ref="A2:M2"/>
    <mergeCell ref="A3:K3"/>
    <mergeCell ref="L3:M3"/>
  </mergeCells>
  <phoneticPr fontId="35" type="noConversion"/>
  <conditionalFormatting sqref="U13:V13">
    <cfRule type="cellIs" dxfId="157" priority="9" operator="equal">
      <formula>"N"</formula>
    </cfRule>
    <cfRule type="cellIs" dxfId="156" priority="10" operator="equal">
      <formula>"Y"</formula>
    </cfRule>
  </conditionalFormatting>
  <conditionalFormatting sqref="U14:V14">
    <cfRule type="cellIs" dxfId="155" priority="7" operator="equal">
      <formula>"N"</formula>
    </cfRule>
    <cfRule type="cellIs" dxfId="154" priority="8" operator="equal">
      <formula>"Y"</formula>
    </cfRule>
  </conditionalFormatting>
  <conditionalFormatting sqref="U18:V18">
    <cfRule type="cellIs" dxfId="153" priority="49" operator="equal">
      <formula>"N"</formula>
    </cfRule>
    <cfRule type="cellIs" dxfId="152" priority="50" operator="equal">
      <formula>"Y"</formula>
    </cfRule>
  </conditionalFormatting>
  <conditionalFormatting sqref="U31:V31">
    <cfRule type="cellIs" dxfId="151" priority="177" operator="equal">
      <formula>"N"</formula>
    </cfRule>
    <cfRule type="cellIs" dxfId="150" priority="178" operator="equal">
      <formula>"Y"</formula>
    </cfRule>
  </conditionalFormatting>
  <conditionalFormatting sqref="U32:V32">
    <cfRule type="cellIs" dxfId="149" priority="175" operator="equal">
      <formula>"N"</formula>
    </cfRule>
    <cfRule type="cellIs" dxfId="148" priority="176" operator="equal">
      <formula>"Y"</formula>
    </cfRule>
  </conditionalFormatting>
  <conditionalFormatting sqref="U33:V33">
    <cfRule type="cellIs" dxfId="147" priority="147" operator="equal">
      <formula>"N"</formula>
    </cfRule>
    <cfRule type="cellIs" dxfId="146" priority="148" operator="equal">
      <formula>"Y"</formula>
    </cfRule>
  </conditionalFormatting>
  <conditionalFormatting sqref="U34:V34">
    <cfRule type="cellIs" dxfId="145" priority="103" operator="equal">
      <formula>"N"</formula>
    </cfRule>
    <cfRule type="cellIs" dxfId="144" priority="104" operator="equal">
      <formula>"Y"</formula>
    </cfRule>
  </conditionalFormatting>
  <conditionalFormatting sqref="U35:V35">
    <cfRule type="cellIs" dxfId="143" priority="173" operator="equal">
      <formula>"N"</formula>
    </cfRule>
    <cfRule type="cellIs" dxfId="142" priority="174" operator="equal">
      <formula>"Y"</formula>
    </cfRule>
  </conditionalFormatting>
  <conditionalFormatting sqref="U37:V37">
    <cfRule type="cellIs" dxfId="141" priority="149" operator="equal">
      <formula>"N"</formula>
    </cfRule>
    <cfRule type="cellIs" dxfId="140" priority="150" operator="equal">
      <formula>"Y"</formula>
    </cfRule>
  </conditionalFormatting>
  <conditionalFormatting sqref="U39:V39">
    <cfRule type="cellIs" dxfId="139" priority="59" operator="equal">
      <formula>"N"</formula>
    </cfRule>
    <cfRule type="cellIs" dxfId="138" priority="60" operator="equal">
      <formula>"Y"</formula>
    </cfRule>
  </conditionalFormatting>
  <conditionalFormatting sqref="U44:V44">
    <cfRule type="cellIs" dxfId="137" priority="181" operator="equal">
      <formula>"N"</formula>
    </cfRule>
    <cfRule type="cellIs" dxfId="136" priority="182" operator="equal">
      <formula>"Y"</formula>
    </cfRule>
  </conditionalFormatting>
  <conditionalFormatting sqref="K45">
    <cfRule type="duplicateValues" dxfId="135" priority="43"/>
  </conditionalFormatting>
  <conditionalFormatting sqref="U45:V45">
    <cfRule type="cellIs" dxfId="134" priority="41" operator="equal">
      <formula>"N"</formula>
    </cfRule>
    <cfRule type="cellIs" dxfId="133" priority="42" operator="equal">
      <formula>"Y"</formula>
    </cfRule>
  </conditionalFormatting>
  <conditionalFormatting sqref="U46:V46">
    <cfRule type="cellIs" dxfId="132" priority="33" operator="equal">
      <formula>"N"</formula>
    </cfRule>
    <cfRule type="cellIs" dxfId="131" priority="34" operator="equal">
      <formula>"Y"</formula>
    </cfRule>
  </conditionalFormatting>
  <conditionalFormatting sqref="U47:V47">
    <cfRule type="cellIs" dxfId="130" priority="5" operator="equal">
      <formula>"N"</formula>
    </cfRule>
    <cfRule type="cellIs" dxfId="129" priority="6" operator="equal">
      <formula>"Y"</formula>
    </cfRule>
  </conditionalFormatting>
  <conditionalFormatting sqref="U50:V50">
    <cfRule type="cellIs" dxfId="128" priority="171" operator="equal">
      <formula>"N"</formula>
    </cfRule>
    <cfRule type="cellIs" dxfId="127" priority="172" operator="equal">
      <formula>"Y"</formula>
    </cfRule>
  </conditionalFormatting>
  <conditionalFormatting sqref="U62:V62">
    <cfRule type="cellIs" dxfId="126" priority="165" operator="equal">
      <formula>"N"</formula>
    </cfRule>
    <cfRule type="cellIs" dxfId="125" priority="166" operator="equal">
      <formula>"Y"</formula>
    </cfRule>
  </conditionalFormatting>
  <conditionalFormatting sqref="U65:V65">
    <cfRule type="cellIs" dxfId="124" priority="161" operator="equal">
      <formula>"N"</formula>
    </cfRule>
    <cfRule type="cellIs" dxfId="123" priority="162" operator="equal">
      <formula>"Y"</formula>
    </cfRule>
  </conditionalFormatting>
  <conditionalFormatting sqref="U68:V68">
    <cfRule type="cellIs" dxfId="122" priority="159" operator="equal">
      <formula>"N"</formula>
    </cfRule>
    <cfRule type="cellIs" dxfId="121" priority="160" operator="equal">
      <formula>"Y"</formula>
    </cfRule>
  </conditionalFormatting>
  <conditionalFormatting sqref="U69:V69">
    <cfRule type="cellIs" dxfId="120" priority="23" operator="equal">
      <formula>"N"</formula>
    </cfRule>
    <cfRule type="cellIs" dxfId="119" priority="24" operator="equal">
      <formula>"Y"</formula>
    </cfRule>
  </conditionalFormatting>
  <conditionalFormatting sqref="U70:V70">
    <cfRule type="cellIs" dxfId="118" priority="27" operator="equal">
      <formula>"N"</formula>
    </cfRule>
    <cfRule type="cellIs" dxfId="117" priority="28" operator="equal">
      <formula>"Y"</formula>
    </cfRule>
  </conditionalFormatting>
  <conditionalFormatting sqref="U71:V71">
    <cfRule type="cellIs" dxfId="116" priority="25" operator="equal">
      <formula>"N"</formula>
    </cfRule>
    <cfRule type="cellIs" dxfId="115" priority="26" operator="equal">
      <formula>"Y"</formula>
    </cfRule>
  </conditionalFormatting>
  <conditionalFormatting sqref="U72:V72">
    <cfRule type="cellIs" dxfId="114" priority="21" operator="equal">
      <formula>"N"</formula>
    </cfRule>
    <cfRule type="cellIs" dxfId="113" priority="22" operator="equal">
      <formula>"Y"</formula>
    </cfRule>
  </conditionalFormatting>
  <conditionalFormatting sqref="U73:V73">
    <cfRule type="cellIs" dxfId="112" priority="19" operator="equal">
      <formula>"N"</formula>
    </cfRule>
    <cfRule type="cellIs" dxfId="111" priority="20" operator="equal">
      <formula>"Y"</formula>
    </cfRule>
  </conditionalFormatting>
  <conditionalFormatting sqref="U74:V74">
    <cfRule type="cellIs" dxfId="110" priority="63" operator="equal">
      <formula>"N"</formula>
    </cfRule>
    <cfRule type="cellIs" dxfId="109" priority="64" operator="equal">
      <formula>"Y"</formula>
    </cfRule>
  </conditionalFormatting>
  <conditionalFormatting sqref="U76:V76">
    <cfRule type="cellIs" dxfId="108" priority="53" operator="equal">
      <formula>"N"</formula>
    </cfRule>
    <cfRule type="cellIs" dxfId="107" priority="54" operator="equal">
      <formula>"Y"</formula>
    </cfRule>
  </conditionalFormatting>
  <conditionalFormatting sqref="U80:V80">
    <cfRule type="cellIs" dxfId="106" priority="141" operator="equal">
      <formula>"N"</formula>
    </cfRule>
    <cfRule type="cellIs" dxfId="105" priority="142" operator="equal">
      <formula>"Y"</formula>
    </cfRule>
  </conditionalFormatting>
  <conditionalFormatting sqref="U81:V81">
    <cfRule type="cellIs" dxfId="104" priority="105" operator="equal">
      <formula>"N"</formula>
    </cfRule>
    <cfRule type="cellIs" dxfId="103" priority="106" operator="equal">
      <formula>"Y"</formula>
    </cfRule>
  </conditionalFormatting>
  <conditionalFormatting sqref="U83:V83">
    <cfRule type="cellIs" dxfId="102" priority="55" operator="equal">
      <formula>"N"</formula>
    </cfRule>
    <cfRule type="cellIs" dxfId="101" priority="56" operator="equal">
      <formula>"Y"</formula>
    </cfRule>
  </conditionalFormatting>
  <conditionalFormatting sqref="U93:V93">
    <cfRule type="cellIs" dxfId="100" priority="47" operator="equal">
      <formula>"N"</formula>
    </cfRule>
    <cfRule type="cellIs" dxfId="99" priority="48" operator="equal">
      <formula>"Y"</formula>
    </cfRule>
  </conditionalFormatting>
  <conditionalFormatting sqref="U96">
    <cfRule type="cellIs" dxfId="98" priority="93" operator="equal">
      <formula>"N"</formula>
    </cfRule>
    <cfRule type="cellIs" dxfId="97" priority="94" operator="equal">
      <formula>"Y"</formula>
    </cfRule>
  </conditionalFormatting>
  <conditionalFormatting sqref="V96">
    <cfRule type="cellIs" dxfId="96" priority="91" operator="equal">
      <formula>"N"</formula>
    </cfRule>
    <cfRule type="cellIs" dxfId="95" priority="92" operator="equal">
      <formula>"Y"</formula>
    </cfRule>
  </conditionalFormatting>
  <conditionalFormatting sqref="U97:V97">
    <cfRule type="cellIs" dxfId="94" priority="157" operator="equal">
      <formula>"N"</formula>
    </cfRule>
    <cfRule type="cellIs" dxfId="93" priority="158" operator="equal">
      <formula>"Y"</formula>
    </cfRule>
  </conditionalFormatting>
  <conditionalFormatting sqref="U98:V98">
    <cfRule type="cellIs" dxfId="92" priority="155" operator="equal">
      <formula>"N"</formula>
    </cfRule>
    <cfRule type="cellIs" dxfId="91" priority="156" operator="equal">
      <formula>"Y"</formula>
    </cfRule>
  </conditionalFormatting>
  <conditionalFormatting sqref="U99:V99">
    <cfRule type="cellIs" dxfId="90" priority="153" operator="equal">
      <formula>"N"</formula>
    </cfRule>
    <cfRule type="cellIs" dxfId="89" priority="154" operator="equal">
      <formula>"Y"</formula>
    </cfRule>
  </conditionalFormatting>
  <conditionalFormatting sqref="U114:V114">
    <cfRule type="cellIs" dxfId="88" priority="85" operator="equal">
      <formula>"N"</formula>
    </cfRule>
    <cfRule type="cellIs" dxfId="87" priority="86" operator="equal">
      <formula>"Y"</formula>
    </cfRule>
  </conditionalFormatting>
  <conditionalFormatting sqref="U115:V115">
    <cfRule type="cellIs" dxfId="86" priority="83" operator="equal">
      <formula>"N"</formula>
    </cfRule>
    <cfRule type="cellIs" dxfId="85" priority="84" operator="equal">
      <formula>"Y"</formula>
    </cfRule>
  </conditionalFormatting>
  <conditionalFormatting sqref="U116:V116">
    <cfRule type="cellIs" dxfId="84" priority="151" operator="equal">
      <formula>"N"</formula>
    </cfRule>
    <cfRule type="cellIs" dxfId="83" priority="152" operator="equal">
      <formula>"Y"</formula>
    </cfRule>
  </conditionalFormatting>
  <conditionalFormatting sqref="U121:V121">
    <cfRule type="cellIs" dxfId="82" priority="3" operator="equal">
      <formula>"N"</formula>
    </cfRule>
    <cfRule type="cellIs" dxfId="81" priority="4" operator="equal">
      <formula>"Y"</formula>
    </cfRule>
  </conditionalFormatting>
  <conditionalFormatting sqref="U124:V124">
    <cfRule type="cellIs" dxfId="80" priority="1" operator="equal">
      <formula>"N"</formula>
    </cfRule>
    <cfRule type="cellIs" dxfId="79" priority="2" operator="equal">
      <formula>"Y"</formula>
    </cfRule>
  </conditionalFormatting>
  <conditionalFormatting sqref="U127:V127">
    <cfRule type="cellIs" dxfId="78" priority="73" operator="equal">
      <formula>"N"</formula>
    </cfRule>
    <cfRule type="cellIs" dxfId="77" priority="74" operator="equal">
      <formula>"Y"</formula>
    </cfRule>
  </conditionalFormatting>
  <conditionalFormatting sqref="U131:V131">
    <cfRule type="cellIs" dxfId="76" priority="37" operator="equal">
      <formula>"N"</formula>
    </cfRule>
    <cfRule type="cellIs" dxfId="75" priority="38" operator="equal">
      <formula>"Y"</formula>
    </cfRule>
  </conditionalFormatting>
  <conditionalFormatting sqref="U148">
    <cfRule type="cellIs" dxfId="74" priority="111" operator="equal">
      <formula>"N"</formula>
    </cfRule>
    <cfRule type="cellIs" dxfId="73" priority="112" operator="equal">
      <formula>"Y"</formula>
    </cfRule>
  </conditionalFormatting>
  <conditionalFormatting sqref="V148">
    <cfRule type="cellIs" dxfId="72" priority="109" operator="equal">
      <formula>"N"</formula>
    </cfRule>
    <cfRule type="cellIs" dxfId="71" priority="110" operator="equal">
      <formula>"Y"</formula>
    </cfRule>
  </conditionalFormatting>
  <conditionalFormatting sqref="U149:V149">
    <cfRule type="cellIs" dxfId="70" priority="57" operator="equal">
      <formula>"N"</formula>
    </cfRule>
    <cfRule type="cellIs" dxfId="69" priority="58" operator="equal">
      <formula>"Y"</formula>
    </cfRule>
  </conditionalFormatting>
  <conditionalFormatting sqref="U152:V152">
    <cfRule type="cellIs" dxfId="68" priority="65" operator="equal">
      <formula>"N"</formula>
    </cfRule>
    <cfRule type="cellIs" dxfId="67" priority="66" operator="equal">
      <formula>"Y"</formula>
    </cfRule>
  </conditionalFormatting>
  <conditionalFormatting sqref="U153:V153">
    <cfRule type="cellIs" dxfId="66" priority="139" operator="equal">
      <formula>"N"</formula>
    </cfRule>
    <cfRule type="cellIs" dxfId="65" priority="140" operator="equal">
      <formula>"Y"</formula>
    </cfRule>
  </conditionalFormatting>
  <conditionalFormatting sqref="U173:V173">
    <cfRule type="cellIs" dxfId="64" priority="131" operator="equal">
      <formula>"N"</formula>
    </cfRule>
    <cfRule type="cellIs" dxfId="63" priority="132" operator="equal">
      <formula>"Y"</formula>
    </cfRule>
  </conditionalFormatting>
  <conditionalFormatting sqref="U174:V174">
    <cfRule type="cellIs" dxfId="62" priority="107" operator="equal">
      <formula>"N"</formula>
    </cfRule>
    <cfRule type="cellIs" dxfId="61" priority="108" operator="equal">
      <formula>"Y"</formula>
    </cfRule>
  </conditionalFormatting>
  <conditionalFormatting sqref="U179:V179">
    <cfRule type="cellIs" dxfId="60" priority="17" operator="equal">
      <formula>"N"</formula>
    </cfRule>
    <cfRule type="cellIs" dxfId="59" priority="18" operator="equal">
      <formula>"Y"</formula>
    </cfRule>
  </conditionalFormatting>
  <conditionalFormatting sqref="U180:V180">
    <cfRule type="cellIs" dxfId="58" priority="15" operator="equal">
      <formula>"N"</formula>
    </cfRule>
    <cfRule type="cellIs" dxfId="57" priority="16" operator="equal">
      <formula>"Y"</formula>
    </cfRule>
  </conditionalFormatting>
  <conditionalFormatting sqref="U185">
    <cfRule type="cellIs" dxfId="56" priority="13" operator="equal">
      <formula>"N"</formula>
    </cfRule>
    <cfRule type="cellIs" dxfId="55" priority="14" operator="equal">
      <formula>"Y"</formula>
    </cfRule>
  </conditionalFormatting>
  <conditionalFormatting sqref="V185">
    <cfRule type="cellIs" dxfId="54" priority="11" operator="equal">
      <formula>"N"</formula>
    </cfRule>
    <cfRule type="cellIs" dxfId="53" priority="12" operator="equal">
      <formula>"Y"</formula>
    </cfRule>
  </conditionalFormatting>
  <conditionalFormatting sqref="V189">
    <cfRule type="cellIs" dxfId="52" priority="87" operator="equal">
      <formula>"N"</formula>
    </cfRule>
    <cfRule type="cellIs" dxfId="51" priority="88" operator="equal">
      <formula>"Y"</formula>
    </cfRule>
  </conditionalFormatting>
  <conditionalFormatting sqref="U191:V191">
    <cfRule type="cellIs" dxfId="50" priority="97" operator="equal">
      <formula>"N"</formula>
    </cfRule>
    <cfRule type="cellIs" dxfId="49" priority="98" operator="equal">
      <formula>"Y"</formula>
    </cfRule>
  </conditionalFormatting>
  <conditionalFormatting sqref="K203">
    <cfRule type="duplicateValues" dxfId="48" priority="428"/>
  </conditionalFormatting>
  <conditionalFormatting sqref="U213:V213">
    <cfRule type="cellIs" dxfId="47" priority="113" operator="equal">
      <formula>"N"</formula>
    </cfRule>
    <cfRule type="cellIs" dxfId="46" priority="114" operator="equal">
      <formula>"Y"</formula>
    </cfRule>
  </conditionalFormatting>
  <conditionalFormatting sqref="U221:V221">
    <cfRule type="cellIs" dxfId="45" priority="125" operator="equal">
      <formula>"N"</formula>
    </cfRule>
    <cfRule type="cellIs" dxfId="44" priority="126" operator="equal">
      <formula>"Y"</formula>
    </cfRule>
  </conditionalFormatting>
  <conditionalFormatting sqref="U222:V222">
    <cfRule type="cellIs" dxfId="43" priority="127" operator="equal">
      <formula>"N"</formula>
    </cfRule>
    <cfRule type="cellIs" dxfId="42" priority="128" operator="equal">
      <formula>"Y"</formula>
    </cfRule>
  </conditionalFormatting>
  <conditionalFormatting sqref="K48:K49">
    <cfRule type="duplicateValues" dxfId="41" priority="409"/>
    <cfRule type="duplicateValues" dxfId="40" priority="410"/>
  </conditionalFormatting>
  <conditionalFormatting sqref="K96:K98">
    <cfRule type="duplicateValues" dxfId="39" priority="535"/>
  </conditionalFormatting>
  <conditionalFormatting sqref="L28:L29">
    <cfRule type="duplicateValues" dxfId="38" priority="203"/>
  </conditionalFormatting>
  <conditionalFormatting sqref="U9:V11 U48:V49 U28:V30 U36:V36 U15:V17 U40:V43 U51:V54 U63:V64 U82:V82 U77:V79 U66:V67 U84:V92 U94:V95">
    <cfRule type="cellIs" dxfId="37" priority="204" operator="equal">
      <formula>"N"</formula>
    </cfRule>
    <cfRule type="cellIs" dxfId="36" priority="205" operator="equal">
      <formula>"Y"</formula>
    </cfRule>
  </conditionalFormatting>
  <conditionalFormatting sqref="U12:V12 U117:V119">
    <cfRule type="cellIs" dxfId="35" priority="51" operator="equal">
      <formula>"N"</formula>
    </cfRule>
    <cfRule type="cellIs" dxfId="34" priority="52" operator="equal">
      <formula>"Y"</formula>
    </cfRule>
  </conditionalFormatting>
  <conditionalFormatting sqref="U19:V27 U38:V38 U75:V75 U100:V113 U60:V61 U192:V207 U188:U190 U139:V142 U175:V178 U154:V166 U210:V211 U145:V147 U181:V184 U186:V187">
    <cfRule type="cellIs" dxfId="33" priority="330" operator="equal">
      <formula>"N"</formula>
    </cfRule>
    <cfRule type="cellIs" dxfId="32" priority="331" operator="equal">
      <formula>"Y"</formula>
    </cfRule>
  </conditionalFormatting>
  <conditionalFormatting sqref="U55:V56">
    <cfRule type="cellIs" dxfId="31" priority="31" operator="equal">
      <formula>"N"</formula>
    </cfRule>
    <cfRule type="cellIs" dxfId="30" priority="32" operator="equal">
      <formula>"Y"</formula>
    </cfRule>
  </conditionalFormatting>
  <conditionalFormatting sqref="U57:V59">
    <cfRule type="cellIs" dxfId="29" priority="29" operator="equal">
      <formula>"N"</formula>
    </cfRule>
    <cfRule type="cellIs" dxfId="28" priority="30" operator="equal">
      <formula>"Y"</formula>
    </cfRule>
  </conditionalFormatting>
  <conditionalFormatting sqref="U120:V120 U122:V123 U125:V126">
    <cfRule type="cellIs" dxfId="27" priority="75" operator="equal">
      <formula>"N"</formula>
    </cfRule>
    <cfRule type="cellIs" dxfId="26" priority="76" operator="equal">
      <formula>"Y"</formula>
    </cfRule>
  </conditionalFormatting>
  <conditionalFormatting sqref="U128:V130">
    <cfRule type="cellIs" dxfId="25" priority="39" operator="equal">
      <formula>"N"</formula>
    </cfRule>
    <cfRule type="cellIs" dxfId="24" priority="40" operator="equal">
      <formula>"Y"</formula>
    </cfRule>
  </conditionalFormatting>
  <conditionalFormatting sqref="U132:V136">
    <cfRule type="cellIs" dxfId="23" priority="71" operator="equal">
      <formula>"N"</formula>
    </cfRule>
    <cfRule type="cellIs" dxfId="22" priority="72" operator="equal">
      <formula>"Y"</formula>
    </cfRule>
  </conditionalFormatting>
  <conditionalFormatting sqref="U137:V138">
    <cfRule type="cellIs" dxfId="21" priority="35" operator="equal">
      <formula>"N"</formula>
    </cfRule>
    <cfRule type="cellIs" dxfId="20" priority="36" operator="equal">
      <formula>"Y"</formula>
    </cfRule>
  </conditionalFormatting>
  <conditionalFormatting sqref="U143:V144">
    <cfRule type="cellIs" dxfId="19" priority="95" operator="equal">
      <formula>"N"</formula>
    </cfRule>
    <cfRule type="cellIs" dxfId="18" priority="96" operator="equal">
      <formula>"Y"</formula>
    </cfRule>
  </conditionalFormatting>
  <conditionalFormatting sqref="U150:V151">
    <cfRule type="cellIs" dxfId="17" priority="67" operator="equal">
      <formula>"N"</formula>
    </cfRule>
    <cfRule type="cellIs" dxfId="16" priority="68" operator="equal">
      <formula>"Y"</formula>
    </cfRule>
  </conditionalFormatting>
  <conditionalFormatting sqref="U167:V172">
    <cfRule type="cellIs" dxfId="15" priority="135" operator="equal">
      <formula>"N"</formula>
    </cfRule>
    <cfRule type="cellIs" dxfId="14" priority="136" operator="equal">
      <formula>"Y"</formula>
    </cfRule>
  </conditionalFormatting>
  <conditionalFormatting sqref="V190 V188">
    <cfRule type="cellIs" dxfId="13" priority="89" operator="equal">
      <formula>"N"</formula>
    </cfRule>
    <cfRule type="cellIs" dxfId="12" priority="90" operator="equal">
      <formula>"Y"</formula>
    </cfRule>
  </conditionalFormatting>
  <conditionalFormatting sqref="U208:V209">
    <cfRule type="cellIs" dxfId="11" priority="77" operator="equal">
      <formula>"N"</formula>
    </cfRule>
    <cfRule type="cellIs" dxfId="10" priority="78" operator="equal">
      <formula>"Y"</formula>
    </cfRule>
    <cfRule type="cellIs" dxfId="9" priority="79" operator="equal">
      <formula>"N"</formula>
    </cfRule>
    <cfRule type="cellIs" dxfId="8" priority="80" operator="equal">
      <formula>"Y"</formula>
    </cfRule>
    <cfRule type="cellIs" dxfId="7" priority="81" operator="equal">
      <formula>"N"</formula>
    </cfRule>
    <cfRule type="cellIs" dxfId="6" priority="82" operator="equal">
      <formula>"Y"</formula>
    </cfRule>
  </conditionalFormatting>
  <conditionalFormatting sqref="U212:V212 U214:V216">
    <cfRule type="cellIs" dxfId="5" priority="115" operator="equal">
      <formula>"N"</formula>
    </cfRule>
    <cfRule type="cellIs" dxfId="4" priority="116" operator="equal">
      <formula>"Y"</formula>
    </cfRule>
  </conditionalFormatting>
  <conditionalFormatting sqref="U216:V218">
    <cfRule type="cellIs" dxfId="3" priority="117" operator="equal">
      <formula>"N"</formula>
    </cfRule>
    <cfRule type="cellIs" dxfId="2" priority="118" operator="equal">
      <formula>"Y"</formula>
    </cfRule>
  </conditionalFormatting>
  <conditionalFormatting sqref="U219:V220">
    <cfRule type="cellIs" dxfId="1" priority="129" operator="equal">
      <formula>"N"</formula>
    </cfRule>
    <cfRule type="cellIs" dxfId="0" priority="130" operator="equal">
      <formula>"Y"</formula>
    </cfRule>
  </conditionalFormatting>
  <dataValidations count="1">
    <dataValidation type="list" allowBlank="1" showInputMessage="1" showErrorMessage="1" sqref="U56:V56 U57:V57 U58:V58 U130:V130 U128:U129 V128:V129 U9:V55 U59:V127 U131:V222" xr:uid="{00000000-0002-0000-0300-000000000000}">
      <formula1>"Y,N"</formula1>
    </dataValidation>
  </dataValidations>
  <pageMargins left="1.5743055555555601" right="0.70763888888888904" top="0.74791666666666701" bottom="0.74791666666666701" header="0.31388888888888899" footer="0.31388888888888899"/>
  <pageSetup paperSize="8" scale="44" fitToHeight="5" orientation="landscape" horizontalDpi="1200" verticalDpi="1200" r:id="rId1"/>
  <headerFooter>
    <oddFooter>&amp;C第 &amp;P 页，共 &amp;N 页</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AI179"/>
  <sheetViews>
    <sheetView view="pageBreakPreview" zoomScale="55" zoomScaleNormal="100" workbookViewId="0">
      <selection activeCell="L163" sqref="L163"/>
    </sheetView>
  </sheetViews>
  <sheetFormatPr defaultColWidth="9" defaultRowHeight="17.25"/>
  <cols>
    <col min="1" max="1" width="3.75" style="5" customWidth="1"/>
    <col min="2" max="2" width="7.625" style="5" customWidth="1"/>
    <col min="3" max="3" width="8.75" style="5" customWidth="1"/>
    <col min="4" max="4" width="9.75" style="5" customWidth="1"/>
    <col min="5" max="5" width="8.75" style="5" customWidth="1"/>
    <col min="6" max="6" width="11.375" style="5" customWidth="1"/>
    <col min="7" max="7" width="31.625" style="5" customWidth="1"/>
    <col min="8" max="8" width="4.875" style="5" customWidth="1"/>
    <col min="9" max="9" width="4.625" style="5" customWidth="1"/>
    <col min="10" max="10" width="8.5" style="5" customWidth="1"/>
    <col min="11" max="11" width="0.125" style="5" customWidth="1"/>
    <col min="12" max="12" width="25.625" style="5" customWidth="1"/>
    <col min="13" max="13" width="10.875" style="5" customWidth="1"/>
    <col min="14" max="14" width="3.5" style="5" customWidth="1"/>
    <col min="15" max="15" width="6.375" style="5" customWidth="1"/>
    <col min="16" max="16" width="5" style="5" customWidth="1"/>
    <col min="17" max="17" width="5.875" style="5" customWidth="1"/>
    <col min="18" max="19" width="7.875" style="5" customWidth="1"/>
    <col min="20" max="20" width="6.125" style="5" customWidth="1"/>
    <col min="21" max="21" width="13.125" style="5" customWidth="1"/>
    <col min="22" max="22" width="31.875" style="5" customWidth="1"/>
    <col min="23" max="23" width="4.625" style="5" customWidth="1"/>
    <col min="24" max="24" width="8" style="5" customWidth="1"/>
    <col min="25" max="25" width="11.5" style="5" customWidth="1"/>
    <col min="26" max="26" width="11.625" style="5" customWidth="1"/>
    <col min="27" max="27" width="13.125" style="5" customWidth="1"/>
    <col min="28" max="28" width="10" style="5" customWidth="1"/>
    <col min="29" max="29" width="11.25" style="5" customWidth="1"/>
    <col min="30" max="250" width="9" style="5"/>
    <col min="251" max="251" width="3.125" style="5" customWidth="1"/>
    <col min="252" max="252" width="7.625" style="5" customWidth="1"/>
    <col min="253" max="253" width="4.125" style="5" customWidth="1"/>
    <col min="254" max="254" width="17" style="5" customWidth="1"/>
    <col min="255" max="255" width="3.625" style="5" customWidth="1"/>
    <col min="256" max="256" width="9.125" style="5" customWidth="1"/>
    <col min="257" max="257" width="3.625" style="5" customWidth="1"/>
    <col min="258" max="258" width="4.625" style="5" customWidth="1"/>
    <col min="259" max="259" width="9.625" style="5" customWidth="1"/>
    <col min="260" max="260" width="10.125" style="5" customWidth="1"/>
    <col min="261" max="261" width="10.25" style="5" customWidth="1"/>
    <col min="262" max="262" width="4.625" style="5" customWidth="1"/>
    <col min="263" max="263" width="5" style="5" customWidth="1"/>
    <col min="264" max="264" width="11.125" style="5" customWidth="1"/>
    <col min="265" max="265" width="16.125" style="5" customWidth="1"/>
    <col min="266" max="266" width="4.75" style="5" customWidth="1"/>
    <col min="267" max="267" width="3.625" style="5" customWidth="1"/>
    <col min="268" max="268" width="5.125" style="5" customWidth="1"/>
    <col min="269" max="269" width="3.125" style="5" customWidth="1"/>
    <col min="270" max="270" width="4.625" style="5" customWidth="1"/>
    <col min="271" max="271" width="5" style="5" customWidth="1"/>
    <col min="272" max="273" width="9.75" style="5" customWidth="1"/>
    <col min="274" max="275" width="7.875" style="5" customWidth="1"/>
    <col min="276" max="506" width="9" style="5"/>
    <col min="507" max="507" width="3.125" style="5" customWidth="1"/>
    <col min="508" max="508" width="7.625" style="5" customWidth="1"/>
    <col min="509" max="509" width="4.125" style="5" customWidth="1"/>
    <col min="510" max="510" width="17" style="5" customWidth="1"/>
    <col min="511" max="511" width="3.625" style="5" customWidth="1"/>
    <col min="512" max="512" width="9.125" style="5" customWidth="1"/>
    <col min="513" max="513" width="3.625" style="5" customWidth="1"/>
    <col min="514" max="514" width="4.625" style="5" customWidth="1"/>
    <col min="515" max="515" width="9.625" style="5" customWidth="1"/>
    <col min="516" max="516" width="10.125" style="5" customWidth="1"/>
    <col min="517" max="517" width="10.25" style="5" customWidth="1"/>
    <col min="518" max="518" width="4.625" style="5" customWidth="1"/>
    <col min="519" max="519" width="5" style="5" customWidth="1"/>
    <col min="520" max="520" width="11.125" style="5" customWidth="1"/>
    <col min="521" max="521" width="16.125" style="5" customWidth="1"/>
    <col min="522" max="522" width="4.75" style="5" customWidth="1"/>
    <col min="523" max="523" width="3.625" style="5" customWidth="1"/>
    <col min="524" max="524" width="5.125" style="5" customWidth="1"/>
    <col min="525" max="525" width="3.125" style="5" customWidth="1"/>
    <col min="526" max="526" width="4.625" style="5" customWidth="1"/>
    <col min="527" max="527" width="5" style="5" customWidth="1"/>
    <col min="528" max="529" width="9.75" style="5" customWidth="1"/>
    <col min="530" max="531" width="7.875" style="5" customWidth="1"/>
    <col min="532" max="762" width="9" style="5"/>
    <col min="763" max="763" width="3.125" style="5" customWidth="1"/>
    <col min="764" max="764" width="7.625" style="5" customWidth="1"/>
    <col min="765" max="765" width="4.125" style="5" customWidth="1"/>
    <col min="766" max="766" width="17" style="5" customWidth="1"/>
    <col min="767" max="767" width="3.625" style="5" customWidth="1"/>
    <col min="768" max="768" width="9.125" style="5" customWidth="1"/>
    <col min="769" max="769" width="3.625" style="5" customWidth="1"/>
    <col min="770" max="770" width="4.625" style="5" customWidth="1"/>
    <col min="771" max="771" width="9.625" style="5" customWidth="1"/>
    <col min="772" max="772" width="10.125" style="5" customWidth="1"/>
    <col min="773" max="773" width="10.25" style="5" customWidth="1"/>
    <col min="774" max="774" width="4.625" style="5" customWidth="1"/>
    <col min="775" max="775" width="5" style="5" customWidth="1"/>
    <col min="776" max="776" width="11.125" style="5" customWidth="1"/>
    <col min="777" max="777" width="16.125" style="5" customWidth="1"/>
    <col min="778" max="778" width="4.75" style="5" customWidth="1"/>
    <col min="779" max="779" width="3.625" style="5" customWidth="1"/>
    <col min="780" max="780" width="5.125" style="5" customWidth="1"/>
    <col min="781" max="781" width="3.125" style="5" customWidth="1"/>
    <col min="782" max="782" width="4.625" style="5" customWidth="1"/>
    <col min="783" max="783" width="5" style="5" customWidth="1"/>
    <col min="784" max="785" width="9.75" style="5" customWidth="1"/>
    <col min="786" max="787" width="7.875" style="5" customWidth="1"/>
    <col min="788" max="1018" width="9" style="5"/>
    <col min="1019" max="1019" width="3.125" style="5" customWidth="1"/>
    <col min="1020" max="1020" width="7.625" style="5" customWidth="1"/>
    <col min="1021" max="1021" width="4.125" style="5" customWidth="1"/>
    <col min="1022" max="1022" width="17" style="5" customWidth="1"/>
    <col min="1023" max="1023" width="3.625" style="5" customWidth="1"/>
    <col min="1024" max="1024" width="9.125" style="5" customWidth="1"/>
    <col min="1025" max="1025" width="3.625" style="5" customWidth="1"/>
    <col min="1026" max="1026" width="4.625" style="5" customWidth="1"/>
    <col min="1027" max="1027" width="9.625" style="5" customWidth="1"/>
    <col min="1028" max="1028" width="10.125" style="5" customWidth="1"/>
    <col min="1029" max="1029" width="10.25" style="5" customWidth="1"/>
    <col min="1030" max="1030" width="4.625" style="5" customWidth="1"/>
    <col min="1031" max="1031" width="5" style="5" customWidth="1"/>
    <col min="1032" max="1032" width="11.125" style="5" customWidth="1"/>
    <col min="1033" max="1033" width="16.125" style="5" customWidth="1"/>
    <col min="1034" max="1034" width="4.75" style="5" customWidth="1"/>
    <col min="1035" max="1035" width="3.625" style="5" customWidth="1"/>
    <col min="1036" max="1036" width="5.125" style="5" customWidth="1"/>
    <col min="1037" max="1037" width="3.125" style="5" customWidth="1"/>
    <col min="1038" max="1038" width="4.625" style="5" customWidth="1"/>
    <col min="1039" max="1039" width="5" style="5" customWidth="1"/>
    <col min="1040" max="1041" width="9.75" style="5" customWidth="1"/>
    <col min="1042" max="1043" width="7.875" style="5" customWidth="1"/>
    <col min="1044" max="1274" width="9" style="5"/>
    <col min="1275" max="1275" width="3.125" style="5" customWidth="1"/>
    <col min="1276" max="1276" width="7.625" style="5" customWidth="1"/>
    <col min="1277" max="1277" width="4.125" style="5" customWidth="1"/>
    <col min="1278" max="1278" width="17" style="5" customWidth="1"/>
    <col min="1279" max="1279" width="3.625" style="5" customWidth="1"/>
    <col min="1280" max="1280" width="9.125" style="5" customWidth="1"/>
    <col min="1281" max="1281" width="3.625" style="5" customWidth="1"/>
    <col min="1282" max="1282" width="4.625" style="5" customWidth="1"/>
    <col min="1283" max="1283" width="9.625" style="5" customWidth="1"/>
    <col min="1284" max="1284" width="10.125" style="5" customWidth="1"/>
    <col min="1285" max="1285" width="10.25" style="5" customWidth="1"/>
    <col min="1286" max="1286" width="4.625" style="5" customWidth="1"/>
    <col min="1287" max="1287" width="5" style="5" customWidth="1"/>
    <col min="1288" max="1288" width="11.125" style="5" customWidth="1"/>
    <col min="1289" max="1289" width="16.125" style="5" customWidth="1"/>
    <col min="1290" max="1290" width="4.75" style="5" customWidth="1"/>
    <col min="1291" max="1291" width="3.625" style="5" customWidth="1"/>
    <col min="1292" max="1292" width="5.125" style="5" customWidth="1"/>
    <col min="1293" max="1293" width="3.125" style="5" customWidth="1"/>
    <col min="1294" max="1294" width="4.625" style="5" customWidth="1"/>
    <col min="1295" max="1295" width="5" style="5" customWidth="1"/>
    <col min="1296" max="1297" width="9.75" style="5" customWidth="1"/>
    <col min="1298" max="1299" width="7.875" style="5" customWidth="1"/>
    <col min="1300" max="1530" width="9" style="5"/>
    <col min="1531" max="1531" width="3.125" style="5" customWidth="1"/>
    <col min="1532" max="1532" width="7.625" style="5" customWidth="1"/>
    <col min="1533" max="1533" width="4.125" style="5" customWidth="1"/>
    <col min="1534" max="1534" width="17" style="5" customWidth="1"/>
    <col min="1535" max="1535" width="3.625" style="5" customWidth="1"/>
    <col min="1536" max="1536" width="9.125" style="5" customWidth="1"/>
    <col min="1537" max="1537" width="3.625" style="5" customWidth="1"/>
    <col min="1538" max="1538" width="4.625" style="5" customWidth="1"/>
    <col min="1539" max="1539" width="9.625" style="5" customWidth="1"/>
    <col min="1540" max="1540" width="10.125" style="5" customWidth="1"/>
    <col min="1541" max="1541" width="10.25" style="5" customWidth="1"/>
    <col min="1542" max="1542" width="4.625" style="5" customWidth="1"/>
    <col min="1543" max="1543" width="5" style="5" customWidth="1"/>
    <col min="1544" max="1544" width="11.125" style="5" customWidth="1"/>
    <col min="1545" max="1545" width="16.125" style="5" customWidth="1"/>
    <col min="1546" max="1546" width="4.75" style="5" customWidth="1"/>
    <col min="1547" max="1547" width="3.625" style="5" customWidth="1"/>
    <col min="1548" max="1548" width="5.125" style="5" customWidth="1"/>
    <col min="1549" max="1549" width="3.125" style="5" customWidth="1"/>
    <col min="1550" max="1550" width="4.625" style="5" customWidth="1"/>
    <col min="1551" max="1551" width="5" style="5" customWidth="1"/>
    <col min="1552" max="1553" width="9.75" style="5" customWidth="1"/>
    <col min="1554" max="1555" width="7.875" style="5" customWidth="1"/>
    <col min="1556" max="1786" width="9" style="5"/>
    <col min="1787" max="1787" width="3.125" style="5" customWidth="1"/>
    <col min="1788" max="1788" width="7.625" style="5" customWidth="1"/>
    <col min="1789" max="1789" width="4.125" style="5" customWidth="1"/>
    <col min="1790" max="1790" width="17" style="5" customWidth="1"/>
    <col min="1791" max="1791" width="3.625" style="5" customWidth="1"/>
    <col min="1792" max="1792" width="9.125" style="5" customWidth="1"/>
    <col min="1793" max="1793" width="3.625" style="5" customWidth="1"/>
    <col min="1794" max="1794" width="4.625" style="5" customWidth="1"/>
    <col min="1795" max="1795" width="9.625" style="5" customWidth="1"/>
    <col min="1796" max="1796" width="10.125" style="5" customWidth="1"/>
    <col min="1797" max="1797" width="10.25" style="5" customWidth="1"/>
    <col min="1798" max="1798" width="4.625" style="5" customWidth="1"/>
    <col min="1799" max="1799" width="5" style="5" customWidth="1"/>
    <col min="1800" max="1800" width="11.125" style="5" customWidth="1"/>
    <col min="1801" max="1801" width="16.125" style="5" customWidth="1"/>
    <col min="1802" max="1802" width="4.75" style="5" customWidth="1"/>
    <col min="1803" max="1803" width="3.625" style="5" customWidth="1"/>
    <col min="1804" max="1804" width="5.125" style="5" customWidth="1"/>
    <col min="1805" max="1805" width="3.125" style="5" customWidth="1"/>
    <col min="1806" max="1806" width="4.625" style="5" customWidth="1"/>
    <col min="1807" max="1807" width="5" style="5" customWidth="1"/>
    <col min="1808" max="1809" width="9.75" style="5" customWidth="1"/>
    <col min="1810" max="1811" width="7.875" style="5" customWidth="1"/>
    <col min="1812" max="2042" width="9" style="5"/>
    <col min="2043" max="2043" width="3.125" style="5" customWidth="1"/>
    <col min="2044" max="2044" width="7.625" style="5" customWidth="1"/>
    <col min="2045" max="2045" width="4.125" style="5" customWidth="1"/>
    <col min="2046" max="2046" width="17" style="5" customWidth="1"/>
    <col min="2047" max="2047" width="3.625" style="5" customWidth="1"/>
    <col min="2048" max="2048" width="9.125" style="5" customWidth="1"/>
    <col min="2049" max="2049" width="3.625" style="5" customWidth="1"/>
    <col min="2050" max="2050" width="4.625" style="5" customWidth="1"/>
    <col min="2051" max="2051" width="9.625" style="5" customWidth="1"/>
    <col min="2052" max="2052" width="10.125" style="5" customWidth="1"/>
    <col min="2053" max="2053" width="10.25" style="5" customWidth="1"/>
    <col min="2054" max="2054" width="4.625" style="5" customWidth="1"/>
    <col min="2055" max="2055" width="5" style="5" customWidth="1"/>
    <col min="2056" max="2056" width="11.125" style="5" customWidth="1"/>
    <col min="2057" max="2057" width="16.125" style="5" customWidth="1"/>
    <col min="2058" max="2058" width="4.75" style="5" customWidth="1"/>
    <col min="2059" max="2059" width="3.625" style="5" customWidth="1"/>
    <col min="2060" max="2060" width="5.125" style="5" customWidth="1"/>
    <col min="2061" max="2061" width="3.125" style="5" customWidth="1"/>
    <col min="2062" max="2062" width="4.625" style="5" customWidth="1"/>
    <col min="2063" max="2063" width="5" style="5" customWidth="1"/>
    <col min="2064" max="2065" width="9.75" style="5" customWidth="1"/>
    <col min="2066" max="2067" width="7.875" style="5" customWidth="1"/>
    <col min="2068" max="2298" width="9" style="5"/>
    <col min="2299" max="2299" width="3.125" style="5" customWidth="1"/>
    <col min="2300" max="2300" width="7.625" style="5" customWidth="1"/>
    <col min="2301" max="2301" width="4.125" style="5" customWidth="1"/>
    <col min="2302" max="2302" width="17" style="5" customWidth="1"/>
    <col min="2303" max="2303" width="3.625" style="5" customWidth="1"/>
    <col min="2304" max="2304" width="9.125" style="5" customWidth="1"/>
    <col min="2305" max="2305" width="3.625" style="5" customWidth="1"/>
    <col min="2306" max="2306" width="4.625" style="5" customWidth="1"/>
    <col min="2307" max="2307" width="9.625" style="5" customWidth="1"/>
    <col min="2308" max="2308" width="10.125" style="5" customWidth="1"/>
    <col min="2309" max="2309" width="10.25" style="5" customWidth="1"/>
    <col min="2310" max="2310" width="4.625" style="5" customWidth="1"/>
    <col min="2311" max="2311" width="5" style="5" customWidth="1"/>
    <col min="2312" max="2312" width="11.125" style="5" customWidth="1"/>
    <col min="2313" max="2313" width="16.125" style="5" customWidth="1"/>
    <col min="2314" max="2314" width="4.75" style="5" customWidth="1"/>
    <col min="2315" max="2315" width="3.625" style="5" customWidth="1"/>
    <col min="2316" max="2316" width="5.125" style="5" customWidth="1"/>
    <col min="2317" max="2317" width="3.125" style="5" customWidth="1"/>
    <col min="2318" max="2318" width="4.625" style="5" customWidth="1"/>
    <col min="2319" max="2319" width="5" style="5" customWidth="1"/>
    <col min="2320" max="2321" width="9.75" style="5" customWidth="1"/>
    <col min="2322" max="2323" width="7.875" style="5" customWidth="1"/>
    <col min="2324" max="2554" width="9" style="5"/>
    <col min="2555" max="2555" width="3.125" style="5" customWidth="1"/>
    <col min="2556" max="2556" width="7.625" style="5" customWidth="1"/>
    <col min="2557" max="2557" width="4.125" style="5" customWidth="1"/>
    <col min="2558" max="2558" width="17" style="5" customWidth="1"/>
    <col min="2559" max="2559" width="3.625" style="5" customWidth="1"/>
    <col min="2560" max="2560" width="9.125" style="5" customWidth="1"/>
    <col min="2561" max="2561" width="3.625" style="5" customWidth="1"/>
    <col min="2562" max="2562" width="4.625" style="5" customWidth="1"/>
    <col min="2563" max="2563" width="9.625" style="5" customWidth="1"/>
    <col min="2564" max="2564" width="10.125" style="5" customWidth="1"/>
    <col min="2565" max="2565" width="10.25" style="5" customWidth="1"/>
    <col min="2566" max="2566" width="4.625" style="5" customWidth="1"/>
    <col min="2567" max="2567" width="5" style="5" customWidth="1"/>
    <col min="2568" max="2568" width="11.125" style="5" customWidth="1"/>
    <col min="2569" max="2569" width="16.125" style="5" customWidth="1"/>
    <col min="2570" max="2570" width="4.75" style="5" customWidth="1"/>
    <col min="2571" max="2571" width="3.625" style="5" customWidth="1"/>
    <col min="2572" max="2572" width="5.125" style="5" customWidth="1"/>
    <col min="2573" max="2573" width="3.125" style="5" customWidth="1"/>
    <col min="2574" max="2574" width="4.625" style="5" customWidth="1"/>
    <col min="2575" max="2575" width="5" style="5" customWidth="1"/>
    <col min="2576" max="2577" width="9.75" style="5" customWidth="1"/>
    <col min="2578" max="2579" width="7.875" style="5" customWidth="1"/>
    <col min="2580" max="2810" width="9" style="5"/>
    <col min="2811" max="2811" width="3.125" style="5" customWidth="1"/>
    <col min="2812" max="2812" width="7.625" style="5" customWidth="1"/>
    <col min="2813" max="2813" width="4.125" style="5" customWidth="1"/>
    <col min="2814" max="2814" width="17" style="5" customWidth="1"/>
    <col min="2815" max="2815" width="3.625" style="5" customWidth="1"/>
    <col min="2816" max="2816" width="9.125" style="5" customWidth="1"/>
    <col min="2817" max="2817" width="3.625" style="5" customWidth="1"/>
    <col min="2818" max="2818" width="4.625" style="5" customWidth="1"/>
    <col min="2819" max="2819" width="9.625" style="5" customWidth="1"/>
    <col min="2820" max="2820" width="10.125" style="5" customWidth="1"/>
    <col min="2821" max="2821" width="10.25" style="5" customWidth="1"/>
    <col min="2822" max="2822" width="4.625" style="5" customWidth="1"/>
    <col min="2823" max="2823" width="5" style="5" customWidth="1"/>
    <col min="2824" max="2824" width="11.125" style="5" customWidth="1"/>
    <col min="2825" max="2825" width="16.125" style="5" customWidth="1"/>
    <col min="2826" max="2826" width="4.75" style="5" customWidth="1"/>
    <col min="2827" max="2827" width="3.625" style="5" customWidth="1"/>
    <col min="2828" max="2828" width="5.125" style="5" customWidth="1"/>
    <col min="2829" max="2829" width="3.125" style="5" customWidth="1"/>
    <col min="2830" max="2830" width="4.625" style="5" customWidth="1"/>
    <col min="2831" max="2831" width="5" style="5" customWidth="1"/>
    <col min="2832" max="2833" width="9.75" style="5" customWidth="1"/>
    <col min="2834" max="2835" width="7.875" style="5" customWidth="1"/>
    <col min="2836" max="3066" width="9" style="5"/>
    <col min="3067" max="3067" width="3.125" style="5" customWidth="1"/>
    <col min="3068" max="3068" width="7.625" style="5" customWidth="1"/>
    <col min="3069" max="3069" width="4.125" style="5" customWidth="1"/>
    <col min="3070" max="3070" width="17" style="5" customWidth="1"/>
    <col min="3071" max="3071" width="3.625" style="5" customWidth="1"/>
    <col min="3072" max="3072" width="9.125" style="5" customWidth="1"/>
    <col min="3073" max="3073" width="3.625" style="5" customWidth="1"/>
    <col min="3074" max="3074" width="4.625" style="5" customWidth="1"/>
    <col min="3075" max="3075" width="9.625" style="5" customWidth="1"/>
    <col min="3076" max="3076" width="10.125" style="5" customWidth="1"/>
    <col min="3077" max="3077" width="10.25" style="5" customWidth="1"/>
    <col min="3078" max="3078" width="4.625" style="5" customWidth="1"/>
    <col min="3079" max="3079" width="5" style="5" customWidth="1"/>
    <col min="3080" max="3080" width="11.125" style="5" customWidth="1"/>
    <col min="3081" max="3081" width="16.125" style="5" customWidth="1"/>
    <col min="3082" max="3082" width="4.75" style="5" customWidth="1"/>
    <col min="3083" max="3083" width="3.625" style="5" customWidth="1"/>
    <col min="3084" max="3084" width="5.125" style="5" customWidth="1"/>
    <col min="3085" max="3085" width="3.125" style="5" customWidth="1"/>
    <col min="3086" max="3086" width="4.625" style="5" customWidth="1"/>
    <col min="3087" max="3087" width="5" style="5" customWidth="1"/>
    <col min="3088" max="3089" width="9.75" style="5" customWidth="1"/>
    <col min="3090" max="3091" width="7.875" style="5" customWidth="1"/>
    <col min="3092" max="3322" width="9" style="5"/>
    <col min="3323" max="3323" width="3.125" style="5" customWidth="1"/>
    <col min="3324" max="3324" width="7.625" style="5" customWidth="1"/>
    <col min="3325" max="3325" width="4.125" style="5" customWidth="1"/>
    <col min="3326" max="3326" width="17" style="5" customWidth="1"/>
    <col min="3327" max="3327" width="3.625" style="5" customWidth="1"/>
    <col min="3328" max="3328" width="9.125" style="5" customWidth="1"/>
    <col min="3329" max="3329" width="3.625" style="5" customWidth="1"/>
    <col min="3330" max="3330" width="4.625" style="5" customWidth="1"/>
    <col min="3331" max="3331" width="9.625" style="5" customWidth="1"/>
    <col min="3332" max="3332" width="10.125" style="5" customWidth="1"/>
    <col min="3333" max="3333" width="10.25" style="5" customWidth="1"/>
    <col min="3334" max="3334" width="4.625" style="5" customWidth="1"/>
    <col min="3335" max="3335" width="5" style="5" customWidth="1"/>
    <col min="3336" max="3336" width="11.125" style="5" customWidth="1"/>
    <col min="3337" max="3337" width="16.125" style="5" customWidth="1"/>
    <col min="3338" max="3338" width="4.75" style="5" customWidth="1"/>
    <col min="3339" max="3339" width="3.625" style="5" customWidth="1"/>
    <col min="3340" max="3340" width="5.125" style="5" customWidth="1"/>
    <col min="3341" max="3341" width="3.125" style="5" customWidth="1"/>
    <col min="3342" max="3342" width="4.625" style="5" customWidth="1"/>
    <col min="3343" max="3343" width="5" style="5" customWidth="1"/>
    <col min="3344" max="3345" width="9.75" style="5" customWidth="1"/>
    <col min="3346" max="3347" width="7.875" style="5" customWidth="1"/>
    <col min="3348" max="3578" width="9" style="5"/>
    <col min="3579" max="3579" width="3.125" style="5" customWidth="1"/>
    <col min="3580" max="3580" width="7.625" style="5" customWidth="1"/>
    <col min="3581" max="3581" width="4.125" style="5" customWidth="1"/>
    <col min="3582" max="3582" width="17" style="5" customWidth="1"/>
    <col min="3583" max="3583" width="3.625" style="5" customWidth="1"/>
    <col min="3584" max="3584" width="9.125" style="5" customWidth="1"/>
    <col min="3585" max="3585" width="3.625" style="5" customWidth="1"/>
    <col min="3586" max="3586" width="4.625" style="5" customWidth="1"/>
    <col min="3587" max="3587" width="9.625" style="5" customWidth="1"/>
    <col min="3588" max="3588" width="10.125" style="5" customWidth="1"/>
    <col min="3589" max="3589" width="10.25" style="5" customWidth="1"/>
    <col min="3590" max="3590" width="4.625" style="5" customWidth="1"/>
    <col min="3591" max="3591" width="5" style="5" customWidth="1"/>
    <col min="3592" max="3592" width="11.125" style="5" customWidth="1"/>
    <col min="3593" max="3593" width="16.125" style="5" customWidth="1"/>
    <col min="3594" max="3594" width="4.75" style="5" customWidth="1"/>
    <col min="3595" max="3595" width="3.625" style="5" customWidth="1"/>
    <col min="3596" max="3596" width="5.125" style="5" customWidth="1"/>
    <col min="3597" max="3597" width="3.125" style="5" customWidth="1"/>
    <col min="3598" max="3598" width="4.625" style="5" customWidth="1"/>
    <col min="3599" max="3599" width="5" style="5" customWidth="1"/>
    <col min="3600" max="3601" width="9.75" style="5" customWidth="1"/>
    <col min="3602" max="3603" width="7.875" style="5" customWidth="1"/>
    <col min="3604" max="3834" width="9" style="5"/>
    <col min="3835" max="3835" width="3.125" style="5" customWidth="1"/>
    <col min="3836" max="3836" width="7.625" style="5" customWidth="1"/>
    <col min="3837" max="3837" width="4.125" style="5" customWidth="1"/>
    <col min="3838" max="3838" width="17" style="5" customWidth="1"/>
    <col min="3839" max="3839" width="3.625" style="5" customWidth="1"/>
    <col min="3840" max="3840" width="9.125" style="5" customWidth="1"/>
    <col min="3841" max="3841" width="3.625" style="5" customWidth="1"/>
    <col min="3842" max="3842" width="4.625" style="5" customWidth="1"/>
    <col min="3843" max="3843" width="9.625" style="5" customWidth="1"/>
    <col min="3844" max="3844" width="10.125" style="5" customWidth="1"/>
    <col min="3845" max="3845" width="10.25" style="5" customWidth="1"/>
    <col min="3846" max="3846" width="4.625" style="5" customWidth="1"/>
    <col min="3847" max="3847" width="5" style="5" customWidth="1"/>
    <col min="3848" max="3848" width="11.125" style="5" customWidth="1"/>
    <col min="3849" max="3849" width="16.125" style="5" customWidth="1"/>
    <col min="3850" max="3850" width="4.75" style="5" customWidth="1"/>
    <col min="3851" max="3851" width="3.625" style="5" customWidth="1"/>
    <col min="3852" max="3852" width="5.125" style="5" customWidth="1"/>
    <col min="3853" max="3853" width="3.125" style="5" customWidth="1"/>
    <col min="3854" max="3854" width="4.625" style="5" customWidth="1"/>
    <col min="3855" max="3855" width="5" style="5" customWidth="1"/>
    <col min="3856" max="3857" width="9.75" style="5" customWidth="1"/>
    <col min="3858" max="3859" width="7.875" style="5" customWidth="1"/>
    <col min="3860" max="4090" width="9" style="5"/>
    <col min="4091" max="4091" width="3.125" style="5" customWidth="1"/>
    <col min="4092" max="4092" width="7.625" style="5" customWidth="1"/>
    <col min="4093" max="4093" width="4.125" style="5" customWidth="1"/>
    <col min="4094" max="4094" width="17" style="5" customWidth="1"/>
    <col min="4095" max="4095" width="3.625" style="5" customWidth="1"/>
    <col min="4096" max="4096" width="9.125" style="5" customWidth="1"/>
    <col min="4097" max="4097" width="3.625" style="5" customWidth="1"/>
    <col min="4098" max="4098" width="4.625" style="5" customWidth="1"/>
    <col min="4099" max="4099" width="9.625" style="5" customWidth="1"/>
    <col min="4100" max="4100" width="10.125" style="5" customWidth="1"/>
    <col min="4101" max="4101" width="10.25" style="5" customWidth="1"/>
    <col min="4102" max="4102" width="4.625" style="5" customWidth="1"/>
    <col min="4103" max="4103" width="5" style="5" customWidth="1"/>
    <col min="4104" max="4104" width="11.125" style="5" customWidth="1"/>
    <col min="4105" max="4105" width="16.125" style="5" customWidth="1"/>
    <col min="4106" max="4106" width="4.75" style="5" customWidth="1"/>
    <col min="4107" max="4107" width="3.625" style="5" customWidth="1"/>
    <col min="4108" max="4108" width="5.125" style="5" customWidth="1"/>
    <col min="4109" max="4109" width="3.125" style="5" customWidth="1"/>
    <col min="4110" max="4110" width="4.625" style="5" customWidth="1"/>
    <col min="4111" max="4111" width="5" style="5" customWidth="1"/>
    <col min="4112" max="4113" width="9.75" style="5" customWidth="1"/>
    <col min="4114" max="4115" width="7.875" style="5" customWidth="1"/>
    <col min="4116" max="4346" width="9" style="5"/>
    <col min="4347" max="4347" width="3.125" style="5" customWidth="1"/>
    <col min="4348" max="4348" width="7.625" style="5" customWidth="1"/>
    <col min="4349" max="4349" width="4.125" style="5" customWidth="1"/>
    <col min="4350" max="4350" width="17" style="5" customWidth="1"/>
    <col min="4351" max="4351" width="3.625" style="5" customWidth="1"/>
    <col min="4352" max="4352" width="9.125" style="5" customWidth="1"/>
    <col min="4353" max="4353" width="3.625" style="5" customWidth="1"/>
    <col min="4354" max="4354" width="4.625" style="5" customWidth="1"/>
    <col min="4355" max="4355" width="9.625" style="5" customWidth="1"/>
    <col min="4356" max="4356" width="10.125" style="5" customWidth="1"/>
    <col min="4357" max="4357" width="10.25" style="5" customWidth="1"/>
    <col min="4358" max="4358" width="4.625" style="5" customWidth="1"/>
    <col min="4359" max="4359" width="5" style="5" customWidth="1"/>
    <col min="4360" max="4360" width="11.125" style="5" customWidth="1"/>
    <col min="4361" max="4361" width="16.125" style="5" customWidth="1"/>
    <col min="4362" max="4362" width="4.75" style="5" customWidth="1"/>
    <col min="4363" max="4363" width="3.625" style="5" customWidth="1"/>
    <col min="4364" max="4364" width="5.125" style="5" customWidth="1"/>
    <col min="4365" max="4365" width="3.125" style="5" customWidth="1"/>
    <col min="4366" max="4366" width="4.625" style="5" customWidth="1"/>
    <col min="4367" max="4367" width="5" style="5" customWidth="1"/>
    <col min="4368" max="4369" width="9.75" style="5" customWidth="1"/>
    <col min="4370" max="4371" width="7.875" style="5" customWidth="1"/>
    <col min="4372" max="4602" width="9" style="5"/>
    <col min="4603" max="4603" width="3.125" style="5" customWidth="1"/>
    <col min="4604" max="4604" width="7.625" style="5" customWidth="1"/>
    <col min="4605" max="4605" width="4.125" style="5" customWidth="1"/>
    <col min="4606" max="4606" width="17" style="5" customWidth="1"/>
    <col min="4607" max="4607" width="3.625" style="5" customWidth="1"/>
    <col min="4608" max="4608" width="9.125" style="5" customWidth="1"/>
    <col min="4609" max="4609" width="3.625" style="5" customWidth="1"/>
    <col min="4610" max="4610" width="4.625" style="5" customWidth="1"/>
    <col min="4611" max="4611" width="9.625" style="5" customWidth="1"/>
    <col min="4612" max="4612" width="10.125" style="5" customWidth="1"/>
    <col min="4613" max="4613" width="10.25" style="5" customWidth="1"/>
    <col min="4614" max="4614" width="4.625" style="5" customWidth="1"/>
    <col min="4615" max="4615" width="5" style="5" customWidth="1"/>
    <col min="4616" max="4616" width="11.125" style="5" customWidth="1"/>
    <col min="4617" max="4617" width="16.125" style="5" customWidth="1"/>
    <col min="4618" max="4618" width="4.75" style="5" customWidth="1"/>
    <col min="4619" max="4619" width="3.625" style="5" customWidth="1"/>
    <col min="4620" max="4620" width="5.125" style="5" customWidth="1"/>
    <col min="4621" max="4621" width="3.125" style="5" customWidth="1"/>
    <col min="4622" max="4622" width="4.625" style="5" customWidth="1"/>
    <col min="4623" max="4623" width="5" style="5" customWidth="1"/>
    <col min="4624" max="4625" width="9.75" style="5" customWidth="1"/>
    <col min="4626" max="4627" width="7.875" style="5" customWidth="1"/>
    <col min="4628" max="4858" width="9" style="5"/>
    <col min="4859" max="4859" width="3.125" style="5" customWidth="1"/>
    <col min="4860" max="4860" width="7.625" style="5" customWidth="1"/>
    <col min="4861" max="4861" width="4.125" style="5" customWidth="1"/>
    <col min="4862" max="4862" width="17" style="5" customWidth="1"/>
    <col min="4863" max="4863" width="3.625" style="5" customWidth="1"/>
    <col min="4864" max="4864" width="9.125" style="5" customWidth="1"/>
    <col min="4865" max="4865" width="3.625" style="5" customWidth="1"/>
    <col min="4866" max="4866" width="4.625" style="5" customWidth="1"/>
    <col min="4867" max="4867" width="9.625" style="5" customWidth="1"/>
    <col min="4868" max="4868" width="10.125" style="5" customWidth="1"/>
    <col min="4869" max="4869" width="10.25" style="5" customWidth="1"/>
    <col min="4870" max="4870" width="4.625" style="5" customWidth="1"/>
    <col min="4871" max="4871" width="5" style="5" customWidth="1"/>
    <col min="4872" max="4872" width="11.125" style="5" customWidth="1"/>
    <col min="4873" max="4873" width="16.125" style="5" customWidth="1"/>
    <col min="4874" max="4874" width="4.75" style="5" customWidth="1"/>
    <col min="4875" max="4875" width="3.625" style="5" customWidth="1"/>
    <col min="4876" max="4876" width="5.125" style="5" customWidth="1"/>
    <col min="4877" max="4877" width="3.125" style="5" customWidth="1"/>
    <col min="4878" max="4878" width="4.625" style="5" customWidth="1"/>
    <col min="4879" max="4879" width="5" style="5" customWidth="1"/>
    <col min="4880" max="4881" width="9.75" style="5" customWidth="1"/>
    <col min="4882" max="4883" width="7.875" style="5" customWidth="1"/>
    <col min="4884" max="5114" width="9" style="5"/>
    <col min="5115" max="5115" width="3.125" style="5" customWidth="1"/>
    <col min="5116" max="5116" width="7.625" style="5" customWidth="1"/>
    <col min="5117" max="5117" width="4.125" style="5" customWidth="1"/>
    <col min="5118" max="5118" width="17" style="5" customWidth="1"/>
    <col min="5119" max="5119" width="3.625" style="5" customWidth="1"/>
    <col min="5120" max="5120" width="9.125" style="5" customWidth="1"/>
    <col min="5121" max="5121" width="3.625" style="5" customWidth="1"/>
    <col min="5122" max="5122" width="4.625" style="5" customWidth="1"/>
    <col min="5123" max="5123" width="9.625" style="5" customWidth="1"/>
    <col min="5124" max="5124" width="10.125" style="5" customWidth="1"/>
    <col min="5125" max="5125" width="10.25" style="5" customWidth="1"/>
    <col min="5126" max="5126" width="4.625" style="5" customWidth="1"/>
    <col min="5127" max="5127" width="5" style="5" customWidth="1"/>
    <col min="5128" max="5128" width="11.125" style="5" customWidth="1"/>
    <col min="5129" max="5129" width="16.125" style="5" customWidth="1"/>
    <col min="5130" max="5130" width="4.75" style="5" customWidth="1"/>
    <col min="5131" max="5131" width="3.625" style="5" customWidth="1"/>
    <col min="5132" max="5132" width="5.125" style="5" customWidth="1"/>
    <col min="5133" max="5133" width="3.125" style="5" customWidth="1"/>
    <col min="5134" max="5134" width="4.625" style="5" customWidth="1"/>
    <col min="5135" max="5135" width="5" style="5" customWidth="1"/>
    <col min="5136" max="5137" width="9.75" style="5" customWidth="1"/>
    <col min="5138" max="5139" width="7.875" style="5" customWidth="1"/>
    <col min="5140" max="5370" width="9" style="5"/>
    <col min="5371" max="5371" width="3.125" style="5" customWidth="1"/>
    <col min="5372" max="5372" width="7.625" style="5" customWidth="1"/>
    <col min="5373" max="5373" width="4.125" style="5" customWidth="1"/>
    <col min="5374" max="5374" width="17" style="5" customWidth="1"/>
    <col min="5375" max="5375" width="3.625" style="5" customWidth="1"/>
    <col min="5376" max="5376" width="9.125" style="5" customWidth="1"/>
    <col min="5377" max="5377" width="3.625" style="5" customWidth="1"/>
    <col min="5378" max="5378" width="4.625" style="5" customWidth="1"/>
    <col min="5379" max="5379" width="9.625" style="5" customWidth="1"/>
    <col min="5380" max="5380" width="10.125" style="5" customWidth="1"/>
    <col min="5381" max="5381" width="10.25" style="5" customWidth="1"/>
    <col min="5382" max="5382" width="4.625" style="5" customWidth="1"/>
    <col min="5383" max="5383" width="5" style="5" customWidth="1"/>
    <col min="5384" max="5384" width="11.125" style="5" customWidth="1"/>
    <col min="5385" max="5385" width="16.125" style="5" customWidth="1"/>
    <col min="5386" max="5386" width="4.75" style="5" customWidth="1"/>
    <col min="5387" max="5387" width="3.625" style="5" customWidth="1"/>
    <col min="5388" max="5388" width="5.125" style="5" customWidth="1"/>
    <col min="5389" max="5389" width="3.125" style="5" customWidth="1"/>
    <col min="5390" max="5390" width="4.625" style="5" customWidth="1"/>
    <col min="5391" max="5391" width="5" style="5" customWidth="1"/>
    <col min="5392" max="5393" width="9.75" style="5" customWidth="1"/>
    <col min="5394" max="5395" width="7.875" style="5" customWidth="1"/>
    <col min="5396" max="5626" width="9" style="5"/>
    <col min="5627" max="5627" width="3.125" style="5" customWidth="1"/>
    <col min="5628" max="5628" width="7.625" style="5" customWidth="1"/>
    <col min="5629" max="5629" width="4.125" style="5" customWidth="1"/>
    <col min="5630" max="5630" width="17" style="5" customWidth="1"/>
    <col min="5631" max="5631" width="3.625" style="5" customWidth="1"/>
    <col min="5632" max="5632" width="9.125" style="5" customWidth="1"/>
    <col min="5633" max="5633" width="3.625" style="5" customWidth="1"/>
    <col min="5634" max="5634" width="4.625" style="5" customWidth="1"/>
    <col min="5635" max="5635" width="9.625" style="5" customWidth="1"/>
    <col min="5636" max="5636" width="10.125" style="5" customWidth="1"/>
    <col min="5637" max="5637" width="10.25" style="5" customWidth="1"/>
    <col min="5638" max="5638" width="4.625" style="5" customWidth="1"/>
    <col min="5639" max="5639" width="5" style="5" customWidth="1"/>
    <col min="5640" max="5640" width="11.125" style="5" customWidth="1"/>
    <col min="5641" max="5641" width="16.125" style="5" customWidth="1"/>
    <col min="5642" max="5642" width="4.75" style="5" customWidth="1"/>
    <col min="5643" max="5643" width="3.625" style="5" customWidth="1"/>
    <col min="5644" max="5644" width="5.125" style="5" customWidth="1"/>
    <col min="5645" max="5645" width="3.125" style="5" customWidth="1"/>
    <col min="5646" max="5646" width="4.625" style="5" customWidth="1"/>
    <col min="5647" max="5647" width="5" style="5" customWidth="1"/>
    <col min="5648" max="5649" width="9.75" style="5" customWidth="1"/>
    <col min="5650" max="5651" width="7.875" style="5" customWidth="1"/>
    <col min="5652" max="5882" width="9" style="5"/>
    <col min="5883" max="5883" width="3.125" style="5" customWidth="1"/>
    <col min="5884" max="5884" width="7.625" style="5" customWidth="1"/>
    <col min="5885" max="5885" width="4.125" style="5" customWidth="1"/>
    <col min="5886" max="5886" width="17" style="5" customWidth="1"/>
    <col min="5887" max="5887" width="3.625" style="5" customWidth="1"/>
    <col min="5888" max="5888" width="9.125" style="5" customWidth="1"/>
    <col min="5889" max="5889" width="3.625" style="5" customWidth="1"/>
    <col min="5890" max="5890" width="4.625" style="5" customWidth="1"/>
    <col min="5891" max="5891" width="9.625" style="5" customWidth="1"/>
    <col min="5892" max="5892" width="10.125" style="5" customWidth="1"/>
    <col min="5893" max="5893" width="10.25" style="5" customWidth="1"/>
    <col min="5894" max="5894" width="4.625" style="5" customWidth="1"/>
    <col min="5895" max="5895" width="5" style="5" customWidth="1"/>
    <col min="5896" max="5896" width="11.125" style="5" customWidth="1"/>
    <col min="5897" max="5897" width="16.125" style="5" customWidth="1"/>
    <col min="5898" max="5898" width="4.75" style="5" customWidth="1"/>
    <col min="5899" max="5899" width="3.625" style="5" customWidth="1"/>
    <col min="5900" max="5900" width="5.125" style="5" customWidth="1"/>
    <col min="5901" max="5901" width="3.125" style="5" customWidth="1"/>
    <col min="5902" max="5902" width="4.625" style="5" customWidth="1"/>
    <col min="5903" max="5903" width="5" style="5" customWidth="1"/>
    <col min="5904" max="5905" width="9.75" style="5" customWidth="1"/>
    <col min="5906" max="5907" width="7.875" style="5" customWidth="1"/>
    <col min="5908" max="6138" width="9" style="5"/>
    <col min="6139" max="6139" width="3.125" style="5" customWidth="1"/>
    <col min="6140" max="6140" width="7.625" style="5" customWidth="1"/>
    <col min="6141" max="6141" width="4.125" style="5" customWidth="1"/>
    <col min="6142" max="6142" width="17" style="5" customWidth="1"/>
    <col min="6143" max="6143" width="3.625" style="5" customWidth="1"/>
    <col min="6144" max="6144" width="9.125" style="5" customWidth="1"/>
    <col min="6145" max="6145" width="3.625" style="5" customWidth="1"/>
    <col min="6146" max="6146" width="4.625" style="5" customWidth="1"/>
    <col min="6147" max="6147" width="9.625" style="5" customWidth="1"/>
    <col min="6148" max="6148" width="10.125" style="5" customWidth="1"/>
    <col min="6149" max="6149" width="10.25" style="5" customWidth="1"/>
    <col min="6150" max="6150" width="4.625" style="5" customWidth="1"/>
    <col min="6151" max="6151" width="5" style="5" customWidth="1"/>
    <col min="6152" max="6152" width="11.125" style="5" customWidth="1"/>
    <col min="6153" max="6153" width="16.125" style="5" customWidth="1"/>
    <col min="6154" max="6154" width="4.75" style="5" customWidth="1"/>
    <col min="6155" max="6155" width="3.625" style="5" customWidth="1"/>
    <col min="6156" max="6156" width="5.125" style="5" customWidth="1"/>
    <col min="6157" max="6157" width="3.125" style="5" customWidth="1"/>
    <col min="6158" max="6158" width="4.625" style="5" customWidth="1"/>
    <col min="6159" max="6159" width="5" style="5" customWidth="1"/>
    <col min="6160" max="6161" width="9.75" style="5" customWidth="1"/>
    <col min="6162" max="6163" width="7.875" style="5" customWidth="1"/>
    <col min="6164" max="6394" width="9" style="5"/>
    <col min="6395" max="6395" width="3.125" style="5" customWidth="1"/>
    <col min="6396" max="6396" width="7.625" style="5" customWidth="1"/>
    <col min="6397" max="6397" width="4.125" style="5" customWidth="1"/>
    <col min="6398" max="6398" width="17" style="5" customWidth="1"/>
    <col min="6399" max="6399" width="3.625" style="5" customWidth="1"/>
    <col min="6400" max="6400" width="9.125" style="5" customWidth="1"/>
    <col min="6401" max="6401" width="3.625" style="5" customWidth="1"/>
    <col min="6402" max="6402" width="4.625" style="5" customWidth="1"/>
    <col min="6403" max="6403" width="9.625" style="5" customWidth="1"/>
    <col min="6404" max="6404" width="10.125" style="5" customWidth="1"/>
    <col min="6405" max="6405" width="10.25" style="5" customWidth="1"/>
    <col min="6406" max="6406" width="4.625" style="5" customWidth="1"/>
    <col min="6407" max="6407" width="5" style="5" customWidth="1"/>
    <col min="6408" max="6408" width="11.125" style="5" customWidth="1"/>
    <col min="6409" max="6409" width="16.125" style="5" customWidth="1"/>
    <col min="6410" max="6410" width="4.75" style="5" customWidth="1"/>
    <col min="6411" max="6411" width="3.625" style="5" customWidth="1"/>
    <col min="6412" max="6412" width="5.125" style="5" customWidth="1"/>
    <col min="6413" max="6413" width="3.125" style="5" customWidth="1"/>
    <col min="6414" max="6414" width="4.625" style="5" customWidth="1"/>
    <col min="6415" max="6415" width="5" style="5" customWidth="1"/>
    <col min="6416" max="6417" width="9.75" style="5" customWidth="1"/>
    <col min="6418" max="6419" width="7.875" style="5" customWidth="1"/>
    <col min="6420" max="6650" width="9" style="5"/>
    <col min="6651" max="6651" width="3.125" style="5" customWidth="1"/>
    <col min="6652" max="6652" width="7.625" style="5" customWidth="1"/>
    <col min="6653" max="6653" width="4.125" style="5" customWidth="1"/>
    <col min="6654" max="6654" width="17" style="5" customWidth="1"/>
    <col min="6655" max="6655" width="3.625" style="5" customWidth="1"/>
    <col min="6656" max="6656" width="9.125" style="5" customWidth="1"/>
    <col min="6657" max="6657" width="3.625" style="5" customWidth="1"/>
    <col min="6658" max="6658" width="4.625" style="5" customWidth="1"/>
    <col min="6659" max="6659" width="9.625" style="5" customWidth="1"/>
    <col min="6660" max="6660" width="10.125" style="5" customWidth="1"/>
    <col min="6661" max="6661" width="10.25" style="5" customWidth="1"/>
    <col min="6662" max="6662" width="4.625" style="5" customWidth="1"/>
    <col min="6663" max="6663" width="5" style="5" customWidth="1"/>
    <col min="6664" max="6664" width="11.125" style="5" customWidth="1"/>
    <col min="6665" max="6665" width="16.125" style="5" customWidth="1"/>
    <col min="6666" max="6666" width="4.75" style="5" customWidth="1"/>
    <col min="6667" max="6667" width="3.625" style="5" customWidth="1"/>
    <col min="6668" max="6668" width="5.125" style="5" customWidth="1"/>
    <col min="6669" max="6669" width="3.125" style="5" customWidth="1"/>
    <col min="6670" max="6670" width="4.625" style="5" customWidth="1"/>
    <col min="6671" max="6671" width="5" style="5" customWidth="1"/>
    <col min="6672" max="6673" width="9.75" style="5" customWidth="1"/>
    <col min="6674" max="6675" width="7.875" style="5" customWidth="1"/>
    <col min="6676" max="6906" width="9" style="5"/>
    <col min="6907" max="6907" width="3.125" style="5" customWidth="1"/>
    <col min="6908" max="6908" width="7.625" style="5" customWidth="1"/>
    <col min="6909" max="6909" width="4.125" style="5" customWidth="1"/>
    <col min="6910" max="6910" width="17" style="5" customWidth="1"/>
    <col min="6911" max="6911" width="3.625" style="5" customWidth="1"/>
    <col min="6912" max="6912" width="9.125" style="5" customWidth="1"/>
    <col min="6913" max="6913" width="3.625" style="5" customWidth="1"/>
    <col min="6914" max="6914" width="4.625" style="5" customWidth="1"/>
    <col min="6915" max="6915" width="9.625" style="5" customWidth="1"/>
    <col min="6916" max="6916" width="10.125" style="5" customWidth="1"/>
    <col min="6917" max="6917" width="10.25" style="5" customWidth="1"/>
    <col min="6918" max="6918" width="4.625" style="5" customWidth="1"/>
    <col min="6919" max="6919" width="5" style="5" customWidth="1"/>
    <col min="6920" max="6920" width="11.125" style="5" customWidth="1"/>
    <col min="6921" max="6921" width="16.125" style="5" customWidth="1"/>
    <col min="6922" max="6922" width="4.75" style="5" customWidth="1"/>
    <col min="6923" max="6923" width="3.625" style="5" customWidth="1"/>
    <col min="6924" max="6924" width="5.125" style="5" customWidth="1"/>
    <col min="6925" max="6925" width="3.125" style="5" customWidth="1"/>
    <col min="6926" max="6926" width="4.625" style="5" customWidth="1"/>
    <col min="6927" max="6927" width="5" style="5" customWidth="1"/>
    <col min="6928" max="6929" width="9.75" style="5" customWidth="1"/>
    <col min="6930" max="6931" width="7.875" style="5" customWidth="1"/>
    <col min="6932" max="7162" width="9" style="5"/>
    <col min="7163" max="7163" width="3.125" style="5" customWidth="1"/>
    <col min="7164" max="7164" width="7.625" style="5" customWidth="1"/>
    <col min="7165" max="7165" width="4.125" style="5" customWidth="1"/>
    <col min="7166" max="7166" width="17" style="5" customWidth="1"/>
    <col min="7167" max="7167" width="3.625" style="5" customWidth="1"/>
    <col min="7168" max="7168" width="9.125" style="5" customWidth="1"/>
    <col min="7169" max="7169" width="3.625" style="5" customWidth="1"/>
    <col min="7170" max="7170" width="4.625" style="5" customWidth="1"/>
    <col min="7171" max="7171" width="9.625" style="5" customWidth="1"/>
    <col min="7172" max="7172" width="10.125" style="5" customWidth="1"/>
    <col min="7173" max="7173" width="10.25" style="5" customWidth="1"/>
    <col min="7174" max="7174" width="4.625" style="5" customWidth="1"/>
    <col min="7175" max="7175" width="5" style="5" customWidth="1"/>
    <col min="7176" max="7176" width="11.125" style="5" customWidth="1"/>
    <col min="7177" max="7177" width="16.125" style="5" customWidth="1"/>
    <col min="7178" max="7178" width="4.75" style="5" customWidth="1"/>
    <col min="7179" max="7179" width="3.625" style="5" customWidth="1"/>
    <col min="7180" max="7180" width="5.125" style="5" customWidth="1"/>
    <col min="7181" max="7181" width="3.125" style="5" customWidth="1"/>
    <col min="7182" max="7182" width="4.625" style="5" customWidth="1"/>
    <col min="7183" max="7183" width="5" style="5" customWidth="1"/>
    <col min="7184" max="7185" width="9.75" style="5" customWidth="1"/>
    <col min="7186" max="7187" width="7.875" style="5" customWidth="1"/>
    <col min="7188" max="7418" width="9" style="5"/>
    <col min="7419" max="7419" width="3.125" style="5" customWidth="1"/>
    <col min="7420" max="7420" width="7.625" style="5" customWidth="1"/>
    <col min="7421" max="7421" width="4.125" style="5" customWidth="1"/>
    <col min="7422" max="7422" width="17" style="5" customWidth="1"/>
    <col min="7423" max="7423" width="3.625" style="5" customWidth="1"/>
    <col min="7424" max="7424" width="9.125" style="5" customWidth="1"/>
    <col min="7425" max="7425" width="3.625" style="5" customWidth="1"/>
    <col min="7426" max="7426" width="4.625" style="5" customWidth="1"/>
    <col min="7427" max="7427" width="9.625" style="5" customWidth="1"/>
    <col min="7428" max="7428" width="10.125" style="5" customWidth="1"/>
    <col min="7429" max="7429" width="10.25" style="5" customWidth="1"/>
    <col min="7430" max="7430" width="4.625" style="5" customWidth="1"/>
    <col min="7431" max="7431" width="5" style="5" customWidth="1"/>
    <col min="7432" max="7432" width="11.125" style="5" customWidth="1"/>
    <col min="7433" max="7433" width="16.125" style="5" customWidth="1"/>
    <col min="7434" max="7434" width="4.75" style="5" customWidth="1"/>
    <col min="7435" max="7435" width="3.625" style="5" customWidth="1"/>
    <col min="7436" max="7436" width="5.125" style="5" customWidth="1"/>
    <col min="7437" max="7437" width="3.125" style="5" customWidth="1"/>
    <col min="7438" max="7438" width="4.625" style="5" customWidth="1"/>
    <col min="7439" max="7439" width="5" style="5" customWidth="1"/>
    <col min="7440" max="7441" width="9.75" style="5" customWidth="1"/>
    <col min="7442" max="7443" width="7.875" style="5" customWidth="1"/>
    <col min="7444" max="7674" width="9" style="5"/>
    <col min="7675" max="7675" width="3.125" style="5" customWidth="1"/>
    <col min="7676" max="7676" width="7.625" style="5" customWidth="1"/>
    <col min="7677" max="7677" width="4.125" style="5" customWidth="1"/>
    <col min="7678" max="7678" width="17" style="5" customWidth="1"/>
    <col min="7679" max="7679" width="3.625" style="5" customWidth="1"/>
    <col min="7680" max="7680" width="9.125" style="5" customWidth="1"/>
    <col min="7681" max="7681" width="3.625" style="5" customWidth="1"/>
    <col min="7682" max="7682" width="4.625" style="5" customWidth="1"/>
    <col min="7683" max="7683" width="9.625" style="5" customWidth="1"/>
    <col min="7684" max="7684" width="10.125" style="5" customWidth="1"/>
    <col min="7685" max="7685" width="10.25" style="5" customWidth="1"/>
    <col min="7686" max="7686" width="4.625" style="5" customWidth="1"/>
    <col min="7687" max="7687" width="5" style="5" customWidth="1"/>
    <col min="7688" max="7688" width="11.125" style="5" customWidth="1"/>
    <col min="7689" max="7689" width="16.125" style="5" customWidth="1"/>
    <col min="7690" max="7690" width="4.75" style="5" customWidth="1"/>
    <col min="7691" max="7691" width="3.625" style="5" customWidth="1"/>
    <col min="7692" max="7692" width="5.125" style="5" customWidth="1"/>
    <col min="7693" max="7693" width="3.125" style="5" customWidth="1"/>
    <col min="7694" max="7694" width="4.625" style="5" customWidth="1"/>
    <col min="7695" max="7695" width="5" style="5" customWidth="1"/>
    <col min="7696" max="7697" width="9.75" style="5" customWidth="1"/>
    <col min="7698" max="7699" width="7.875" style="5" customWidth="1"/>
    <col min="7700" max="7930" width="9" style="5"/>
    <col min="7931" max="7931" width="3.125" style="5" customWidth="1"/>
    <col min="7932" max="7932" width="7.625" style="5" customWidth="1"/>
    <col min="7933" max="7933" width="4.125" style="5" customWidth="1"/>
    <col min="7934" max="7934" width="17" style="5" customWidth="1"/>
    <col min="7935" max="7935" width="3.625" style="5" customWidth="1"/>
    <col min="7936" max="7936" width="9.125" style="5" customWidth="1"/>
    <col min="7937" max="7937" width="3.625" style="5" customWidth="1"/>
    <col min="7938" max="7938" width="4.625" style="5" customWidth="1"/>
    <col min="7939" max="7939" width="9.625" style="5" customWidth="1"/>
    <col min="7940" max="7940" width="10.125" style="5" customWidth="1"/>
    <col min="7941" max="7941" width="10.25" style="5" customWidth="1"/>
    <col min="7942" max="7942" width="4.625" style="5" customWidth="1"/>
    <col min="7943" max="7943" width="5" style="5" customWidth="1"/>
    <col min="7944" max="7944" width="11.125" style="5" customWidth="1"/>
    <col min="7945" max="7945" width="16.125" style="5" customWidth="1"/>
    <col min="7946" max="7946" width="4.75" style="5" customWidth="1"/>
    <col min="7947" max="7947" width="3.625" style="5" customWidth="1"/>
    <col min="7948" max="7948" width="5.125" style="5" customWidth="1"/>
    <col min="7949" max="7949" width="3.125" style="5" customWidth="1"/>
    <col min="7950" max="7950" width="4.625" style="5" customWidth="1"/>
    <col min="7951" max="7951" width="5" style="5" customWidth="1"/>
    <col min="7952" max="7953" width="9.75" style="5" customWidth="1"/>
    <col min="7954" max="7955" width="7.875" style="5" customWidth="1"/>
    <col min="7956" max="8186" width="9" style="5"/>
    <col min="8187" max="8187" width="3.125" style="5" customWidth="1"/>
    <col min="8188" max="8188" width="7.625" style="5" customWidth="1"/>
    <col min="8189" max="8189" width="4.125" style="5" customWidth="1"/>
    <col min="8190" max="8190" width="17" style="5" customWidth="1"/>
    <col min="8191" max="8191" width="3.625" style="5" customWidth="1"/>
    <col min="8192" max="8192" width="9.125" style="5" customWidth="1"/>
    <col min="8193" max="8193" width="3.625" style="5" customWidth="1"/>
    <col min="8194" max="8194" width="4.625" style="5" customWidth="1"/>
    <col min="8195" max="8195" width="9.625" style="5" customWidth="1"/>
    <col min="8196" max="8196" width="10.125" style="5" customWidth="1"/>
    <col min="8197" max="8197" width="10.25" style="5" customWidth="1"/>
    <col min="8198" max="8198" width="4.625" style="5" customWidth="1"/>
    <col min="8199" max="8199" width="5" style="5" customWidth="1"/>
    <col min="8200" max="8200" width="11.125" style="5" customWidth="1"/>
    <col min="8201" max="8201" width="16.125" style="5" customWidth="1"/>
    <col min="8202" max="8202" width="4.75" style="5" customWidth="1"/>
    <col min="8203" max="8203" width="3.625" style="5" customWidth="1"/>
    <col min="8204" max="8204" width="5.125" style="5" customWidth="1"/>
    <col min="8205" max="8205" width="3.125" style="5" customWidth="1"/>
    <col min="8206" max="8206" width="4.625" style="5" customWidth="1"/>
    <col min="8207" max="8207" width="5" style="5" customWidth="1"/>
    <col min="8208" max="8209" width="9.75" style="5" customWidth="1"/>
    <col min="8210" max="8211" width="7.875" style="5" customWidth="1"/>
    <col min="8212" max="8442" width="9" style="5"/>
    <col min="8443" max="8443" width="3.125" style="5" customWidth="1"/>
    <col min="8444" max="8444" width="7.625" style="5" customWidth="1"/>
    <col min="8445" max="8445" width="4.125" style="5" customWidth="1"/>
    <col min="8446" max="8446" width="17" style="5" customWidth="1"/>
    <col min="8447" max="8447" width="3.625" style="5" customWidth="1"/>
    <col min="8448" max="8448" width="9.125" style="5" customWidth="1"/>
    <col min="8449" max="8449" width="3.625" style="5" customWidth="1"/>
    <col min="8450" max="8450" width="4.625" style="5" customWidth="1"/>
    <col min="8451" max="8451" width="9.625" style="5" customWidth="1"/>
    <col min="8452" max="8452" width="10.125" style="5" customWidth="1"/>
    <col min="8453" max="8453" width="10.25" style="5" customWidth="1"/>
    <col min="8454" max="8454" width="4.625" style="5" customWidth="1"/>
    <col min="8455" max="8455" width="5" style="5" customWidth="1"/>
    <col min="8456" max="8456" width="11.125" style="5" customWidth="1"/>
    <col min="8457" max="8457" width="16.125" style="5" customWidth="1"/>
    <col min="8458" max="8458" width="4.75" style="5" customWidth="1"/>
    <col min="8459" max="8459" width="3.625" style="5" customWidth="1"/>
    <col min="8460" max="8460" width="5.125" style="5" customWidth="1"/>
    <col min="8461" max="8461" width="3.125" style="5" customWidth="1"/>
    <col min="8462" max="8462" width="4.625" style="5" customWidth="1"/>
    <col min="8463" max="8463" width="5" style="5" customWidth="1"/>
    <col min="8464" max="8465" width="9.75" style="5" customWidth="1"/>
    <col min="8466" max="8467" width="7.875" style="5" customWidth="1"/>
    <col min="8468" max="8698" width="9" style="5"/>
    <col min="8699" max="8699" width="3.125" style="5" customWidth="1"/>
    <col min="8700" max="8700" width="7.625" style="5" customWidth="1"/>
    <col min="8701" max="8701" width="4.125" style="5" customWidth="1"/>
    <col min="8702" max="8702" width="17" style="5" customWidth="1"/>
    <col min="8703" max="8703" width="3.625" style="5" customWidth="1"/>
    <col min="8704" max="8704" width="9.125" style="5" customWidth="1"/>
    <col min="8705" max="8705" width="3.625" style="5" customWidth="1"/>
    <col min="8706" max="8706" width="4.625" style="5" customWidth="1"/>
    <col min="8707" max="8707" width="9.625" style="5" customWidth="1"/>
    <col min="8708" max="8708" width="10.125" style="5" customWidth="1"/>
    <col min="8709" max="8709" width="10.25" style="5" customWidth="1"/>
    <col min="8710" max="8710" width="4.625" style="5" customWidth="1"/>
    <col min="8711" max="8711" width="5" style="5" customWidth="1"/>
    <col min="8712" max="8712" width="11.125" style="5" customWidth="1"/>
    <col min="8713" max="8713" width="16.125" style="5" customWidth="1"/>
    <col min="8714" max="8714" width="4.75" style="5" customWidth="1"/>
    <col min="8715" max="8715" width="3.625" style="5" customWidth="1"/>
    <col min="8716" max="8716" width="5.125" style="5" customWidth="1"/>
    <col min="8717" max="8717" width="3.125" style="5" customWidth="1"/>
    <col min="8718" max="8718" width="4.625" style="5" customWidth="1"/>
    <col min="8719" max="8719" width="5" style="5" customWidth="1"/>
    <col min="8720" max="8721" width="9.75" style="5" customWidth="1"/>
    <col min="8722" max="8723" width="7.875" style="5" customWidth="1"/>
    <col min="8724" max="8954" width="9" style="5"/>
    <col min="8955" max="8955" width="3.125" style="5" customWidth="1"/>
    <col min="8956" max="8956" width="7.625" style="5" customWidth="1"/>
    <col min="8957" max="8957" width="4.125" style="5" customWidth="1"/>
    <col min="8958" max="8958" width="17" style="5" customWidth="1"/>
    <col min="8959" max="8959" width="3.625" style="5" customWidth="1"/>
    <col min="8960" max="8960" width="9.125" style="5" customWidth="1"/>
    <col min="8961" max="8961" width="3.625" style="5" customWidth="1"/>
    <col min="8962" max="8962" width="4.625" style="5" customWidth="1"/>
    <col min="8963" max="8963" width="9.625" style="5" customWidth="1"/>
    <col min="8964" max="8964" width="10.125" style="5" customWidth="1"/>
    <col min="8965" max="8965" width="10.25" style="5" customWidth="1"/>
    <col min="8966" max="8966" width="4.625" style="5" customWidth="1"/>
    <col min="8967" max="8967" width="5" style="5" customWidth="1"/>
    <col min="8968" max="8968" width="11.125" style="5" customWidth="1"/>
    <col min="8969" max="8969" width="16.125" style="5" customWidth="1"/>
    <col min="8970" max="8970" width="4.75" style="5" customWidth="1"/>
    <col min="8971" max="8971" width="3.625" style="5" customWidth="1"/>
    <col min="8972" max="8972" width="5.125" style="5" customWidth="1"/>
    <col min="8973" max="8973" width="3.125" style="5" customWidth="1"/>
    <col min="8974" max="8974" width="4.625" style="5" customWidth="1"/>
    <col min="8975" max="8975" width="5" style="5" customWidth="1"/>
    <col min="8976" max="8977" width="9.75" style="5" customWidth="1"/>
    <col min="8978" max="8979" width="7.875" style="5" customWidth="1"/>
    <col min="8980" max="9210" width="9" style="5"/>
    <col min="9211" max="9211" width="3.125" style="5" customWidth="1"/>
    <col min="9212" max="9212" width="7.625" style="5" customWidth="1"/>
    <col min="9213" max="9213" width="4.125" style="5" customWidth="1"/>
    <col min="9214" max="9214" width="17" style="5" customWidth="1"/>
    <col min="9215" max="9215" width="3.625" style="5" customWidth="1"/>
    <col min="9216" max="9216" width="9.125" style="5" customWidth="1"/>
    <col min="9217" max="9217" width="3.625" style="5" customWidth="1"/>
    <col min="9218" max="9218" width="4.625" style="5" customWidth="1"/>
    <col min="9219" max="9219" width="9.625" style="5" customWidth="1"/>
    <col min="9220" max="9220" width="10.125" style="5" customWidth="1"/>
    <col min="9221" max="9221" width="10.25" style="5" customWidth="1"/>
    <col min="9222" max="9222" width="4.625" style="5" customWidth="1"/>
    <col min="9223" max="9223" width="5" style="5" customWidth="1"/>
    <col min="9224" max="9224" width="11.125" style="5" customWidth="1"/>
    <col min="9225" max="9225" width="16.125" style="5" customWidth="1"/>
    <col min="9226" max="9226" width="4.75" style="5" customWidth="1"/>
    <col min="9227" max="9227" width="3.625" style="5" customWidth="1"/>
    <col min="9228" max="9228" width="5.125" style="5" customWidth="1"/>
    <col min="9229" max="9229" width="3.125" style="5" customWidth="1"/>
    <col min="9230" max="9230" width="4.625" style="5" customWidth="1"/>
    <col min="9231" max="9231" width="5" style="5" customWidth="1"/>
    <col min="9232" max="9233" width="9.75" style="5" customWidth="1"/>
    <col min="9234" max="9235" width="7.875" style="5" customWidth="1"/>
    <col min="9236" max="9466" width="9" style="5"/>
    <col min="9467" max="9467" width="3.125" style="5" customWidth="1"/>
    <col min="9468" max="9468" width="7.625" style="5" customWidth="1"/>
    <col min="9469" max="9469" width="4.125" style="5" customWidth="1"/>
    <col min="9470" max="9470" width="17" style="5" customWidth="1"/>
    <col min="9471" max="9471" width="3.625" style="5" customWidth="1"/>
    <col min="9472" max="9472" width="9.125" style="5" customWidth="1"/>
    <col min="9473" max="9473" width="3.625" style="5" customWidth="1"/>
    <col min="9474" max="9474" width="4.625" style="5" customWidth="1"/>
    <col min="9475" max="9475" width="9.625" style="5" customWidth="1"/>
    <col min="9476" max="9476" width="10.125" style="5" customWidth="1"/>
    <col min="9477" max="9477" width="10.25" style="5" customWidth="1"/>
    <col min="9478" max="9478" width="4.625" style="5" customWidth="1"/>
    <col min="9479" max="9479" width="5" style="5" customWidth="1"/>
    <col min="9480" max="9480" width="11.125" style="5" customWidth="1"/>
    <col min="9481" max="9481" width="16.125" style="5" customWidth="1"/>
    <col min="9482" max="9482" width="4.75" style="5" customWidth="1"/>
    <col min="9483" max="9483" width="3.625" style="5" customWidth="1"/>
    <col min="9484" max="9484" width="5.125" style="5" customWidth="1"/>
    <col min="9485" max="9485" width="3.125" style="5" customWidth="1"/>
    <col min="9486" max="9486" width="4.625" style="5" customWidth="1"/>
    <col min="9487" max="9487" width="5" style="5" customWidth="1"/>
    <col min="9488" max="9489" width="9.75" style="5" customWidth="1"/>
    <col min="9490" max="9491" width="7.875" style="5" customWidth="1"/>
    <col min="9492" max="9722" width="9" style="5"/>
    <col min="9723" max="9723" width="3.125" style="5" customWidth="1"/>
    <col min="9724" max="9724" width="7.625" style="5" customWidth="1"/>
    <col min="9725" max="9725" width="4.125" style="5" customWidth="1"/>
    <col min="9726" max="9726" width="17" style="5" customWidth="1"/>
    <col min="9727" max="9727" width="3.625" style="5" customWidth="1"/>
    <col min="9728" max="9728" width="9.125" style="5" customWidth="1"/>
    <col min="9729" max="9729" width="3.625" style="5" customWidth="1"/>
    <col min="9730" max="9730" width="4.625" style="5" customWidth="1"/>
    <col min="9731" max="9731" width="9.625" style="5" customWidth="1"/>
    <col min="9732" max="9732" width="10.125" style="5" customWidth="1"/>
    <col min="9733" max="9733" width="10.25" style="5" customWidth="1"/>
    <col min="9734" max="9734" width="4.625" style="5" customWidth="1"/>
    <col min="9735" max="9735" width="5" style="5" customWidth="1"/>
    <col min="9736" max="9736" width="11.125" style="5" customWidth="1"/>
    <col min="9737" max="9737" width="16.125" style="5" customWidth="1"/>
    <col min="9738" max="9738" width="4.75" style="5" customWidth="1"/>
    <col min="9739" max="9739" width="3.625" style="5" customWidth="1"/>
    <col min="9740" max="9740" width="5.125" style="5" customWidth="1"/>
    <col min="9741" max="9741" width="3.125" style="5" customWidth="1"/>
    <col min="9742" max="9742" width="4.625" style="5" customWidth="1"/>
    <col min="9743" max="9743" width="5" style="5" customWidth="1"/>
    <col min="9744" max="9745" width="9.75" style="5" customWidth="1"/>
    <col min="9746" max="9747" width="7.875" style="5" customWidth="1"/>
    <col min="9748" max="9978" width="9" style="5"/>
    <col min="9979" max="9979" width="3.125" style="5" customWidth="1"/>
    <col min="9980" max="9980" width="7.625" style="5" customWidth="1"/>
    <col min="9981" max="9981" width="4.125" style="5" customWidth="1"/>
    <col min="9982" max="9982" width="17" style="5" customWidth="1"/>
    <col min="9983" max="9983" width="3.625" style="5" customWidth="1"/>
    <col min="9984" max="9984" width="9.125" style="5" customWidth="1"/>
    <col min="9985" max="9985" width="3.625" style="5" customWidth="1"/>
    <col min="9986" max="9986" width="4.625" style="5" customWidth="1"/>
    <col min="9987" max="9987" width="9.625" style="5" customWidth="1"/>
    <col min="9988" max="9988" width="10.125" style="5" customWidth="1"/>
    <col min="9989" max="9989" width="10.25" style="5" customWidth="1"/>
    <col min="9990" max="9990" width="4.625" style="5" customWidth="1"/>
    <col min="9991" max="9991" width="5" style="5" customWidth="1"/>
    <col min="9992" max="9992" width="11.125" style="5" customWidth="1"/>
    <col min="9993" max="9993" width="16.125" style="5" customWidth="1"/>
    <col min="9994" max="9994" width="4.75" style="5" customWidth="1"/>
    <col min="9995" max="9995" width="3.625" style="5" customWidth="1"/>
    <col min="9996" max="9996" width="5.125" style="5" customWidth="1"/>
    <col min="9997" max="9997" width="3.125" style="5" customWidth="1"/>
    <col min="9998" max="9998" width="4.625" style="5" customWidth="1"/>
    <col min="9999" max="9999" width="5" style="5" customWidth="1"/>
    <col min="10000" max="10001" width="9.75" style="5" customWidth="1"/>
    <col min="10002" max="10003" width="7.875" style="5" customWidth="1"/>
    <col min="10004" max="10234" width="9" style="5"/>
    <col min="10235" max="10235" width="3.125" style="5" customWidth="1"/>
    <col min="10236" max="10236" width="7.625" style="5" customWidth="1"/>
    <col min="10237" max="10237" width="4.125" style="5" customWidth="1"/>
    <col min="10238" max="10238" width="17" style="5" customWidth="1"/>
    <col min="10239" max="10239" width="3.625" style="5" customWidth="1"/>
    <col min="10240" max="10240" width="9.125" style="5" customWidth="1"/>
    <col min="10241" max="10241" width="3.625" style="5" customWidth="1"/>
    <col min="10242" max="10242" width="4.625" style="5" customWidth="1"/>
    <col min="10243" max="10243" width="9.625" style="5" customWidth="1"/>
    <col min="10244" max="10244" width="10.125" style="5" customWidth="1"/>
    <col min="10245" max="10245" width="10.25" style="5" customWidth="1"/>
    <col min="10246" max="10246" width="4.625" style="5" customWidth="1"/>
    <col min="10247" max="10247" width="5" style="5" customWidth="1"/>
    <col min="10248" max="10248" width="11.125" style="5" customWidth="1"/>
    <col min="10249" max="10249" width="16.125" style="5" customWidth="1"/>
    <col min="10250" max="10250" width="4.75" style="5" customWidth="1"/>
    <col min="10251" max="10251" width="3.625" style="5" customWidth="1"/>
    <col min="10252" max="10252" width="5.125" style="5" customWidth="1"/>
    <col min="10253" max="10253" width="3.125" style="5" customWidth="1"/>
    <col min="10254" max="10254" width="4.625" style="5" customWidth="1"/>
    <col min="10255" max="10255" width="5" style="5" customWidth="1"/>
    <col min="10256" max="10257" width="9.75" style="5" customWidth="1"/>
    <col min="10258" max="10259" width="7.875" style="5" customWidth="1"/>
    <col min="10260" max="10490" width="9" style="5"/>
    <col min="10491" max="10491" width="3.125" style="5" customWidth="1"/>
    <col min="10492" max="10492" width="7.625" style="5" customWidth="1"/>
    <col min="10493" max="10493" width="4.125" style="5" customWidth="1"/>
    <col min="10494" max="10494" width="17" style="5" customWidth="1"/>
    <col min="10495" max="10495" width="3.625" style="5" customWidth="1"/>
    <col min="10496" max="10496" width="9.125" style="5" customWidth="1"/>
    <col min="10497" max="10497" width="3.625" style="5" customWidth="1"/>
    <col min="10498" max="10498" width="4.625" style="5" customWidth="1"/>
    <col min="10499" max="10499" width="9.625" style="5" customWidth="1"/>
    <col min="10500" max="10500" width="10.125" style="5" customWidth="1"/>
    <col min="10501" max="10501" width="10.25" style="5" customWidth="1"/>
    <col min="10502" max="10502" width="4.625" style="5" customWidth="1"/>
    <col min="10503" max="10503" width="5" style="5" customWidth="1"/>
    <col min="10504" max="10504" width="11.125" style="5" customWidth="1"/>
    <col min="10505" max="10505" width="16.125" style="5" customWidth="1"/>
    <col min="10506" max="10506" width="4.75" style="5" customWidth="1"/>
    <col min="10507" max="10507" width="3.625" style="5" customWidth="1"/>
    <col min="10508" max="10508" width="5.125" style="5" customWidth="1"/>
    <col min="10509" max="10509" width="3.125" style="5" customWidth="1"/>
    <col min="10510" max="10510" width="4.625" style="5" customWidth="1"/>
    <col min="10511" max="10511" width="5" style="5" customWidth="1"/>
    <col min="10512" max="10513" width="9.75" style="5" customWidth="1"/>
    <col min="10514" max="10515" width="7.875" style="5" customWidth="1"/>
    <col min="10516" max="10746" width="9" style="5"/>
    <col min="10747" max="10747" width="3.125" style="5" customWidth="1"/>
    <col min="10748" max="10748" width="7.625" style="5" customWidth="1"/>
    <col min="10749" max="10749" width="4.125" style="5" customWidth="1"/>
    <col min="10750" max="10750" width="17" style="5" customWidth="1"/>
    <col min="10751" max="10751" width="3.625" style="5" customWidth="1"/>
    <col min="10752" max="10752" width="9.125" style="5" customWidth="1"/>
    <col min="10753" max="10753" width="3.625" style="5" customWidth="1"/>
    <col min="10754" max="10754" width="4.625" style="5" customWidth="1"/>
    <col min="10755" max="10755" width="9.625" style="5" customWidth="1"/>
    <col min="10756" max="10756" width="10.125" style="5" customWidth="1"/>
    <col min="10757" max="10757" width="10.25" style="5" customWidth="1"/>
    <col min="10758" max="10758" width="4.625" style="5" customWidth="1"/>
    <col min="10759" max="10759" width="5" style="5" customWidth="1"/>
    <col min="10760" max="10760" width="11.125" style="5" customWidth="1"/>
    <col min="10761" max="10761" width="16.125" style="5" customWidth="1"/>
    <col min="10762" max="10762" width="4.75" style="5" customWidth="1"/>
    <col min="10763" max="10763" width="3.625" style="5" customWidth="1"/>
    <col min="10764" max="10764" width="5.125" style="5" customWidth="1"/>
    <col min="10765" max="10765" width="3.125" style="5" customWidth="1"/>
    <col min="10766" max="10766" width="4.625" style="5" customWidth="1"/>
    <col min="10767" max="10767" width="5" style="5" customWidth="1"/>
    <col min="10768" max="10769" width="9.75" style="5" customWidth="1"/>
    <col min="10770" max="10771" width="7.875" style="5" customWidth="1"/>
    <col min="10772" max="11002" width="9" style="5"/>
    <col min="11003" max="11003" width="3.125" style="5" customWidth="1"/>
    <col min="11004" max="11004" width="7.625" style="5" customWidth="1"/>
    <col min="11005" max="11005" width="4.125" style="5" customWidth="1"/>
    <col min="11006" max="11006" width="17" style="5" customWidth="1"/>
    <col min="11007" max="11007" width="3.625" style="5" customWidth="1"/>
    <col min="11008" max="11008" width="9.125" style="5" customWidth="1"/>
    <col min="11009" max="11009" width="3.625" style="5" customWidth="1"/>
    <col min="11010" max="11010" width="4.625" style="5" customWidth="1"/>
    <col min="11011" max="11011" width="9.625" style="5" customWidth="1"/>
    <col min="11012" max="11012" width="10.125" style="5" customWidth="1"/>
    <col min="11013" max="11013" width="10.25" style="5" customWidth="1"/>
    <col min="11014" max="11014" width="4.625" style="5" customWidth="1"/>
    <col min="11015" max="11015" width="5" style="5" customWidth="1"/>
    <col min="11016" max="11016" width="11.125" style="5" customWidth="1"/>
    <col min="11017" max="11017" width="16.125" style="5" customWidth="1"/>
    <col min="11018" max="11018" width="4.75" style="5" customWidth="1"/>
    <col min="11019" max="11019" width="3.625" style="5" customWidth="1"/>
    <col min="11020" max="11020" width="5.125" style="5" customWidth="1"/>
    <col min="11021" max="11021" width="3.125" style="5" customWidth="1"/>
    <col min="11022" max="11022" width="4.625" style="5" customWidth="1"/>
    <col min="11023" max="11023" width="5" style="5" customWidth="1"/>
    <col min="11024" max="11025" width="9.75" style="5" customWidth="1"/>
    <col min="11026" max="11027" width="7.875" style="5" customWidth="1"/>
    <col min="11028" max="11258" width="9" style="5"/>
    <col min="11259" max="11259" width="3.125" style="5" customWidth="1"/>
    <col min="11260" max="11260" width="7.625" style="5" customWidth="1"/>
    <col min="11261" max="11261" width="4.125" style="5" customWidth="1"/>
    <col min="11262" max="11262" width="17" style="5" customWidth="1"/>
    <col min="11263" max="11263" width="3.625" style="5" customWidth="1"/>
    <col min="11264" max="11264" width="9.125" style="5" customWidth="1"/>
    <col min="11265" max="11265" width="3.625" style="5" customWidth="1"/>
    <col min="11266" max="11266" width="4.625" style="5" customWidth="1"/>
    <col min="11267" max="11267" width="9.625" style="5" customWidth="1"/>
    <col min="11268" max="11268" width="10.125" style="5" customWidth="1"/>
    <col min="11269" max="11269" width="10.25" style="5" customWidth="1"/>
    <col min="11270" max="11270" width="4.625" style="5" customWidth="1"/>
    <col min="11271" max="11271" width="5" style="5" customWidth="1"/>
    <col min="11272" max="11272" width="11.125" style="5" customWidth="1"/>
    <col min="11273" max="11273" width="16.125" style="5" customWidth="1"/>
    <col min="11274" max="11274" width="4.75" style="5" customWidth="1"/>
    <col min="11275" max="11275" width="3.625" style="5" customWidth="1"/>
    <col min="11276" max="11276" width="5.125" style="5" customWidth="1"/>
    <col min="11277" max="11277" width="3.125" style="5" customWidth="1"/>
    <col min="11278" max="11278" width="4.625" style="5" customWidth="1"/>
    <col min="11279" max="11279" width="5" style="5" customWidth="1"/>
    <col min="11280" max="11281" width="9.75" style="5" customWidth="1"/>
    <col min="11282" max="11283" width="7.875" style="5" customWidth="1"/>
    <col min="11284" max="11514" width="9" style="5"/>
    <col min="11515" max="11515" width="3.125" style="5" customWidth="1"/>
    <col min="11516" max="11516" width="7.625" style="5" customWidth="1"/>
    <col min="11517" max="11517" width="4.125" style="5" customWidth="1"/>
    <col min="11518" max="11518" width="17" style="5" customWidth="1"/>
    <col min="11519" max="11519" width="3.625" style="5" customWidth="1"/>
    <col min="11520" max="11520" width="9.125" style="5" customWidth="1"/>
    <col min="11521" max="11521" width="3.625" style="5" customWidth="1"/>
    <col min="11522" max="11522" width="4.625" style="5" customWidth="1"/>
    <col min="11523" max="11523" width="9.625" style="5" customWidth="1"/>
    <col min="11524" max="11524" width="10.125" style="5" customWidth="1"/>
    <col min="11525" max="11525" width="10.25" style="5" customWidth="1"/>
    <col min="11526" max="11526" width="4.625" style="5" customWidth="1"/>
    <col min="11527" max="11527" width="5" style="5" customWidth="1"/>
    <col min="11528" max="11528" width="11.125" style="5" customWidth="1"/>
    <col min="11529" max="11529" width="16.125" style="5" customWidth="1"/>
    <col min="11530" max="11530" width="4.75" style="5" customWidth="1"/>
    <col min="11531" max="11531" width="3.625" style="5" customWidth="1"/>
    <col min="11532" max="11532" width="5.125" style="5" customWidth="1"/>
    <col min="11533" max="11533" width="3.125" style="5" customWidth="1"/>
    <col min="11534" max="11534" width="4.625" style="5" customWidth="1"/>
    <col min="11535" max="11535" width="5" style="5" customWidth="1"/>
    <col min="11536" max="11537" width="9.75" style="5" customWidth="1"/>
    <col min="11538" max="11539" width="7.875" style="5" customWidth="1"/>
    <col min="11540" max="11770" width="9" style="5"/>
    <col min="11771" max="11771" width="3.125" style="5" customWidth="1"/>
    <col min="11772" max="11772" width="7.625" style="5" customWidth="1"/>
    <col min="11773" max="11773" width="4.125" style="5" customWidth="1"/>
    <col min="11774" max="11774" width="17" style="5" customWidth="1"/>
    <col min="11775" max="11775" width="3.625" style="5" customWidth="1"/>
    <col min="11776" max="11776" width="9.125" style="5" customWidth="1"/>
    <col min="11777" max="11777" width="3.625" style="5" customWidth="1"/>
    <col min="11778" max="11778" width="4.625" style="5" customWidth="1"/>
    <col min="11779" max="11779" width="9.625" style="5" customWidth="1"/>
    <col min="11780" max="11780" width="10.125" style="5" customWidth="1"/>
    <col min="11781" max="11781" width="10.25" style="5" customWidth="1"/>
    <col min="11782" max="11782" width="4.625" style="5" customWidth="1"/>
    <col min="11783" max="11783" width="5" style="5" customWidth="1"/>
    <col min="11784" max="11784" width="11.125" style="5" customWidth="1"/>
    <col min="11785" max="11785" width="16.125" style="5" customWidth="1"/>
    <col min="11786" max="11786" width="4.75" style="5" customWidth="1"/>
    <col min="11787" max="11787" width="3.625" style="5" customWidth="1"/>
    <col min="11788" max="11788" width="5.125" style="5" customWidth="1"/>
    <col min="11789" max="11789" width="3.125" style="5" customWidth="1"/>
    <col min="11790" max="11790" width="4.625" style="5" customWidth="1"/>
    <col min="11791" max="11791" width="5" style="5" customWidth="1"/>
    <col min="11792" max="11793" width="9.75" style="5" customWidth="1"/>
    <col min="11794" max="11795" width="7.875" style="5" customWidth="1"/>
    <col min="11796" max="12026" width="9" style="5"/>
    <col min="12027" max="12027" width="3.125" style="5" customWidth="1"/>
    <col min="12028" max="12028" width="7.625" style="5" customWidth="1"/>
    <col min="12029" max="12029" width="4.125" style="5" customWidth="1"/>
    <col min="12030" max="12030" width="17" style="5" customWidth="1"/>
    <col min="12031" max="12031" width="3.625" style="5" customWidth="1"/>
    <col min="12032" max="12032" width="9.125" style="5" customWidth="1"/>
    <col min="12033" max="12033" width="3.625" style="5" customWidth="1"/>
    <col min="12034" max="12034" width="4.625" style="5" customWidth="1"/>
    <col min="12035" max="12035" width="9.625" style="5" customWidth="1"/>
    <col min="12036" max="12036" width="10.125" style="5" customWidth="1"/>
    <col min="12037" max="12037" width="10.25" style="5" customWidth="1"/>
    <col min="12038" max="12038" width="4.625" style="5" customWidth="1"/>
    <col min="12039" max="12039" width="5" style="5" customWidth="1"/>
    <col min="12040" max="12040" width="11.125" style="5" customWidth="1"/>
    <col min="12041" max="12041" width="16.125" style="5" customWidth="1"/>
    <col min="12042" max="12042" width="4.75" style="5" customWidth="1"/>
    <col min="12043" max="12043" width="3.625" style="5" customWidth="1"/>
    <col min="12044" max="12044" width="5.125" style="5" customWidth="1"/>
    <col min="12045" max="12045" width="3.125" style="5" customWidth="1"/>
    <col min="12046" max="12046" width="4.625" style="5" customWidth="1"/>
    <col min="12047" max="12047" width="5" style="5" customWidth="1"/>
    <col min="12048" max="12049" width="9.75" style="5" customWidth="1"/>
    <col min="12050" max="12051" width="7.875" style="5" customWidth="1"/>
    <col min="12052" max="12282" width="9" style="5"/>
    <col min="12283" max="12283" width="3.125" style="5" customWidth="1"/>
    <col min="12284" max="12284" width="7.625" style="5" customWidth="1"/>
    <col min="12285" max="12285" width="4.125" style="5" customWidth="1"/>
    <col min="12286" max="12286" width="17" style="5" customWidth="1"/>
    <col min="12287" max="12287" width="3.625" style="5" customWidth="1"/>
    <col min="12288" max="12288" width="9.125" style="5" customWidth="1"/>
    <col min="12289" max="12289" width="3.625" style="5" customWidth="1"/>
    <col min="12290" max="12290" width="4.625" style="5" customWidth="1"/>
    <col min="12291" max="12291" width="9.625" style="5" customWidth="1"/>
    <col min="12292" max="12292" width="10.125" style="5" customWidth="1"/>
    <col min="12293" max="12293" width="10.25" style="5" customWidth="1"/>
    <col min="12294" max="12294" width="4.625" style="5" customWidth="1"/>
    <col min="12295" max="12295" width="5" style="5" customWidth="1"/>
    <col min="12296" max="12296" width="11.125" style="5" customWidth="1"/>
    <col min="12297" max="12297" width="16.125" style="5" customWidth="1"/>
    <col min="12298" max="12298" width="4.75" style="5" customWidth="1"/>
    <col min="12299" max="12299" width="3.625" style="5" customWidth="1"/>
    <col min="12300" max="12300" width="5.125" style="5" customWidth="1"/>
    <col min="12301" max="12301" width="3.125" style="5" customWidth="1"/>
    <col min="12302" max="12302" width="4.625" style="5" customWidth="1"/>
    <col min="12303" max="12303" width="5" style="5" customWidth="1"/>
    <col min="12304" max="12305" width="9.75" style="5" customWidth="1"/>
    <col min="12306" max="12307" width="7.875" style="5" customWidth="1"/>
    <col min="12308" max="12538" width="9" style="5"/>
    <col min="12539" max="12539" width="3.125" style="5" customWidth="1"/>
    <col min="12540" max="12540" width="7.625" style="5" customWidth="1"/>
    <col min="12541" max="12541" width="4.125" style="5" customWidth="1"/>
    <col min="12542" max="12542" width="17" style="5" customWidth="1"/>
    <col min="12543" max="12543" width="3.625" style="5" customWidth="1"/>
    <col min="12544" max="12544" width="9.125" style="5" customWidth="1"/>
    <col min="12545" max="12545" width="3.625" style="5" customWidth="1"/>
    <col min="12546" max="12546" width="4.625" style="5" customWidth="1"/>
    <col min="12547" max="12547" width="9.625" style="5" customWidth="1"/>
    <col min="12548" max="12548" width="10.125" style="5" customWidth="1"/>
    <col min="12549" max="12549" width="10.25" style="5" customWidth="1"/>
    <col min="12550" max="12550" width="4.625" style="5" customWidth="1"/>
    <col min="12551" max="12551" width="5" style="5" customWidth="1"/>
    <col min="12552" max="12552" width="11.125" style="5" customWidth="1"/>
    <col min="12553" max="12553" width="16.125" style="5" customWidth="1"/>
    <col min="12554" max="12554" width="4.75" style="5" customWidth="1"/>
    <col min="12555" max="12555" width="3.625" style="5" customWidth="1"/>
    <col min="12556" max="12556" width="5.125" style="5" customWidth="1"/>
    <col min="12557" max="12557" width="3.125" style="5" customWidth="1"/>
    <col min="12558" max="12558" width="4.625" style="5" customWidth="1"/>
    <col min="12559" max="12559" width="5" style="5" customWidth="1"/>
    <col min="12560" max="12561" width="9.75" style="5" customWidth="1"/>
    <col min="12562" max="12563" width="7.875" style="5" customWidth="1"/>
    <col min="12564" max="12794" width="9" style="5"/>
    <col min="12795" max="12795" width="3.125" style="5" customWidth="1"/>
    <col min="12796" max="12796" width="7.625" style="5" customWidth="1"/>
    <col min="12797" max="12797" width="4.125" style="5" customWidth="1"/>
    <col min="12798" max="12798" width="17" style="5" customWidth="1"/>
    <col min="12799" max="12799" width="3.625" style="5" customWidth="1"/>
    <col min="12800" max="12800" width="9.125" style="5" customWidth="1"/>
    <col min="12801" max="12801" width="3.625" style="5" customWidth="1"/>
    <col min="12802" max="12802" width="4.625" style="5" customWidth="1"/>
    <col min="12803" max="12803" width="9.625" style="5" customWidth="1"/>
    <col min="12804" max="12804" width="10.125" style="5" customWidth="1"/>
    <col min="12805" max="12805" width="10.25" style="5" customWidth="1"/>
    <col min="12806" max="12806" width="4.625" style="5" customWidth="1"/>
    <col min="12807" max="12807" width="5" style="5" customWidth="1"/>
    <col min="12808" max="12808" width="11.125" style="5" customWidth="1"/>
    <col min="12809" max="12809" width="16.125" style="5" customWidth="1"/>
    <col min="12810" max="12810" width="4.75" style="5" customWidth="1"/>
    <col min="12811" max="12811" width="3.625" style="5" customWidth="1"/>
    <col min="12812" max="12812" width="5.125" style="5" customWidth="1"/>
    <col min="12813" max="12813" width="3.125" style="5" customWidth="1"/>
    <col min="12814" max="12814" width="4.625" style="5" customWidth="1"/>
    <col min="12815" max="12815" width="5" style="5" customWidth="1"/>
    <col min="12816" max="12817" width="9.75" style="5" customWidth="1"/>
    <col min="12818" max="12819" width="7.875" style="5" customWidth="1"/>
    <col min="12820" max="13050" width="9" style="5"/>
    <col min="13051" max="13051" width="3.125" style="5" customWidth="1"/>
    <col min="13052" max="13052" width="7.625" style="5" customWidth="1"/>
    <col min="13053" max="13053" width="4.125" style="5" customWidth="1"/>
    <col min="13054" max="13054" width="17" style="5" customWidth="1"/>
    <col min="13055" max="13055" width="3.625" style="5" customWidth="1"/>
    <col min="13056" max="13056" width="9.125" style="5" customWidth="1"/>
    <col min="13057" max="13057" width="3.625" style="5" customWidth="1"/>
    <col min="13058" max="13058" width="4.625" style="5" customWidth="1"/>
    <col min="13059" max="13059" width="9.625" style="5" customWidth="1"/>
    <col min="13060" max="13060" width="10.125" style="5" customWidth="1"/>
    <col min="13061" max="13061" width="10.25" style="5" customWidth="1"/>
    <col min="13062" max="13062" width="4.625" style="5" customWidth="1"/>
    <col min="13063" max="13063" width="5" style="5" customWidth="1"/>
    <col min="13064" max="13064" width="11.125" style="5" customWidth="1"/>
    <col min="13065" max="13065" width="16.125" style="5" customWidth="1"/>
    <col min="13066" max="13066" width="4.75" style="5" customWidth="1"/>
    <col min="13067" max="13067" width="3.625" style="5" customWidth="1"/>
    <col min="13068" max="13068" width="5.125" style="5" customWidth="1"/>
    <col min="13069" max="13069" width="3.125" style="5" customWidth="1"/>
    <col min="13070" max="13070" width="4.625" style="5" customWidth="1"/>
    <col min="13071" max="13071" width="5" style="5" customWidth="1"/>
    <col min="13072" max="13073" width="9.75" style="5" customWidth="1"/>
    <col min="13074" max="13075" width="7.875" style="5" customWidth="1"/>
    <col min="13076" max="13306" width="9" style="5"/>
    <col min="13307" max="13307" width="3.125" style="5" customWidth="1"/>
    <col min="13308" max="13308" width="7.625" style="5" customWidth="1"/>
    <col min="13309" max="13309" width="4.125" style="5" customWidth="1"/>
    <col min="13310" max="13310" width="17" style="5" customWidth="1"/>
    <col min="13311" max="13311" width="3.625" style="5" customWidth="1"/>
    <col min="13312" max="13312" width="9.125" style="5" customWidth="1"/>
    <col min="13313" max="13313" width="3.625" style="5" customWidth="1"/>
    <col min="13314" max="13314" width="4.625" style="5" customWidth="1"/>
    <col min="13315" max="13315" width="9.625" style="5" customWidth="1"/>
    <col min="13316" max="13316" width="10.125" style="5" customWidth="1"/>
    <col min="13317" max="13317" width="10.25" style="5" customWidth="1"/>
    <col min="13318" max="13318" width="4.625" style="5" customWidth="1"/>
    <col min="13319" max="13319" width="5" style="5" customWidth="1"/>
    <col min="13320" max="13320" width="11.125" style="5" customWidth="1"/>
    <col min="13321" max="13321" width="16.125" style="5" customWidth="1"/>
    <col min="13322" max="13322" width="4.75" style="5" customWidth="1"/>
    <col min="13323" max="13323" width="3.625" style="5" customWidth="1"/>
    <col min="13324" max="13324" width="5.125" style="5" customWidth="1"/>
    <col min="13325" max="13325" width="3.125" style="5" customWidth="1"/>
    <col min="13326" max="13326" width="4.625" style="5" customWidth="1"/>
    <col min="13327" max="13327" width="5" style="5" customWidth="1"/>
    <col min="13328" max="13329" width="9.75" style="5" customWidth="1"/>
    <col min="13330" max="13331" width="7.875" style="5" customWidth="1"/>
    <col min="13332" max="13562" width="9" style="5"/>
    <col min="13563" max="13563" width="3.125" style="5" customWidth="1"/>
    <col min="13564" max="13564" width="7.625" style="5" customWidth="1"/>
    <col min="13565" max="13565" width="4.125" style="5" customWidth="1"/>
    <col min="13566" max="13566" width="17" style="5" customWidth="1"/>
    <col min="13567" max="13567" width="3.625" style="5" customWidth="1"/>
    <col min="13568" max="13568" width="9.125" style="5" customWidth="1"/>
    <col min="13569" max="13569" width="3.625" style="5" customWidth="1"/>
    <col min="13570" max="13570" width="4.625" style="5" customWidth="1"/>
    <col min="13571" max="13571" width="9.625" style="5" customWidth="1"/>
    <col min="13572" max="13572" width="10.125" style="5" customWidth="1"/>
    <col min="13573" max="13573" width="10.25" style="5" customWidth="1"/>
    <col min="13574" max="13574" width="4.625" style="5" customWidth="1"/>
    <col min="13575" max="13575" width="5" style="5" customWidth="1"/>
    <col min="13576" max="13576" width="11.125" style="5" customWidth="1"/>
    <col min="13577" max="13577" width="16.125" style="5" customWidth="1"/>
    <col min="13578" max="13578" width="4.75" style="5" customWidth="1"/>
    <col min="13579" max="13579" width="3.625" style="5" customWidth="1"/>
    <col min="13580" max="13580" width="5.125" style="5" customWidth="1"/>
    <col min="13581" max="13581" width="3.125" style="5" customWidth="1"/>
    <col min="13582" max="13582" width="4.625" style="5" customWidth="1"/>
    <col min="13583" max="13583" width="5" style="5" customWidth="1"/>
    <col min="13584" max="13585" width="9.75" style="5" customWidth="1"/>
    <col min="13586" max="13587" width="7.875" style="5" customWidth="1"/>
    <col min="13588" max="13818" width="9" style="5"/>
    <col min="13819" max="13819" width="3.125" style="5" customWidth="1"/>
    <col min="13820" max="13820" width="7.625" style="5" customWidth="1"/>
    <col min="13821" max="13821" width="4.125" style="5" customWidth="1"/>
    <col min="13822" max="13822" width="17" style="5" customWidth="1"/>
    <col min="13823" max="13823" width="3.625" style="5" customWidth="1"/>
    <col min="13824" max="13824" width="9.125" style="5" customWidth="1"/>
    <col min="13825" max="13825" width="3.625" style="5" customWidth="1"/>
    <col min="13826" max="13826" width="4.625" style="5" customWidth="1"/>
    <col min="13827" max="13827" width="9.625" style="5" customWidth="1"/>
    <col min="13828" max="13828" width="10.125" style="5" customWidth="1"/>
    <col min="13829" max="13829" width="10.25" style="5" customWidth="1"/>
    <col min="13830" max="13830" width="4.625" style="5" customWidth="1"/>
    <col min="13831" max="13831" width="5" style="5" customWidth="1"/>
    <col min="13832" max="13832" width="11.125" style="5" customWidth="1"/>
    <col min="13833" max="13833" width="16.125" style="5" customWidth="1"/>
    <col min="13834" max="13834" width="4.75" style="5" customWidth="1"/>
    <col min="13835" max="13835" width="3.625" style="5" customWidth="1"/>
    <col min="13836" max="13836" width="5.125" style="5" customWidth="1"/>
    <col min="13837" max="13837" width="3.125" style="5" customWidth="1"/>
    <col min="13838" max="13838" width="4.625" style="5" customWidth="1"/>
    <col min="13839" max="13839" width="5" style="5" customWidth="1"/>
    <col min="13840" max="13841" width="9.75" style="5" customWidth="1"/>
    <col min="13842" max="13843" width="7.875" style="5" customWidth="1"/>
    <col min="13844" max="14074" width="9" style="5"/>
    <col min="14075" max="14075" width="3.125" style="5" customWidth="1"/>
    <col min="14076" max="14076" width="7.625" style="5" customWidth="1"/>
    <col min="14077" max="14077" width="4.125" style="5" customWidth="1"/>
    <col min="14078" max="14078" width="17" style="5" customWidth="1"/>
    <col min="14079" max="14079" width="3.625" style="5" customWidth="1"/>
    <col min="14080" max="14080" width="9.125" style="5" customWidth="1"/>
    <col min="14081" max="14081" width="3.625" style="5" customWidth="1"/>
    <col min="14082" max="14082" width="4.625" style="5" customWidth="1"/>
    <col min="14083" max="14083" width="9.625" style="5" customWidth="1"/>
    <col min="14084" max="14084" width="10.125" style="5" customWidth="1"/>
    <col min="14085" max="14085" width="10.25" style="5" customWidth="1"/>
    <col min="14086" max="14086" width="4.625" style="5" customWidth="1"/>
    <col min="14087" max="14087" width="5" style="5" customWidth="1"/>
    <col min="14088" max="14088" width="11.125" style="5" customWidth="1"/>
    <col min="14089" max="14089" width="16.125" style="5" customWidth="1"/>
    <col min="14090" max="14090" width="4.75" style="5" customWidth="1"/>
    <col min="14091" max="14091" width="3.625" style="5" customWidth="1"/>
    <col min="14092" max="14092" width="5.125" style="5" customWidth="1"/>
    <col min="14093" max="14093" width="3.125" style="5" customWidth="1"/>
    <col min="14094" max="14094" width="4.625" style="5" customWidth="1"/>
    <col min="14095" max="14095" width="5" style="5" customWidth="1"/>
    <col min="14096" max="14097" width="9.75" style="5" customWidth="1"/>
    <col min="14098" max="14099" width="7.875" style="5" customWidth="1"/>
    <col min="14100" max="14330" width="9" style="5"/>
    <col min="14331" max="14331" width="3.125" style="5" customWidth="1"/>
    <col min="14332" max="14332" width="7.625" style="5" customWidth="1"/>
    <col min="14333" max="14333" width="4.125" style="5" customWidth="1"/>
    <col min="14334" max="14334" width="17" style="5" customWidth="1"/>
    <col min="14335" max="14335" width="3.625" style="5" customWidth="1"/>
    <col min="14336" max="14336" width="9.125" style="5" customWidth="1"/>
    <col min="14337" max="14337" width="3.625" style="5" customWidth="1"/>
    <col min="14338" max="14338" width="4.625" style="5" customWidth="1"/>
    <col min="14339" max="14339" width="9.625" style="5" customWidth="1"/>
    <col min="14340" max="14340" width="10.125" style="5" customWidth="1"/>
    <col min="14341" max="14341" width="10.25" style="5" customWidth="1"/>
    <col min="14342" max="14342" width="4.625" style="5" customWidth="1"/>
    <col min="14343" max="14343" width="5" style="5" customWidth="1"/>
    <col min="14344" max="14344" width="11.125" style="5" customWidth="1"/>
    <col min="14345" max="14345" width="16.125" style="5" customWidth="1"/>
    <col min="14346" max="14346" width="4.75" style="5" customWidth="1"/>
    <col min="14347" max="14347" width="3.625" style="5" customWidth="1"/>
    <col min="14348" max="14348" width="5.125" style="5" customWidth="1"/>
    <col min="14349" max="14349" width="3.125" style="5" customWidth="1"/>
    <col min="14350" max="14350" width="4.625" style="5" customWidth="1"/>
    <col min="14351" max="14351" width="5" style="5" customWidth="1"/>
    <col min="14352" max="14353" width="9.75" style="5" customWidth="1"/>
    <col min="14354" max="14355" width="7.875" style="5" customWidth="1"/>
    <col min="14356" max="14586" width="9" style="5"/>
    <col min="14587" max="14587" width="3.125" style="5" customWidth="1"/>
    <col min="14588" max="14588" width="7.625" style="5" customWidth="1"/>
    <col min="14589" max="14589" width="4.125" style="5" customWidth="1"/>
    <col min="14590" max="14590" width="17" style="5" customWidth="1"/>
    <col min="14591" max="14591" width="3.625" style="5" customWidth="1"/>
    <col min="14592" max="14592" width="9.125" style="5" customWidth="1"/>
    <col min="14593" max="14593" width="3.625" style="5" customWidth="1"/>
    <col min="14594" max="14594" width="4.625" style="5" customWidth="1"/>
    <col min="14595" max="14595" width="9.625" style="5" customWidth="1"/>
    <col min="14596" max="14596" width="10.125" style="5" customWidth="1"/>
    <col min="14597" max="14597" width="10.25" style="5" customWidth="1"/>
    <col min="14598" max="14598" width="4.625" style="5" customWidth="1"/>
    <col min="14599" max="14599" width="5" style="5" customWidth="1"/>
    <col min="14600" max="14600" width="11.125" style="5" customWidth="1"/>
    <col min="14601" max="14601" width="16.125" style="5" customWidth="1"/>
    <col min="14602" max="14602" width="4.75" style="5" customWidth="1"/>
    <col min="14603" max="14603" width="3.625" style="5" customWidth="1"/>
    <col min="14604" max="14604" width="5.125" style="5" customWidth="1"/>
    <col min="14605" max="14605" width="3.125" style="5" customWidth="1"/>
    <col min="14606" max="14606" width="4.625" style="5" customWidth="1"/>
    <col min="14607" max="14607" width="5" style="5" customWidth="1"/>
    <col min="14608" max="14609" width="9.75" style="5" customWidth="1"/>
    <col min="14610" max="14611" width="7.875" style="5" customWidth="1"/>
    <col min="14612" max="14842" width="9" style="5"/>
    <col min="14843" max="14843" width="3.125" style="5" customWidth="1"/>
    <col min="14844" max="14844" width="7.625" style="5" customWidth="1"/>
    <col min="14845" max="14845" width="4.125" style="5" customWidth="1"/>
    <col min="14846" max="14846" width="17" style="5" customWidth="1"/>
    <col min="14847" max="14847" width="3.625" style="5" customWidth="1"/>
    <col min="14848" max="14848" width="9.125" style="5" customWidth="1"/>
    <col min="14849" max="14849" width="3.625" style="5" customWidth="1"/>
    <col min="14850" max="14850" width="4.625" style="5" customWidth="1"/>
    <col min="14851" max="14851" width="9.625" style="5" customWidth="1"/>
    <col min="14852" max="14852" width="10.125" style="5" customWidth="1"/>
    <col min="14853" max="14853" width="10.25" style="5" customWidth="1"/>
    <col min="14854" max="14854" width="4.625" style="5" customWidth="1"/>
    <col min="14855" max="14855" width="5" style="5" customWidth="1"/>
    <col min="14856" max="14856" width="11.125" style="5" customWidth="1"/>
    <col min="14857" max="14857" width="16.125" style="5" customWidth="1"/>
    <col min="14858" max="14858" width="4.75" style="5" customWidth="1"/>
    <col min="14859" max="14859" width="3.625" style="5" customWidth="1"/>
    <col min="14860" max="14860" width="5.125" style="5" customWidth="1"/>
    <col min="14861" max="14861" width="3.125" style="5" customWidth="1"/>
    <col min="14862" max="14862" width="4.625" style="5" customWidth="1"/>
    <col min="14863" max="14863" width="5" style="5" customWidth="1"/>
    <col min="14864" max="14865" width="9.75" style="5" customWidth="1"/>
    <col min="14866" max="14867" width="7.875" style="5" customWidth="1"/>
    <col min="14868" max="15098" width="9" style="5"/>
    <col min="15099" max="15099" width="3.125" style="5" customWidth="1"/>
    <col min="15100" max="15100" width="7.625" style="5" customWidth="1"/>
    <col min="15101" max="15101" width="4.125" style="5" customWidth="1"/>
    <col min="15102" max="15102" width="17" style="5" customWidth="1"/>
    <col min="15103" max="15103" width="3.625" style="5" customWidth="1"/>
    <col min="15104" max="15104" width="9.125" style="5" customWidth="1"/>
    <col min="15105" max="15105" width="3.625" style="5" customWidth="1"/>
    <col min="15106" max="15106" width="4.625" style="5" customWidth="1"/>
    <col min="15107" max="15107" width="9.625" style="5" customWidth="1"/>
    <col min="15108" max="15108" width="10.125" style="5" customWidth="1"/>
    <col min="15109" max="15109" width="10.25" style="5" customWidth="1"/>
    <col min="15110" max="15110" width="4.625" style="5" customWidth="1"/>
    <col min="15111" max="15111" width="5" style="5" customWidth="1"/>
    <col min="15112" max="15112" width="11.125" style="5" customWidth="1"/>
    <col min="15113" max="15113" width="16.125" style="5" customWidth="1"/>
    <col min="15114" max="15114" width="4.75" style="5" customWidth="1"/>
    <col min="15115" max="15115" width="3.625" style="5" customWidth="1"/>
    <col min="15116" max="15116" width="5.125" style="5" customWidth="1"/>
    <col min="15117" max="15117" width="3.125" style="5" customWidth="1"/>
    <col min="15118" max="15118" width="4.625" style="5" customWidth="1"/>
    <col min="15119" max="15119" width="5" style="5" customWidth="1"/>
    <col min="15120" max="15121" width="9.75" style="5" customWidth="1"/>
    <col min="15122" max="15123" width="7.875" style="5" customWidth="1"/>
    <col min="15124" max="15354" width="9" style="5"/>
    <col min="15355" max="15355" width="3.125" style="5" customWidth="1"/>
    <col min="15356" max="15356" width="7.625" style="5" customWidth="1"/>
    <col min="15357" max="15357" width="4.125" style="5" customWidth="1"/>
    <col min="15358" max="15358" width="17" style="5" customWidth="1"/>
    <col min="15359" max="15359" width="3.625" style="5" customWidth="1"/>
    <col min="15360" max="15360" width="9.125" style="5" customWidth="1"/>
    <col min="15361" max="15361" width="3.625" style="5" customWidth="1"/>
    <col min="15362" max="15362" width="4.625" style="5" customWidth="1"/>
    <col min="15363" max="15363" width="9.625" style="5" customWidth="1"/>
    <col min="15364" max="15364" width="10.125" style="5" customWidth="1"/>
    <col min="15365" max="15365" width="10.25" style="5" customWidth="1"/>
    <col min="15366" max="15366" width="4.625" style="5" customWidth="1"/>
    <col min="15367" max="15367" width="5" style="5" customWidth="1"/>
    <col min="15368" max="15368" width="11.125" style="5" customWidth="1"/>
    <col min="15369" max="15369" width="16.125" style="5" customWidth="1"/>
    <col min="15370" max="15370" width="4.75" style="5" customWidth="1"/>
    <col min="15371" max="15371" width="3.625" style="5" customWidth="1"/>
    <col min="15372" max="15372" width="5.125" style="5" customWidth="1"/>
    <col min="15373" max="15373" width="3.125" style="5" customWidth="1"/>
    <col min="15374" max="15374" width="4.625" style="5" customWidth="1"/>
    <col min="15375" max="15375" width="5" style="5" customWidth="1"/>
    <col min="15376" max="15377" width="9.75" style="5" customWidth="1"/>
    <col min="15378" max="15379" width="7.875" style="5" customWidth="1"/>
    <col min="15380" max="15610" width="9" style="5"/>
    <col min="15611" max="15611" width="3.125" style="5" customWidth="1"/>
    <col min="15612" max="15612" width="7.625" style="5" customWidth="1"/>
    <col min="15613" max="15613" width="4.125" style="5" customWidth="1"/>
    <col min="15614" max="15614" width="17" style="5" customWidth="1"/>
    <col min="15615" max="15615" width="3.625" style="5" customWidth="1"/>
    <col min="15616" max="15616" width="9.125" style="5" customWidth="1"/>
    <col min="15617" max="15617" width="3.625" style="5" customWidth="1"/>
    <col min="15618" max="15618" width="4.625" style="5" customWidth="1"/>
    <col min="15619" max="15619" width="9.625" style="5" customWidth="1"/>
    <col min="15620" max="15620" width="10.125" style="5" customWidth="1"/>
    <col min="15621" max="15621" width="10.25" style="5" customWidth="1"/>
    <col min="15622" max="15622" width="4.625" style="5" customWidth="1"/>
    <col min="15623" max="15623" width="5" style="5" customWidth="1"/>
    <col min="15624" max="15624" width="11.125" style="5" customWidth="1"/>
    <col min="15625" max="15625" width="16.125" style="5" customWidth="1"/>
    <col min="15626" max="15626" width="4.75" style="5" customWidth="1"/>
    <col min="15627" max="15627" width="3.625" style="5" customWidth="1"/>
    <col min="15628" max="15628" width="5.125" style="5" customWidth="1"/>
    <col min="15629" max="15629" width="3.125" style="5" customWidth="1"/>
    <col min="15630" max="15630" width="4.625" style="5" customWidth="1"/>
    <col min="15631" max="15631" width="5" style="5" customWidth="1"/>
    <col min="15632" max="15633" width="9.75" style="5" customWidth="1"/>
    <col min="15634" max="15635" width="7.875" style="5" customWidth="1"/>
    <col min="15636" max="15866" width="9" style="5"/>
    <col min="15867" max="15867" width="3.125" style="5" customWidth="1"/>
    <col min="15868" max="15868" width="7.625" style="5" customWidth="1"/>
    <col min="15869" max="15869" width="4.125" style="5" customWidth="1"/>
    <col min="15870" max="15870" width="17" style="5" customWidth="1"/>
    <col min="15871" max="15871" width="3.625" style="5" customWidth="1"/>
    <col min="15872" max="15872" width="9.125" style="5" customWidth="1"/>
    <col min="15873" max="15873" width="3.625" style="5" customWidth="1"/>
    <col min="15874" max="15874" width="4.625" style="5" customWidth="1"/>
    <col min="15875" max="15875" width="9.625" style="5" customWidth="1"/>
    <col min="15876" max="15876" width="10.125" style="5" customWidth="1"/>
    <col min="15877" max="15877" width="10.25" style="5" customWidth="1"/>
    <col min="15878" max="15878" width="4.625" style="5" customWidth="1"/>
    <col min="15879" max="15879" width="5" style="5" customWidth="1"/>
    <col min="15880" max="15880" width="11.125" style="5" customWidth="1"/>
    <col min="15881" max="15881" width="16.125" style="5" customWidth="1"/>
    <col min="15882" max="15882" width="4.75" style="5" customWidth="1"/>
    <col min="15883" max="15883" width="3.625" style="5" customWidth="1"/>
    <col min="15884" max="15884" width="5.125" style="5" customWidth="1"/>
    <col min="15885" max="15885" width="3.125" style="5" customWidth="1"/>
    <col min="15886" max="15886" width="4.625" style="5" customWidth="1"/>
    <col min="15887" max="15887" width="5" style="5" customWidth="1"/>
    <col min="15888" max="15889" width="9.75" style="5" customWidth="1"/>
    <col min="15890" max="15891" width="7.875" style="5" customWidth="1"/>
    <col min="15892" max="16122" width="9" style="5"/>
    <col min="16123" max="16123" width="3.125" style="5" customWidth="1"/>
    <col min="16124" max="16124" width="7.625" style="5" customWidth="1"/>
    <col min="16125" max="16125" width="4.125" style="5" customWidth="1"/>
    <col min="16126" max="16126" width="17" style="5" customWidth="1"/>
    <col min="16127" max="16127" width="3.625" style="5" customWidth="1"/>
    <col min="16128" max="16128" width="9.125" style="5" customWidth="1"/>
    <col min="16129" max="16129" width="3.625" style="5" customWidth="1"/>
    <col min="16130" max="16130" width="4.625" style="5" customWidth="1"/>
    <col min="16131" max="16131" width="9.625" style="5" customWidth="1"/>
    <col min="16132" max="16132" width="10.125" style="5" customWidth="1"/>
    <col min="16133" max="16133" width="10.25" style="5" customWidth="1"/>
    <col min="16134" max="16134" width="4.625" style="5" customWidth="1"/>
    <col min="16135" max="16135" width="5" style="5" customWidth="1"/>
    <col min="16136" max="16136" width="11.125" style="5" customWidth="1"/>
    <col min="16137" max="16137" width="16.125" style="5" customWidth="1"/>
    <col min="16138" max="16138" width="4.75" style="5" customWidth="1"/>
    <col min="16139" max="16139" width="3.625" style="5" customWidth="1"/>
    <col min="16140" max="16140" width="5.125" style="5" customWidth="1"/>
    <col min="16141" max="16141" width="3.125" style="5" customWidth="1"/>
    <col min="16142" max="16142" width="4.625" style="5" customWidth="1"/>
    <col min="16143" max="16143" width="5" style="5" customWidth="1"/>
    <col min="16144" max="16145" width="9.75" style="5" customWidth="1"/>
    <col min="16146" max="16147" width="7.875" style="5" customWidth="1"/>
    <col min="16148" max="16384" width="9" style="5"/>
  </cols>
  <sheetData>
    <row r="1" spans="1:35" s="1" customFormat="1" ht="30.75" customHeight="1">
      <c r="A1" s="369"/>
      <c r="B1" s="370"/>
      <c r="C1" s="6"/>
      <c r="D1" s="371"/>
      <c r="E1" s="371"/>
      <c r="F1" s="371"/>
      <c r="G1" s="371"/>
      <c r="H1" s="371"/>
      <c r="I1" s="371"/>
      <c r="J1" s="371"/>
      <c r="K1" s="371"/>
      <c r="L1" s="371"/>
      <c r="M1" s="371"/>
      <c r="N1" s="371"/>
      <c r="O1" s="371"/>
      <c r="P1" s="371"/>
      <c r="Q1" s="371"/>
      <c r="R1" s="371"/>
      <c r="S1" s="371"/>
      <c r="T1" s="371"/>
      <c r="U1" s="28"/>
      <c r="V1" s="28"/>
      <c r="W1" s="28"/>
      <c r="X1" s="28"/>
      <c r="Y1" s="310" t="s">
        <v>848</v>
      </c>
      <c r="Z1" s="310"/>
      <c r="AA1" s="310"/>
      <c r="AB1" s="310"/>
      <c r="AC1" s="311"/>
      <c r="AD1" s="28"/>
      <c r="AE1" s="29"/>
    </row>
    <row r="2" spans="1:35" s="1" customFormat="1" ht="34.5" customHeight="1">
      <c r="A2" s="7" t="s">
        <v>0</v>
      </c>
      <c r="B2" s="8"/>
      <c r="C2" s="6"/>
      <c r="D2" s="9"/>
      <c r="E2" s="9"/>
      <c r="F2" s="9"/>
      <c r="G2" s="372" t="s">
        <v>849</v>
      </c>
      <c r="H2" s="372"/>
      <c r="I2" s="372"/>
      <c r="J2" s="372"/>
      <c r="K2" s="372"/>
      <c r="L2" s="372"/>
      <c r="M2" s="372"/>
      <c r="N2" s="372"/>
      <c r="O2" s="372"/>
      <c r="P2" s="372"/>
      <c r="Q2" s="372"/>
      <c r="R2" s="372"/>
      <c r="S2" s="372"/>
      <c r="T2" s="372"/>
      <c r="U2" s="29"/>
      <c r="V2" s="29"/>
      <c r="W2" s="29"/>
      <c r="X2" s="29"/>
      <c r="Y2" s="310"/>
      <c r="Z2" s="310"/>
      <c r="AA2" s="310"/>
      <c r="AB2" s="310"/>
      <c r="AC2" s="311"/>
      <c r="AD2" s="29"/>
    </row>
    <row r="3" spans="1:35" s="2" customFormat="1" ht="28.5" customHeight="1">
      <c r="A3" s="384" t="s">
        <v>2</v>
      </c>
      <c r="B3" s="385"/>
      <c r="C3" s="386" t="s">
        <v>850</v>
      </c>
      <c r="D3" s="387"/>
      <c r="E3" s="388"/>
      <c r="F3" s="10"/>
      <c r="G3" s="373" t="s">
        <v>4</v>
      </c>
      <c r="H3" s="373"/>
      <c r="I3" s="373"/>
      <c r="J3" s="373"/>
      <c r="K3" s="373"/>
      <c r="L3" s="373"/>
      <c r="M3" s="373"/>
      <c r="N3" s="373"/>
      <c r="O3" s="373"/>
      <c r="P3" s="373"/>
      <c r="Q3" s="373"/>
      <c r="R3" s="373"/>
      <c r="S3" s="373"/>
      <c r="T3" s="373"/>
      <c r="U3" s="373"/>
      <c r="V3" s="30"/>
      <c r="W3" s="374" t="s">
        <v>5</v>
      </c>
      <c r="X3" s="375"/>
      <c r="Y3" s="38" t="s">
        <v>6</v>
      </c>
      <c r="Z3" s="38" t="s">
        <v>7</v>
      </c>
      <c r="AA3" s="38" t="s">
        <v>8</v>
      </c>
      <c r="AB3" s="39" t="s">
        <v>9</v>
      </c>
      <c r="AC3" s="40" t="s">
        <v>10</v>
      </c>
      <c r="AD3" s="41"/>
      <c r="AE3" s="42"/>
    </row>
    <row r="4" spans="1:35" s="2" customFormat="1" ht="36" customHeight="1">
      <c r="A4" s="312"/>
      <c r="B4" s="313"/>
      <c r="C4" s="317"/>
      <c r="D4" s="318"/>
      <c r="E4" s="319"/>
      <c r="F4" s="11"/>
      <c r="G4" s="237" t="s">
        <v>11</v>
      </c>
      <c r="H4" s="238"/>
      <c r="I4" s="238"/>
      <c r="J4" s="238"/>
      <c r="K4" s="238"/>
      <c r="L4" s="238"/>
      <c r="M4" s="238"/>
      <c r="N4" s="238"/>
      <c r="O4" s="238"/>
      <c r="P4" s="238"/>
      <c r="Q4" s="238"/>
      <c r="R4" s="238"/>
      <c r="S4" s="238"/>
      <c r="T4" s="238"/>
      <c r="U4" s="31"/>
      <c r="V4" s="32"/>
      <c r="W4" s="239"/>
      <c r="X4" s="240"/>
      <c r="Y4" s="43"/>
      <c r="Z4" s="43"/>
      <c r="AA4" s="44"/>
      <c r="AB4" s="45" t="s">
        <v>12</v>
      </c>
      <c r="AC4" s="46"/>
      <c r="AD4" s="41"/>
      <c r="AE4" s="42"/>
    </row>
    <row r="5" spans="1:35" ht="36.75" customHeight="1">
      <c r="A5" s="241" t="s">
        <v>13</v>
      </c>
      <c r="B5" s="242"/>
      <c r="C5" s="242"/>
      <c r="D5" s="242"/>
      <c r="E5" s="12" t="s">
        <v>14</v>
      </c>
      <c r="F5" s="243" t="s">
        <v>15</v>
      </c>
      <c r="G5" s="244"/>
      <c r="H5" s="244"/>
      <c r="I5" s="245"/>
      <c r="J5" s="246" t="s">
        <v>16</v>
      </c>
      <c r="K5" s="246"/>
      <c r="L5" s="246"/>
      <c r="M5" s="246"/>
      <c r="N5" s="246"/>
      <c r="O5" s="243" t="s">
        <v>17</v>
      </c>
      <c r="P5" s="244"/>
      <c r="Q5" s="244"/>
      <c r="R5" s="244"/>
      <c r="S5" s="244"/>
      <c r="T5" s="244"/>
      <c r="U5" s="244"/>
      <c r="V5" s="245"/>
      <c r="W5" s="246" t="s">
        <v>18</v>
      </c>
      <c r="X5" s="246"/>
      <c r="Y5" s="250" t="s">
        <v>19</v>
      </c>
      <c r="Z5" s="251"/>
      <c r="AA5" s="252"/>
      <c r="AB5" s="250" t="s">
        <v>20</v>
      </c>
      <c r="AC5" s="253"/>
    </row>
    <row r="6" spans="1:35" ht="50.1" customHeight="1">
      <c r="A6" s="320"/>
      <c r="B6" s="248"/>
      <c r="C6" s="248"/>
      <c r="D6" s="321"/>
      <c r="E6" s="13">
        <v>1</v>
      </c>
      <c r="F6" s="376" t="s">
        <v>211</v>
      </c>
      <c r="G6" s="377"/>
      <c r="H6" s="377"/>
      <c r="I6" s="378"/>
      <c r="J6" s="257" t="s">
        <v>22</v>
      </c>
      <c r="K6" s="257"/>
      <c r="L6" s="257"/>
      <c r="M6" s="257"/>
      <c r="N6" s="257"/>
      <c r="O6" s="379" t="s">
        <v>851</v>
      </c>
      <c r="P6" s="380"/>
      <c r="Q6" s="380"/>
      <c r="R6" s="380"/>
      <c r="S6" s="380"/>
      <c r="T6" s="380"/>
      <c r="U6" s="380"/>
      <c r="V6" s="381"/>
      <c r="W6" s="261">
        <v>1</v>
      </c>
      <c r="X6" s="262"/>
      <c r="Y6" s="263" t="s">
        <v>852</v>
      </c>
      <c r="Z6" s="264"/>
      <c r="AA6" s="265"/>
      <c r="AB6" s="266" t="s">
        <v>25</v>
      </c>
      <c r="AC6" s="267"/>
    </row>
    <row r="7" spans="1:35" ht="50.1" customHeight="1">
      <c r="A7" s="322"/>
      <c r="B7" s="323"/>
      <c r="C7" s="323"/>
      <c r="D7" s="324"/>
      <c r="E7" s="13">
        <v>2</v>
      </c>
      <c r="F7" s="376" t="s">
        <v>212</v>
      </c>
      <c r="G7" s="377"/>
      <c r="H7" s="377"/>
      <c r="I7" s="378"/>
      <c r="J7" s="257" t="s">
        <v>22</v>
      </c>
      <c r="K7" s="257"/>
      <c r="L7" s="257"/>
      <c r="M7" s="257"/>
      <c r="N7" s="257"/>
      <c r="O7" s="379" t="s">
        <v>853</v>
      </c>
      <c r="P7" s="380"/>
      <c r="Q7" s="380"/>
      <c r="R7" s="380"/>
      <c r="S7" s="380"/>
      <c r="T7" s="380"/>
      <c r="U7" s="380"/>
      <c r="V7" s="381"/>
      <c r="W7" s="261">
        <v>1</v>
      </c>
      <c r="X7" s="262"/>
      <c r="Y7" s="263" t="s">
        <v>852</v>
      </c>
      <c r="Z7" s="264"/>
      <c r="AA7" s="265"/>
      <c r="AB7" s="266" t="s">
        <v>25</v>
      </c>
      <c r="AC7" s="267"/>
    </row>
    <row r="8" spans="1:35" ht="50.1" customHeight="1">
      <c r="A8" s="322"/>
      <c r="B8" s="323"/>
      <c r="C8" s="323"/>
      <c r="D8" s="324"/>
      <c r="E8" s="13">
        <v>3</v>
      </c>
      <c r="F8" s="376" t="s">
        <v>213</v>
      </c>
      <c r="G8" s="377"/>
      <c r="H8" s="377"/>
      <c r="I8" s="378"/>
      <c r="J8" s="257" t="s">
        <v>22</v>
      </c>
      <c r="K8" s="257"/>
      <c r="L8" s="257"/>
      <c r="M8" s="257"/>
      <c r="N8" s="257"/>
      <c r="O8" s="379" t="s">
        <v>854</v>
      </c>
      <c r="P8" s="380"/>
      <c r="Q8" s="380"/>
      <c r="R8" s="380"/>
      <c r="S8" s="380"/>
      <c r="T8" s="380"/>
      <c r="U8" s="380"/>
      <c r="V8" s="381"/>
      <c r="W8" s="261">
        <v>1</v>
      </c>
      <c r="X8" s="262"/>
      <c r="Y8" s="263" t="s">
        <v>852</v>
      </c>
      <c r="Z8" s="264"/>
      <c r="AA8" s="265"/>
      <c r="AB8" s="266" t="s">
        <v>25</v>
      </c>
      <c r="AC8" s="267"/>
    </row>
    <row r="9" spans="1:35" ht="50.1" customHeight="1">
      <c r="A9" s="322"/>
      <c r="B9" s="323"/>
      <c r="C9" s="323"/>
      <c r="D9" s="324"/>
      <c r="E9" s="13">
        <v>4</v>
      </c>
      <c r="F9" s="376"/>
      <c r="G9" s="377"/>
      <c r="H9" s="377"/>
      <c r="I9" s="378"/>
      <c r="J9" s="257"/>
      <c r="K9" s="257"/>
      <c r="L9" s="257"/>
      <c r="M9" s="257"/>
      <c r="N9" s="257"/>
      <c r="O9" s="379"/>
      <c r="P9" s="380"/>
      <c r="Q9" s="380"/>
      <c r="R9" s="380"/>
      <c r="S9" s="380"/>
      <c r="T9" s="380"/>
      <c r="U9" s="380"/>
      <c r="V9" s="381"/>
      <c r="W9" s="261"/>
      <c r="X9" s="262"/>
      <c r="Y9" s="263"/>
      <c r="Z9" s="264"/>
      <c r="AA9" s="265"/>
      <c r="AB9" s="266"/>
      <c r="AC9" s="267"/>
      <c r="AG9" s="47"/>
      <c r="AH9" s="47"/>
      <c r="AI9" s="48"/>
    </row>
    <row r="10" spans="1:35" ht="24.95" customHeight="1">
      <c r="A10" s="325"/>
      <c r="B10" s="326"/>
      <c r="C10" s="326"/>
      <c r="D10" s="327"/>
      <c r="E10" s="328"/>
      <c r="F10" s="328"/>
      <c r="G10" s="328"/>
      <c r="H10" s="328"/>
      <c r="I10" s="328"/>
      <c r="J10" s="328"/>
      <c r="K10" s="328"/>
      <c r="L10" s="328"/>
      <c r="M10" s="328"/>
      <c r="N10" s="328"/>
      <c r="O10" s="328"/>
      <c r="P10" s="328"/>
      <c r="Q10" s="328"/>
      <c r="R10" s="328"/>
      <c r="S10" s="328"/>
      <c r="T10" s="328"/>
      <c r="U10" s="328"/>
      <c r="V10" s="328"/>
      <c r="W10" s="328"/>
      <c r="X10" s="328"/>
      <c r="Y10" s="328"/>
      <c r="Z10" s="328"/>
      <c r="AA10" s="328"/>
      <c r="AB10" s="328"/>
      <c r="AC10" s="329"/>
      <c r="AG10" s="47"/>
      <c r="AH10" s="47"/>
      <c r="AI10" s="48"/>
    </row>
    <row r="11" spans="1:35" s="3" customFormat="1" ht="29.25" customHeight="1">
      <c r="A11" s="276" t="s">
        <v>45</v>
      </c>
      <c r="B11" s="277"/>
      <c r="C11" s="277"/>
      <c r="D11" s="278"/>
      <c r="E11" s="330"/>
      <c r="F11" s="331"/>
      <c r="G11" s="331"/>
      <c r="H11" s="331"/>
      <c r="I11" s="331"/>
      <c r="J11" s="331"/>
      <c r="K11" s="331"/>
      <c r="L11" s="331"/>
      <c r="M11" s="331"/>
      <c r="N11" s="331"/>
      <c r="O11" s="331"/>
      <c r="P11" s="331"/>
      <c r="Q11" s="331"/>
      <c r="R11" s="331"/>
      <c r="S11" s="331"/>
      <c r="T11" s="331"/>
      <c r="U11" s="331"/>
      <c r="V11" s="331"/>
      <c r="W11" s="331"/>
      <c r="X11" s="331"/>
      <c r="Y11" s="331"/>
      <c r="Z11" s="331"/>
      <c r="AA11" s="331"/>
      <c r="AB11" s="331"/>
      <c r="AC11" s="332"/>
      <c r="AG11" s="47"/>
      <c r="AH11" s="47"/>
      <c r="AI11" s="48"/>
    </row>
    <row r="12" spans="1:35" s="3" customFormat="1" ht="33.75" customHeight="1">
      <c r="A12" s="14" t="s">
        <v>46</v>
      </c>
      <c r="B12" s="279" t="s">
        <v>47</v>
      </c>
      <c r="C12" s="279"/>
      <c r="D12" s="15" t="s">
        <v>48</v>
      </c>
      <c r="E12" s="280" t="s">
        <v>49</v>
      </c>
      <c r="F12" s="280"/>
      <c r="G12" s="16" t="s">
        <v>50</v>
      </c>
      <c r="H12" s="280" t="s">
        <v>51</v>
      </c>
      <c r="I12" s="280"/>
      <c r="J12" s="280"/>
      <c r="K12" s="280"/>
      <c r="L12" s="16" t="s">
        <v>52</v>
      </c>
      <c r="M12" s="280" t="s">
        <v>53</v>
      </c>
      <c r="N12" s="280"/>
      <c r="O12" s="280"/>
      <c r="P12" s="16" t="s">
        <v>46</v>
      </c>
      <c r="Q12" s="280" t="s">
        <v>54</v>
      </c>
      <c r="R12" s="280"/>
      <c r="S12" s="16" t="s">
        <v>48</v>
      </c>
      <c r="T12" s="280" t="s">
        <v>49</v>
      </c>
      <c r="U12" s="280"/>
      <c r="V12" s="16" t="s">
        <v>50</v>
      </c>
      <c r="W12" s="280" t="s">
        <v>51</v>
      </c>
      <c r="X12" s="280"/>
      <c r="Y12" s="280"/>
      <c r="Z12" s="280" t="s">
        <v>52</v>
      </c>
      <c r="AA12" s="280"/>
      <c r="AB12" s="281" t="s">
        <v>53</v>
      </c>
      <c r="AC12" s="282"/>
    </row>
    <row r="13" spans="1:35" s="3" customFormat="1" ht="25.5" customHeight="1">
      <c r="A13" s="17">
        <v>1</v>
      </c>
      <c r="B13" s="274" t="s">
        <v>55</v>
      </c>
      <c r="C13" s="274"/>
      <c r="D13" s="17" t="s">
        <v>56</v>
      </c>
      <c r="E13" s="274"/>
      <c r="F13" s="274"/>
      <c r="G13" s="18"/>
      <c r="H13" s="274" t="s">
        <v>57</v>
      </c>
      <c r="I13" s="274"/>
      <c r="J13" s="274"/>
      <c r="K13" s="274"/>
      <c r="L13" s="17"/>
      <c r="M13" s="274"/>
      <c r="N13" s="274"/>
      <c r="O13" s="274"/>
      <c r="P13" s="17">
        <v>26</v>
      </c>
      <c r="Q13" s="274"/>
      <c r="R13" s="274"/>
      <c r="S13" s="21"/>
      <c r="T13" s="283"/>
      <c r="U13" s="284"/>
      <c r="V13" s="33"/>
      <c r="W13" s="274"/>
      <c r="X13" s="274"/>
      <c r="Y13" s="274"/>
      <c r="Z13" s="274"/>
      <c r="AA13" s="274"/>
      <c r="AB13" s="274"/>
      <c r="AC13" s="274"/>
      <c r="AD13" s="26"/>
    </row>
    <row r="14" spans="1:35" s="3" customFormat="1" ht="26.1" customHeight="1">
      <c r="A14" s="17">
        <v>2</v>
      </c>
      <c r="B14" s="274"/>
      <c r="C14" s="274"/>
      <c r="D14" s="17"/>
      <c r="E14" s="274"/>
      <c r="F14" s="274"/>
      <c r="G14" s="19"/>
      <c r="H14" s="274"/>
      <c r="I14" s="274"/>
      <c r="J14" s="274"/>
      <c r="K14" s="274"/>
      <c r="L14" s="17"/>
      <c r="M14" s="274"/>
      <c r="N14" s="274"/>
      <c r="O14" s="274"/>
      <c r="P14" s="17">
        <v>27</v>
      </c>
      <c r="Q14" s="274"/>
      <c r="R14" s="274"/>
      <c r="S14" s="21"/>
      <c r="T14" s="283"/>
      <c r="U14" s="284"/>
      <c r="V14" s="33"/>
      <c r="W14" s="274"/>
      <c r="X14" s="274"/>
      <c r="Y14" s="274"/>
      <c r="Z14" s="274"/>
      <c r="AA14" s="274"/>
      <c r="AB14" s="274"/>
      <c r="AC14" s="274"/>
      <c r="AD14" s="26"/>
    </row>
    <row r="15" spans="1:35" s="3" customFormat="1" ht="26.1" customHeight="1">
      <c r="A15" s="17">
        <v>3</v>
      </c>
      <c r="B15" s="274"/>
      <c r="C15" s="274"/>
      <c r="D15" s="17"/>
      <c r="E15" s="274"/>
      <c r="F15" s="274"/>
      <c r="G15" s="19"/>
      <c r="H15" s="274"/>
      <c r="I15" s="274"/>
      <c r="J15" s="274"/>
      <c r="K15" s="274"/>
      <c r="L15" s="17"/>
      <c r="M15" s="274"/>
      <c r="N15" s="274"/>
      <c r="O15" s="274"/>
      <c r="P15" s="17">
        <v>28</v>
      </c>
      <c r="Q15" s="274"/>
      <c r="R15" s="274"/>
      <c r="S15" s="21"/>
      <c r="T15" s="283"/>
      <c r="U15" s="284"/>
      <c r="V15" s="33"/>
      <c r="W15" s="274"/>
      <c r="X15" s="274"/>
      <c r="Y15" s="274"/>
      <c r="Z15" s="274"/>
      <c r="AA15" s="274"/>
      <c r="AB15" s="274"/>
      <c r="AC15" s="274"/>
      <c r="AD15" s="26"/>
    </row>
    <row r="16" spans="1:35" s="3" customFormat="1" ht="26.1" customHeight="1">
      <c r="A16" s="17">
        <v>4</v>
      </c>
      <c r="B16" s="274"/>
      <c r="C16" s="274"/>
      <c r="D16" s="17"/>
      <c r="E16" s="274"/>
      <c r="F16" s="274"/>
      <c r="G16" s="19"/>
      <c r="H16" s="274"/>
      <c r="I16" s="274"/>
      <c r="J16" s="274"/>
      <c r="K16" s="274"/>
      <c r="L16" s="17"/>
      <c r="M16" s="274"/>
      <c r="N16" s="274"/>
      <c r="O16" s="274"/>
      <c r="P16" s="17">
        <v>29</v>
      </c>
      <c r="Q16" s="274"/>
      <c r="R16" s="274"/>
      <c r="S16" s="21"/>
      <c r="T16" s="283"/>
      <c r="U16" s="284"/>
      <c r="V16" s="33"/>
      <c r="W16" s="274"/>
      <c r="X16" s="274"/>
      <c r="Y16" s="274"/>
      <c r="Z16" s="274"/>
      <c r="AA16" s="274"/>
      <c r="AB16" s="274"/>
      <c r="AC16" s="274"/>
      <c r="AD16" s="26"/>
    </row>
    <row r="17" spans="1:30" s="3" customFormat="1" ht="26.1" customHeight="1">
      <c r="A17" s="17">
        <v>5</v>
      </c>
      <c r="B17" s="274"/>
      <c r="C17" s="274"/>
      <c r="D17" s="17"/>
      <c r="E17" s="274"/>
      <c r="F17" s="274"/>
      <c r="G17" s="19"/>
      <c r="H17" s="274"/>
      <c r="I17" s="274"/>
      <c r="J17" s="274"/>
      <c r="K17" s="274"/>
      <c r="L17" s="17"/>
      <c r="M17" s="274"/>
      <c r="N17" s="274"/>
      <c r="O17" s="274"/>
      <c r="P17" s="17">
        <v>30</v>
      </c>
      <c r="Q17" s="274"/>
      <c r="R17" s="274"/>
      <c r="S17" s="21"/>
      <c r="T17" s="283"/>
      <c r="U17" s="284"/>
      <c r="V17" s="33"/>
      <c r="W17" s="274"/>
      <c r="X17" s="274"/>
      <c r="Y17" s="274"/>
      <c r="Z17" s="274"/>
      <c r="AA17" s="274"/>
      <c r="AB17" s="274"/>
      <c r="AC17" s="274"/>
      <c r="AD17" s="26"/>
    </row>
    <row r="18" spans="1:30" s="3" customFormat="1" ht="26.1" customHeight="1">
      <c r="A18" s="17">
        <v>6</v>
      </c>
      <c r="B18" s="274"/>
      <c r="C18" s="274"/>
      <c r="D18" s="17"/>
      <c r="E18" s="274"/>
      <c r="F18" s="274"/>
      <c r="G18" s="19"/>
      <c r="H18" s="274"/>
      <c r="I18" s="274"/>
      <c r="J18" s="274"/>
      <c r="K18" s="274"/>
      <c r="L18" s="17"/>
      <c r="M18" s="274"/>
      <c r="N18" s="274"/>
      <c r="O18" s="274"/>
      <c r="P18" s="17">
        <v>31</v>
      </c>
      <c r="Q18" s="274"/>
      <c r="R18" s="274"/>
      <c r="S18" s="21"/>
      <c r="T18" s="283"/>
      <c r="U18" s="284"/>
      <c r="V18" s="33"/>
      <c r="W18" s="274"/>
      <c r="X18" s="274"/>
      <c r="Y18" s="274"/>
      <c r="Z18" s="274"/>
      <c r="AA18" s="274"/>
      <c r="AB18" s="274"/>
      <c r="AC18" s="274"/>
      <c r="AD18" s="26"/>
    </row>
    <row r="19" spans="1:30" s="3" customFormat="1" ht="26.1" customHeight="1">
      <c r="A19" s="17">
        <v>7</v>
      </c>
      <c r="B19" s="274"/>
      <c r="C19" s="274"/>
      <c r="D19" s="17"/>
      <c r="E19" s="274"/>
      <c r="F19" s="274"/>
      <c r="G19" s="19"/>
      <c r="H19" s="274"/>
      <c r="I19" s="274"/>
      <c r="J19" s="274"/>
      <c r="K19" s="274"/>
      <c r="L19" s="17"/>
      <c r="M19" s="274"/>
      <c r="N19" s="274"/>
      <c r="O19" s="274"/>
      <c r="P19" s="17">
        <v>32</v>
      </c>
      <c r="Q19" s="274"/>
      <c r="R19" s="274"/>
      <c r="S19" s="21"/>
      <c r="T19" s="283"/>
      <c r="U19" s="284"/>
      <c r="V19" s="33"/>
      <c r="W19" s="274"/>
      <c r="X19" s="274"/>
      <c r="Y19" s="274"/>
      <c r="Z19" s="274"/>
      <c r="AA19" s="274"/>
      <c r="AB19" s="274"/>
      <c r="AC19" s="274"/>
      <c r="AD19" s="26"/>
    </row>
    <row r="20" spans="1:30" s="3" customFormat="1" ht="26.1" customHeight="1">
      <c r="A20" s="17">
        <v>8</v>
      </c>
      <c r="B20" s="274"/>
      <c r="C20" s="274"/>
      <c r="D20" s="17"/>
      <c r="E20" s="274"/>
      <c r="F20" s="274"/>
      <c r="G20" s="19"/>
      <c r="H20" s="274"/>
      <c r="I20" s="274"/>
      <c r="J20" s="274"/>
      <c r="K20" s="274"/>
      <c r="L20" s="17"/>
      <c r="M20" s="274"/>
      <c r="N20" s="274"/>
      <c r="O20" s="274"/>
      <c r="P20" s="17">
        <v>33</v>
      </c>
      <c r="Q20" s="274"/>
      <c r="R20" s="274"/>
      <c r="S20" s="21"/>
      <c r="T20" s="274"/>
      <c r="U20" s="274"/>
      <c r="V20" s="34"/>
      <c r="W20" s="274"/>
      <c r="X20" s="274"/>
      <c r="Y20" s="274"/>
      <c r="Z20" s="274"/>
      <c r="AA20" s="274"/>
      <c r="AB20" s="274"/>
      <c r="AC20" s="274"/>
    </row>
    <row r="21" spans="1:30" s="3" customFormat="1" ht="26.1" customHeight="1">
      <c r="A21" s="17">
        <v>9</v>
      </c>
      <c r="B21" s="274"/>
      <c r="C21" s="274"/>
      <c r="D21" s="17"/>
      <c r="E21" s="274"/>
      <c r="F21" s="274"/>
      <c r="G21" s="19"/>
      <c r="H21" s="274"/>
      <c r="I21" s="274"/>
      <c r="J21" s="274"/>
      <c r="K21" s="274"/>
      <c r="L21" s="17"/>
      <c r="M21" s="274"/>
      <c r="N21" s="274"/>
      <c r="O21" s="274"/>
      <c r="P21" s="17">
        <v>34</v>
      </c>
      <c r="Q21" s="274"/>
      <c r="R21" s="274"/>
      <c r="S21" s="21"/>
      <c r="T21" s="274"/>
      <c r="U21" s="274"/>
      <c r="V21" s="20"/>
      <c r="W21" s="274"/>
      <c r="X21" s="274"/>
      <c r="Y21" s="274"/>
      <c r="Z21" s="274"/>
      <c r="AA21" s="274"/>
      <c r="AB21" s="274"/>
      <c r="AC21" s="274"/>
    </row>
    <row r="22" spans="1:30" s="3" customFormat="1" ht="26.1" customHeight="1">
      <c r="A22" s="17">
        <v>10</v>
      </c>
      <c r="B22" s="274"/>
      <c r="C22" s="274"/>
      <c r="D22" s="17"/>
      <c r="E22" s="274"/>
      <c r="F22" s="274"/>
      <c r="G22" s="19"/>
      <c r="H22" s="274"/>
      <c r="I22" s="274"/>
      <c r="J22" s="274"/>
      <c r="K22" s="274"/>
      <c r="L22" s="17"/>
      <c r="M22" s="274"/>
      <c r="N22" s="274"/>
      <c r="O22" s="274"/>
      <c r="P22" s="17">
        <v>35</v>
      </c>
      <c r="Q22" s="274"/>
      <c r="R22" s="274"/>
      <c r="S22" s="21"/>
      <c r="T22" s="274"/>
      <c r="U22" s="274"/>
      <c r="V22" s="35"/>
      <c r="W22" s="274"/>
      <c r="X22" s="274"/>
      <c r="Y22" s="274"/>
      <c r="Z22" s="274"/>
      <c r="AA22" s="274"/>
      <c r="AB22" s="274"/>
      <c r="AC22" s="274"/>
    </row>
    <row r="23" spans="1:30" s="3" customFormat="1" ht="26.1" customHeight="1">
      <c r="A23" s="17">
        <v>11</v>
      </c>
      <c r="B23" s="274"/>
      <c r="C23" s="274"/>
      <c r="D23" s="17"/>
      <c r="E23" s="274"/>
      <c r="F23" s="274"/>
      <c r="G23" s="20"/>
      <c r="H23" s="274"/>
      <c r="I23" s="274"/>
      <c r="J23" s="274"/>
      <c r="K23" s="274"/>
      <c r="L23" s="17"/>
      <c r="M23" s="274"/>
      <c r="N23" s="274"/>
      <c r="O23" s="274"/>
      <c r="P23" s="17">
        <v>36</v>
      </c>
      <c r="Q23" s="274"/>
      <c r="R23" s="274"/>
      <c r="S23" s="21"/>
      <c r="T23" s="274"/>
      <c r="U23" s="274"/>
      <c r="V23" s="35"/>
      <c r="W23" s="274"/>
      <c r="X23" s="274"/>
      <c r="Y23" s="274"/>
      <c r="Z23" s="274"/>
      <c r="AA23" s="274"/>
      <c r="AB23" s="274"/>
      <c r="AC23" s="274"/>
    </row>
    <row r="24" spans="1:30" s="3" customFormat="1" ht="26.1" customHeight="1">
      <c r="A24" s="17">
        <v>12</v>
      </c>
      <c r="B24" s="274"/>
      <c r="C24" s="274"/>
      <c r="D24" s="17"/>
      <c r="E24" s="274"/>
      <c r="F24" s="274"/>
      <c r="G24" s="20"/>
      <c r="H24" s="274"/>
      <c r="I24" s="274"/>
      <c r="J24" s="274"/>
      <c r="K24" s="274"/>
      <c r="L24" s="17"/>
      <c r="M24" s="274"/>
      <c r="N24" s="274"/>
      <c r="O24" s="274"/>
      <c r="P24" s="17">
        <v>37</v>
      </c>
      <c r="Q24" s="274"/>
      <c r="R24" s="274"/>
      <c r="S24" s="21"/>
      <c r="T24" s="274"/>
      <c r="U24" s="274"/>
      <c r="V24" s="19"/>
      <c r="W24" s="274"/>
      <c r="X24" s="274"/>
      <c r="Y24" s="274"/>
      <c r="Z24" s="274"/>
      <c r="AA24" s="274"/>
      <c r="AB24" s="274"/>
      <c r="AC24" s="274"/>
    </row>
    <row r="25" spans="1:30" s="3" customFormat="1" ht="26.1" customHeight="1">
      <c r="A25" s="17">
        <v>13</v>
      </c>
      <c r="B25" s="274"/>
      <c r="C25" s="274"/>
      <c r="D25" s="17"/>
      <c r="E25" s="274"/>
      <c r="F25" s="274"/>
      <c r="G25" s="20"/>
      <c r="H25" s="274"/>
      <c r="I25" s="274"/>
      <c r="J25" s="274"/>
      <c r="K25" s="274"/>
      <c r="L25" s="17"/>
      <c r="M25" s="274"/>
      <c r="N25" s="274"/>
      <c r="O25" s="274"/>
      <c r="P25" s="17">
        <v>38</v>
      </c>
      <c r="Q25" s="274"/>
      <c r="R25" s="274"/>
      <c r="S25" s="21"/>
      <c r="T25" s="274"/>
      <c r="U25" s="274"/>
      <c r="V25" s="19"/>
      <c r="W25" s="274"/>
      <c r="X25" s="274"/>
      <c r="Y25" s="274"/>
      <c r="Z25" s="274"/>
      <c r="AA25" s="274"/>
      <c r="AB25" s="274"/>
      <c r="AC25" s="274"/>
    </row>
    <row r="26" spans="1:30" s="3" customFormat="1" ht="26.1" customHeight="1">
      <c r="A26" s="17">
        <v>14</v>
      </c>
      <c r="B26" s="274"/>
      <c r="C26" s="274"/>
      <c r="D26" s="17"/>
      <c r="E26" s="274"/>
      <c r="F26" s="274"/>
      <c r="G26" s="20"/>
      <c r="H26" s="274"/>
      <c r="I26" s="274"/>
      <c r="J26" s="274"/>
      <c r="K26" s="274"/>
      <c r="L26" s="17"/>
      <c r="M26" s="274"/>
      <c r="N26" s="274"/>
      <c r="O26" s="274"/>
      <c r="P26" s="17">
        <v>39</v>
      </c>
      <c r="Q26" s="274"/>
      <c r="R26" s="274"/>
      <c r="S26" s="21"/>
      <c r="T26" s="274"/>
      <c r="U26" s="274"/>
      <c r="V26" s="19"/>
      <c r="W26" s="274"/>
      <c r="X26" s="274"/>
      <c r="Y26" s="274"/>
      <c r="Z26" s="274"/>
      <c r="AA26" s="274"/>
      <c r="AB26" s="274"/>
      <c r="AC26" s="274"/>
    </row>
    <row r="27" spans="1:30" s="3" customFormat="1" ht="26.1" customHeight="1">
      <c r="A27" s="17">
        <v>15</v>
      </c>
      <c r="B27" s="274"/>
      <c r="C27" s="274"/>
      <c r="D27" s="17"/>
      <c r="E27" s="274"/>
      <c r="F27" s="274"/>
      <c r="G27" s="20"/>
      <c r="H27" s="274"/>
      <c r="I27" s="274"/>
      <c r="J27" s="274"/>
      <c r="K27" s="274"/>
      <c r="L27" s="17"/>
      <c r="M27" s="274"/>
      <c r="N27" s="274"/>
      <c r="O27" s="274"/>
      <c r="P27" s="17">
        <v>40</v>
      </c>
      <c r="Q27" s="274"/>
      <c r="R27" s="274"/>
      <c r="S27" s="21"/>
      <c r="T27" s="274"/>
      <c r="U27" s="274"/>
      <c r="V27" s="18"/>
      <c r="W27" s="274"/>
      <c r="X27" s="274"/>
      <c r="Y27" s="274"/>
      <c r="Z27" s="274"/>
      <c r="AA27" s="274"/>
      <c r="AB27" s="274"/>
      <c r="AC27" s="274"/>
    </row>
    <row r="28" spans="1:30" s="3" customFormat="1" ht="26.1" customHeight="1">
      <c r="A28" s="17">
        <v>16</v>
      </c>
      <c r="B28" s="274"/>
      <c r="C28" s="274"/>
      <c r="D28" s="17"/>
      <c r="E28" s="274"/>
      <c r="F28" s="274"/>
      <c r="G28" s="20"/>
      <c r="H28" s="274"/>
      <c r="I28" s="274"/>
      <c r="J28" s="274"/>
      <c r="K28" s="274"/>
      <c r="L28" s="17"/>
      <c r="M28" s="274"/>
      <c r="N28" s="274"/>
      <c r="O28" s="274"/>
      <c r="P28" s="17">
        <v>41</v>
      </c>
      <c r="Q28" s="274"/>
      <c r="R28" s="274"/>
      <c r="S28" s="21"/>
      <c r="T28" s="290"/>
      <c r="U28" s="290"/>
      <c r="V28" s="33"/>
      <c r="W28" s="274"/>
      <c r="X28" s="274"/>
      <c r="Y28" s="274"/>
      <c r="Z28" s="274"/>
      <c r="AA28" s="274"/>
      <c r="AB28" s="274"/>
      <c r="AC28" s="274"/>
    </row>
    <row r="29" spans="1:30" s="3" customFormat="1" ht="26.1" customHeight="1">
      <c r="A29" s="17">
        <v>17</v>
      </c>
      <c r="B29" s="274"/>
      <c r="C29" s="274"/>
      <c r="D29" s="17"/>
      <c r="E29" s="274"/>
      <c r="F29" s="274"/>
      <c r="G29" s="20"/>
      <c r="H29" s="274"/>
      <c r="I29" s="274"/>
      <c r="J29" s="274"/>
      <c r="K29" s="274"/>
      <c r="L29" s="17"/>
      <c r="M29" s="274"/>
      <c r="N29" s="274"/>
      <c r="O29" s="274"/>
      <c r="P29" s="17">
        <v>42</v>
      </c>
      <c r="Q29" s="274"/>
      <c r="R29" s="274"/>
      <c r="S29" s="21"/>
      <c r="T29" s="290"/>
      <c r="U29" s="290"/>
      <c r="V29" s="33"/>
      <c r="W29" s="274"/>
      <c r="X29" s="274"/>
      <c r="Y29" s="274"/>
      <c r="Z29" s="274"/>
      <c r="AA29" s="274"/>
      <c r="AB29" s="274"/>
      <c r="AC29" s="274"/>
    </row>
    <row r="30" spans="1:30" ht="26.1" customHeight="1">
      <c r="A30" s="17">
        <v>18</v>
      </c>
      <c r="B30" s="274"/>
      <c r="C30" s="274"/>
      <c r="D30" s="17"/>
      <c r="E30" s="274"/>
      <c r="F30" s="274"/>
      <c r="G30" s="20"/>
      <c r="H30" s="274"/>
      <c r="I30" s="274"/>
      <c r="J30" s="274"/>
      <c r="K30" s="274"/>
      <c r="L30" s="17"/>
      <c r="M30" s="274"/>
      <c r="N30" s="274"/>
      <c r="O30" s="274"/>
      <c r="P30" s="17">
        <v>43</v>
      </c>
      <c r="Q30" s="274"/>
      <c r="R30" s="274"/>
      <c r="S30" s="21"/>
      <c r="T30" s="290"/>
      <c r="U30" s="290"/>
      <c r="V30" s="33"/>
      <c r="W30" s="274"/>
      <c r="X30" s="274"/>
      <c r="Y30" s="274"/>
      <c r="Z30" s="274"/>
      <c r="AA30" s="274"/>
      <c r="AB30" s="274"/>
      <c r="AC30" s="274"/>
    </row>
    <row r="31" spans="1:30" ht="26.1" customHeight="1">
      <c r="A31" s="17">
        <v>19</v>
      </c>
      <c r="B31" s="274"/>
      <c r="C31" s="274"/>
      <c r="D31" s="17"/>
      <c r="E31" s="274"/>
      <c r="F31" s="274"/>
      <c r="G31" s="20"/>
      <c r="H31" s="274"/>
      <c r="I31" s="274"/>
      <c r="J31" s="274"/>
      <c r="K31" s="274"/>
      <c r="L31" s="17"/>
      <c r="M31" s="274"/>
      <c r="N31" s="274"/>
      <c r="O31" s="274"/>
      <c r="P31" s="17">
        <v>44</v>
      </c>
      <c r="Q31" s="274"/>
      <c r="R31" s="274"/>
      <c r="S31" s="21"/>
      <c r="T31" s="290"/>
      <c r="U31" s="290"/>
      <c r="V31" s="33"/>
      <c r="W31" s="274"/>
      <c r="X31" s="274"/>
      <c r="Y31" s="274"/>
      <c r="Z31" s="274"/>
      <c r="AA31" s="274"/>
      <c r="AB31" s="274"/>
      <c r="AC31" s="274"/>
    </row>
    <row r="32" spans="1:30" ht="26.1" customHeight="1">
      <c r="A32" s="17">
        <v>20</v>
      </c>
      <c r="B32" s="274"/>
      <c r="C32" s="274"/>
      <c r="D32" s="21"/>
      <c r="E32" s="274"/>
      <c r="F32" s="274"/>
      <c r="G32" s="20"/>
      <c r="H32" s="274"/>
      <c r="I32" s="274"/>
      <c r="J32" s="274"/>
      <c r="K32" s="274"/>
      <c r="L32" s="17"/>
      <c r="M32" s="274"/>
      <c r="N32" s="274"/>
      <c r="O32" s="274"/>
      <c r="P32" s="17">
        <v>45</v>
      </c>
      <c r="Q32" s="274"/>
      <c r="R32" s="274"/>
      <c r="S32" s="21"/>
      <c r="T32" s="290"/>
      <c r="U32" s="290"/>
      <c r="V32" s="33"/>
      <c r="W32" s="274"/>
      <c r="X32" s="274"/>
      <c r="Y32" s="274"/>
      <c r="Z32" s="274"/>
      <c r="AA32" s="274"/>
      <c r="AB32" s="274"/>
      <c r="AC32" s="274"/>
    </row>
    <row r="33" spans="1:31" ht="26.1" customHeight="1">
      <c r="A33" s="17">
        <v>21</v>
      </c>
      <c r="B33" s="274"/>
      <c r="C33" s="274"/>
      <c r="D33" s="21"/>
      <c r="E33" s="274"/>
      <c r="F33" s="274"/>
      <c r="G33" s="20"/>
      <c r="H33" s="274"/>
      <c r="I33" s="274"/>
      <c r="J33" s="274"/>
      <c r="K33" s="274"/>
      <c r="L33" s="17"/>
      <c r="M33" s="274"/>
      <c r="N33" s="274"/>
      <c r="O33" s="274"/>
      <c r="P33" s="17">
        <v>46</v>
      </c>
      <c r="Q33" s="274"/>
      <c r="R33" s="274"/>
      <c r="S33" s="21"/>
      <c r="T33" s="290"/>
      <c r="U33" s="290"/>
      <c r="V33" s="33"/>
      <c r="W33" s="274"/>
      <c r="X33" s="274"/>
      <c r="Y33" s="274"/>
      <c r="Z33" s="274"/>
      <c r="AA33" s="274"/>
      <c r="AB33" s="274"/>
      <c r="AC33" s="274"/>
    </row>
    <row r="34" spans="1:31" s="4" customFormat="1" ht="26.1" customHeight="1">
      <c r="A34" s="17">
        <v>22</v>
      </c>
      <c r="B34" s="274"/>
      <c r="C34" s="274"/>
      <c r="D34" s="21"/>
      <c r="E34" s="274"/>
      <c r="F34" s="274"/>
      <c r="G34" s="18"/>
      <c r="H34" s="274"/>
      <c r="I34" s="274"/>
      <c r="J34" s="274"/>
      <c r="K34" s="274"/>
      <c r="L34" s="17"/>
      <c r="M34" s="274"/>
      <c r="N34" s="274"/>
      <c r="O34" s="274"/>
      <c r="P34" s="17">
        <v>47</v>
      </c>
      <c r="Q34" s="274"/>
      <c r="R34" s="274"/>
      <c r="S34" s="21"/>
      <c r="T34" s="274"/>
      <c r="U34" s="274"/>
      <c r="V34" s="37"/>
      <c r="W34" s="274"/>
      <c r="X34" s="274"/>
      <c r="Y34" s="274"/>
      <c r="Z34" s="274"/>
      <c r="AA34" s="274"/>
      <c r="AB34" s="274"/>
      <c r="AC34" s="274"/>
    </row>
    <row r="35" spans="1:31" s="4" customFormat="1" ht="26.1" customHeight="1">
      <c r="A35" s="17">
        <v>23</v>
      </c>
      <c r="B35" s="274"/>
      <c r="C35" s="274"/>
      <c r="D35" s="21"/>
      <c r="E35" s="274"/>
      <c r="F35" s="274"/>
      <c r="G35" s="19"/>
      <c r="H35" s="274"/>
      <c r="I35" s="274"/>
      <c r="J35" s="274"/>
      <c r="K35" s="274"/>
      <c r="L35" s="17"/>
      <c r="M35" s="274"/>
      <c r="N35" s="274"/>
      <c r="O35" s="274"/>
      <c r="P35" s="17">
        <v>48</v>
      </c>
      <c r="Q35" s="274"/>
      <c r="R35" s="274"/>
      <c r="S35" s="21"/>
      <c r="T35" s="274"/>
      <c r="U35" s="274"/>
      <c r="V35" s="37"/>
      <c r="W35" s="274"/>
      <c r="X35" s="274"/>
      <c r="Y35" s="274"/>
      <c r="Z35" s="274"/>
      <c r="AA35" s="274"/>
      <c r="AB35" s="274"/>
      <c r="AC35" s="274"/>
    </row>
    <row r="36" spans="1:31" ht="26.1" customHeight="1">
      <c r="A36" s="17">
        <v>24</v>
      </c>
      <c r="B36" s="274"/>
      <c r="C36" s="274"/>
      <c r="D36" s="21"/>
      <c r="E36" s="274"/>
      <c r="F36" s="274"/>
      <c r="G36" s="19"/>
      <c r="H36" s="274"/>
      <c r="I36" s="274"/>
      <c r="J36" s="274"/>
      <c r="K36" s="274"/>
      <c r="L36" s="17"/>
      <c r="M36" s="274"/>
      <c r="N36" s="274"/>
      <c r="O36" s="274"/>
      <c r="P36" s="17">
        <v>49</v>
      </c>
      <c r="Q36" s="274"/>
      <c r="R36" s="274"/>
      <c r="S36" s="21"/>
      <c r="T36" s="274"/>
      <c r="U36" s="274"/>
      <c r="V36" s="18"/>
      <c r="W36" s="274"/>
      <c r="X36" s="274"/>
      <c r="Y36" s="274"/>
      <c r="Z36" s="274"/>
      <c r="AA36" s="274"/>
      <c r="AB36" s="274"/>
      <c r="AC36" s="274"/>
      <c r="AD36" s="4"/>
      <c r="AE36" s="4"/>
    </row>
    <row r="37" spans="1:31" ht="26.1" customHeight="1">
      <c r="A37" s="17">
        <v>25</v>
      </c>
      <c r="B37" s="274"/>
      <c r="C37" s="274"/>
      <c r="D37" s="21"/>
      <c r="E37" s="274"/>
      <c r="F37" s="274"/>
      <c r="G37" s="19"/>
      <c r="H37" s="274"/>
      <c r="I37" s="274"/>
      <c r="J37" s="274"/>
      <c r="K37" s="274"/>
      <c r="L37" s="17"/>
      <c r="M37" s="274"/>
      <c r="N37" s="274"/>
      <c r="O37" s="274"/>
      <c r="P37" s="17">
        <v>50</v>
      </c>
      <c r="Q37" s="274"/>
      <c r="R37" s="274"/>
      <c r="S37" s="21"/>
      <c r="T37" s="274"/>
      <c r="U37" s="274"/>
      <c r="V37" s="18"/>
      <c r="W37" s="274"/>
      <c r="X37" s="274"/>
      <c r="Y37" s="274"/>
      <c r="Z37" s="274"/>
      <c r="AA37" s="274"/>
      <c r="AB37" s="274"/>
      <c r="AC37" s="274"/>
      <c r="AD37" s="4"/>
      <c r="AE37" s="4"/>
    </row>
    <row r="38" spans="1:31" ht="26.1" customHeight="1">
      <c r="A38" s="22"/>
      <c r="B38" s="336"/>
      <c r="C38" s="336"/>
      <c r="D38" s="23"/>
      <c r="E38" s="336"/>
      <c r="F38" s="336"/>
      <c r="G38" s="24"/>
      <c r="H38" s="336"/>
      <c r="I38" s="336"/>
      <c r="J38" s="336"/>
      <c r="K38" s="336"/>
      <c r="L38" s="22"/>
      <c r="M38" s="336"/>
      <c r="N38" s="336"/>
      <c r="O38" s="336"/>
      <c r="P38" s="22"/>
      <c r="Q38" s="336"/>
      <c r="R38" s="336"/>
      <c r="S38" s="23"/>
      <c r="T38" s="336"/>
      <c r="U38" s="336"/>
      <c r="V38" s="26"/>
      <c r="W38" s="336"/>
      <c r="X38" s="336"/>
      <c r="Y38" s="336"/>
      <c r="Z38" s="336"/>
      <c r="AA38" s="336"/>
      <c r="AB38" s="336"/>
      <c r="AC38" s="336"/>
    </row>
    <row r="39" spans="1:31" ht="26.1" customHeight="1">
      <c r="A39" s="22"/>
      <c r="B39" s="336"/>
      <c r="C39" s="336"/>
      <c r="D39" s="23"/>
      <c r="E39" s="336"/>
      <c r="F39" s="336"/>
      <c r="G39" s="24"/>
      <c r="H39" s="336"/>
      <c r="I39" s="336"/>
      <c r="J39" s="336"/>
      <c r="K39" s="336"/>
      <c r="L39" s="22"/>
      <c r="M39" s="336"/>
      <c r="N39" s="336"/>
      <c r="O39" s="336"/>
      <c r="P39" s="22"/>
      <c r="Q39" s="336"/>
      <c r="R39" s="336"/>
      <c r="S39" s="22"/>
      <c r="T39" s="336"/>
      <c r="U39" s="336"/>
      <c r="V39" s="26"/>
      <c r="W39" s="336"/>
      <c r="X39" s="336"/>
      <c r="Y39" s="336"/>
      <c r="Z39" s="336"/>
      <c r="AA39" s="336"/>
      <c r="AB39" s="336"/>
      <c r="AC39" s="336"/>
    </row>
    <row r="40" spans="1:31" ht="26.1" customHeight="1">
      <c r="A40" s="22"/>
      <c r="B40" s="336"/>
      <c r="C40" s="336"/>
      <c r="D40" s="23"/>
      <c r="E40" s="336"/>
      <c r="F40" s="336"/>
      <c r="G40" s="24"/>
      <c r="H40" s="336"/>
      <c r="I40" s="336"/>
      <c r="J40" s="336"/>
      <c r="K40" s="336"/>
      <c r="L40" s="22"/>
      <c r="M40" s="336"/>
      <c r="N40" s="336"/>
      <c r="O40" s="336"/>
      <c r="P40" s="22"/>
      <c r="Q40" s="336"/>
      <c r="R40" s="336"/>
      <c r="S40" s="22"/>
      <c r="T40" s="336"/>
      <c r="U40" s="336"/>
      <c r="V40" s="26"/>
      <c r="W40" s="336"/>
      <c r="X40" s="336"/>
      <c r="Y40" s="336"/>
      <c r="Z40" s="336"/>
      <c r="AA40" s="336"/>
      <c r="AB40" s="336"/>
      <c r="AC40" s="336"/>
    </row>
    <row r="41" spans="1:31" ht="26.1" customHeight="1">
      <c r="A41" s="22"/>
      <c r="B41" s="336"/>
      <c r="C41" s="336"/>
      <c r="D41" s="23"/>
      <c r="E41" s="336"/>
      <c r="F41" s="336"/>
      <c r="G41" s="25"/>
      <c r="H41" s="336"/>
      <c r="I41" s="336"/>
      <c r="J41" s="336"/>
      <c r="K41" s="336"/>
      <c r="L41" s="22"/>
      <c r="M41" s="336"/>
      <c r="N41" s="336"/>
      <c r="O41" s="336"/>
      <c r="P41" s="22"/>
      <c r="Q41" s="336"/>
      <c r="R41" s="336"/>
      <c r="S41" s="4"/>
      <c r="T41" s="382"/>
      <c r="U41" s="382"/>
      <c r="V41" s="4"/>
      <c r="W41" s="336"/>
      <c r="X41" s="336"/>
      <c r="Y41" s="336"/>
      <c r="Z41" s="336"/>
      <c r="AA41" s="336"/>
      <c r="AB41" s="336"/>
      <c r="AC41" s="336"/>
    </row>
    <row r="42" spans="1:31" ht="26.1" customHeight="1">
      <c r="A42" s="22"/>
      <c r="B42" s="336"/>
      <c r="C42" s="336"/>
      <c r="D42" s="23"/>
      <c r="E42" s="336"/>
      <c r="F42" s="336"/>
      <c r="G42" s="24"/>
      <c r="H42" s="336"/>
      <c r="I42" s="336"/>
      <c r="J42" s="336"/>
      <c r="K42" s="336"/>
      <c r="L42" s="22"/>
      <c r="M42" s="336"/>
      <c r="N42" s="336"/>
      <c r="O42" s="336"/>
      <c r="P42" s="22"/>
      <c r="Q42" s="336"/>
      <c r="R42" s="336"/>
      <c r="S42" s="4"/>
      <c r="T42" s="382"/>
      <c r="U42" s="382"/>
      <c r="V42" s="4"/>
      <c r="W42" s="336"/>
      <c r="X42" s="336"/>
      <c r="Y42" s="336"/>
      <c r="Z42" s="336"/>
      <c r="AA42" s="336"/>
      <c r="AB42" s="336"/>
      <c r="AC42" s="336"/>
    </row>
    <row r="43" spans="1:31" ht="26.1" customHeight="1">
      <c r="A43" s="22"/>
      <c r="B43" s="336"/>
      <c r="C43" s="336"/>
      <c r="D43" s="23"/>
      <c r="E43" s="336"/>
      <c r="F43" s="336"/>
      <c r="G43" s="24"/>
      <c r="H43" s="336"/>
      <c r="I43" s="336"/>
      <c r="J43" s="336"/>
      <c r="K43" s="336"/>
      <c r="L43" s="22"/>
      <c r="M43" s="336"/>
      <c r="N43" s="336"/>
      <c r="O43" s="336"/>
      <c r="P43" s="22"/>
      <c r="Q43" s="336"/>
      <c r="R43" s="336"/>
      <c r="S43" s="4"/>
      <c r="T43" s="382"/>
      <c r="U43" s="382"/>
      <c r="V43" s="4"/>
      <c r="W43" s="336"/>
      <c r="X43" s="336"/>
      <c r="Y43" s="336"/>
      <c r="Z43" s="336"/>
      <c r="AA43" s="336"/>
      <c r="AB43" s="336"/>
      <c r="AC43" s="336"/>
    </row>
    <row r="44" spans="1:31" ht="26.1" customHeight="1">
      <c r="A44" s="22"/>
      <c r="B44" s="336"/>
      <c r="C44" s="336"/>
      <c r="D44" s="23"/>
      <c r="E44" s="336"/>
      <c r="F44" s="336"/>
      <c r="G44" s="26"/>
      <c r="H44" s="336"/>
      <c r="I44" s="336"/>
      <c r="J44" s="336"/>
      <c r="K44" s="336"/>
      <c r="L44" s="22"/>
      <c r="M44" s="336"/>
      <c r="N44" s="336"/>
      <c r="O44" s="336"/>
      <c r="P44" s="22"/>
      <c r="Q44" s="336"/>
      <c r="R44" s="336"/>
      <c r="S44" s="4"/>
      <c r="T44" s="382"/>
      <c r="U44" s="382"/>
      <c r="V44" s="4"/>
      <c r="W44" s="336"/>
      <c r="X44" s="336"/>
      <c r="Y44" s="336"/>
      <c r="Z44" s="336"/>
      <c r="AA44" s="336"/>
      <c r="AB44" s="336"/>
      <c r="AC44" s="336"/>
    </row>
    <row r="45" spans="1:31" ht="26.1" customHeight="1">
      <c r="A45" s="22"/>
      <c r="B45" s="336"/>
      <c r="C45" s="336"/>
      <c r="D45" s="23"/>
      <c r="E45" s="336"/>
      <c r="F45" s="336"/>
      <c r="G45" s="24"/>
      <c r="H45" s="336"/>
      <c r="I45" s="336"/>
      <c r="J45" s="336"/>
      <c r="K45" s="336"/>
      <c r="L45" s="22"/>
      <c r="M45" s="336"/>
      <c r="N45" s="336"/>
      <c r="O45" s="336"/>
      <c r="P45" s="22"/>
      <c r="Q45" s="336"/>
      <c r="R45" s="336"/>
      <c r="S45" s="4"/>
      <c r="T45" s="382"/>
      <c r="U45" s="382"/>
      <c r="V45" s="4"/>
      <c r="W45" s="336"/>
      <c r="X45" s="336"/>
      <c r="Y45" s="336"/>
      <c r="Z45" s="336"/>
      <c r="AA45" s="336"/>
      <c r="AB45" s="336"/>
      <c r="AC45" s="336"/>
    </row>
    <row r="46" spans="1:31" ht="26.1" customHeight="1">
      <c r="A46" s="22"/>
      <c r="B46" s="336"/>
      <c r="C46" s="336"/>
      <c r="D46" s="23"/>
      <c r="E46" s="336"/>
      <c r="F46" s="336"/>
      <c r="G46" s="24"/>
      <c r="H46" s="336"/>
      <c r="I46" s="336"/>
      <c r="J46" s="336"/>
      <c r="K46" s="336"/>
      <c r="L46" s="22"/>
      <c r="M46" s="336"/>
      <c r="N46" s="336"/>
      <c r="O46" s="336"/>
      <c r="P46" s="22"/>
      <c r="Q46" s="336"/>
      <c r="R46" s="336"/>
      <c r="S46" s="4"/>
      <c r="T46" s="382"/>
      <c r="U46" s="382"/>
      <c r="V46" s="4"/>
      <c r="W46" s="336"/>
      <c r="X46" s="336"/>
      <c r="Y46" s="336"/>
      <c r="Z46" s="336"/>
      <c r="AA46" s="336"/>
      <c r="AB46" s="336"/>
      <c r="AC46" s="336"/>
    </row>
    <row r="47" spans="1:31" ht="26.1" customHeight="1">
      <c r="A47" s="22"/>
      <c r="B47" s="336"/>
      <c r="C47" s="336"/>
      <c r="D47" s="23"/>
      <c r="E47" s="336"/>
      <c r="F47" s="336"/>
      <c r="G47" s="24"/>
      <c r="H47" s="336"/>
      <c r="I47" s="336"/>
      <c r="J47" s="336"/>
      <c r="K47" s="336"/>
      <c r="L47" s="22"/>
      <c r="M47" s="336"/>
      <c r="N47" s="336"/>
      <c r="O47" s="336"/>
      <c r="P47" s="22"/>
      <c r="Q47" s="336"/>
      <c r="R47" s="336"/>
      <c r="S47" s="4"/>
      <c r="T47" s="382"/>
      <c r="U47" s="382"/>
      <c r="V47" s="4"/>
      <c r="W47" s="336"/>
      <c r="X47" s="336"/>
      <c r="Y47" s="336"/>
      <c r="Z47" s="336"/>
      <c r="AA47" s="336"/>
      <c r="AB47" s="336"/>
      <c r="AC47" s="336"/>
    </row>
    <row r="48" spans="1:31" ht="26.1" customHeight="1">
      <c r="A48" s="22"/>
      <c r="B48" s="336"/>
      <c r="C48" s="336"/>
      <c r="D48" s="23"/>
      <c r="E48" s="336"/>
      <c r="F48" s="336"/>
      <c r="G48" s="26"/>
      <c r="H48" s="336"/>
      <c r="I48" s="336"/>
      <c r="J48" s="336"/>
      <c r="K48" s="336"/>
      <c r="L48" s="22"/>
      <c r="M48" s="336"/>
      <c r="N48" s="336"/>
      <c r="O48" s="336"/>
      <c r="P48" s="22"/>
      <c r="Q48" s="336"/>
      <c r="R48" s="336"/>
      <c r="S48" s="4"/>
      <c r="T48" s="382"/>
      <c r="U48" s="382"/>
      <c r="V48" s="4"/>
      <c r="W48" s="336"/>
      <c r="X48" s="336"/>
      <c r="Y48" s="336"/>
      <c r="Z48" s="336"/>
      <c r="AA48" s="336"/>
      <c r="AB48" s="336"/>
      <c r="AC48" s="336"/>
    </row>
    <row r="49" spans="1:29" ht="26.1" customHeight="1">
      <c r="A49" s="22"/>
      <c r="B49" s="336"/>
      <c r="C49" s="336"/>
      <c r="D49" s="23"/>
      <c r="E49" s="383"/>
      <c r="F49" s="383"/>
      <c r="G49" s="27"/>
      <c r="H49" s="336"/>
      <c r="I49" s="336"/>
      <c r="J49" s="336"/>
      <c r="K49" s="336"/>
      <c r="L49" s="22"/>
      <c r="M49" s="336"/>
      <c r="N49" s="336"/>
      <c r="O49" s="336"/>
      <c r="P49" s="22"/>
      <c r="Q49" s="336"/>
      <c r="R49" s="336"/>
      <c r="S49" s="4"/>
      <c r="T49" s="382"/>
      <c r="U49" s="382"/>
      <c r="V49" s="4"/>
      <c r="W49" s="336"/>
      <c r="X49" s="336"/>
      <c r="Y49" s="336"/>
      <c r="Z49" s="336"/>
      <c r="AA49" s="336"/>
      <c r="AB49" s="336"/>
      <c r="AC49" s="336"/>
    </row>
    <row r="50" spans="1:29" ht="26.1" customHeight="1">
      <c r="A50" s="22"/>
      <c r="B50" s="336"/>
      <c r="C50" s="336"/>
      <c r="D50" s="23"/>
      <c r="E50" s="383"/>
      <c r="F50" s="383"/>
      <c r="G50" s="27"/>
      <c r="H50" s="336"/>
      <c r="I50" s="336"/>
      <c r="J50" s="336"/>
      <c r="K50" s="336"/>
      <c r="L50" s="22"/>
      <c r="M50" s="336"/>
      <c r="N50" s="336"/>
      <c r="O50" s="336"/>
      <c r="P50" s="22"/>
      <c r="Q50" s="336"/>
      <c r="R50" s="336"/>
      <c r="S50" s="4"/>
      <c r="T50" s="382"/>
      <c r="U50" s="382"/>
      <c r="V50" s="4"/>
      <c r="W50" s="336"/>
      <c r="X50" s="336"/>
      <c r="Y50" s="336"/>
      <c r="Z50" s="336"/>
      <c r="AA50" s="336"/>
      <c r="AB50" s="336"/>
      <c r="AC50" s="336"/>
    </row>
    <row r="51" spans="1:29" ht="26.1" customHeight="1">
      <c r="A51" s="22"/>
      <c r="B51" s="336"/>
      <c r="C51" s="336"/>
      <c r="D51" s="23"/>
      <c r="E51" s="383"/>
      <c r="F51" s="383"/>
      <c r="G51" s="27"/>
      <c r="H51" s="336"/>
      <c r="I51" s="336"/>
      <c r="J51" s="336"/>
      <c r="K51" s="336"/>
      <c r="L51" s="22"/>
      <c r="M51" s="336"/>
      <c r="N51" s="336"/>
      <c r="O51" s="336"/>
      <c r="P51" s="22"/>
      <c r="Q51" s="336"/>
      <c r="R51" s="336"/>
      <c r="S51" s="4"/>
      <c r="T51" s="382"/>
      <c r="U51" s="382"/>
      <c r="V51" s="4"/>
      <c r="W51" s="336"/>
      <c r="X51" s="336"/>
      <c r="Y51" s="336"/>
      <c r="Z51" s="336"/>
      <c r="AA51" s="336"/>
      <c r="AB51" s="336"/>
      <c r="AC51" s="336"/>
    </row>
    <row r="52" spans="1:29" ht="26.1" customHeight="1">
      <c r="A52" s="22"/>
      <c r="B52" s="336"/>
      <c r="C52" s="336"/>
      <c r="D52" s="23"/>
      <c r="E52" s="383"/>
      <c r="F52" s="383"/>
      <c r="G52" s="27"/>
      <c r="H52" s="336"/>
      <c r="I52" s="336"/>
      <c r="J52" s="336"/>
      <c r="K52" s="336"/>
      <c r="L52" s="22"/>
      <c r="M52" s="336"/>
      <c r="N52" s="336"/>
      <c r="O52" s="336"/>
      <c r="P52" s="22"/>
      <c r="Q52" s="336"/>
      <c r="R52" s="336"/>
      <c r="S52" s="4"/>
      <c r="T52" s="382"/>
      <c r="U52" s="382"/>
      <c r="V52" s="4"/>
      <c r="W52" s="336"/>
      <c r="X52" s="336"/>
      <c r="Y52" s="336"/>
      <c r="Z52" s="336"/>
      <c r="AA52" s="336"/>
      <c r="AB52" s="336"/>
      <c r="AC52" s="336"/>
    </row>
    <row r="53" spans="1:29" ht="26.1" customHeight="1">
      <c r="A53" s="22"/>
      <c r="B53" s="336"/>
      <c r="C53" s="336"/>
      <c r="D53" s="23"/>
      <c r="E53" s="383"/>
      <c r="F53" s="383"/>
      <c r="G53" s="27"/>
      <c r="H53" s="336"/>
      <c r="I53" s="336"/>
      <c r="J53" s="336"/>
      <c r="K53" s="336"/>
      <c r="L53" s="22"/>
      <c r="M53" s="336"/>
      <c r="N53" s="336"/>
      <c r="O53" s="336"/>
      <c r="P53" s="22"/>
      <c r="Q53" s="336"/>
      <c r="R53" s="336"/>
      <c r="S53" s="4"/>
      <c r="T53" s="382"/>
      <c r="U53" s="382"/>
      <c r="V53" s="4"/>
      <c r="W53" s="336"/>
      <c r="X53" s="336"/>
      <c r="Y53" s="336"/>
      <c r="Z53" s="336"/>
      <c r="AA53" s="336"/>
      <c r="AB53" s="336"/>
      <c r="AC53" s="336"/>
    </row>
    <row r="54" spans="1:29" ht="26.1" customHeight="1">
      <c r="A54" s="22"/>
      <c r="B54" s="336"/>
      <c r="C54" s="336"/>
      <c r="D54" s="23"/>
      <c r="E54" s="383"/>
      <c r="F54" s="383"/>
      <c r="G54" s="27"/>
      <c r="H54" s="336"/>
      <c r="I54" s="336"/>
      <c r="J54" s="336"/>
      <c r="K54" s="336"/>
      <c r="L54" s="22"/>
      <c r="M54" s="336"/>
      <c r="N54" s="336"/>
      <c r="O54" s="336"/>
      <c r="P54" s="4"/>
      <c r="Q54" s="336"/>
      <c r="R54" s="336"/>
      <c r="S54" s="4"/>
      <c r="T54" s="382"/>
      <c r="U54" s="382"/>
      <c r="V54" s="4"/>
      <c r="W54" s="336"/>
      <c r="X54" s="336"/>
      <c r="Y54" s="336"/>
      <c r="Z54" s="336"/>
      <c r="AA54" s="336"/>
      <c r="AB54" s="336"/>
      <c r="AC54" s="336"/>
    </row>
    <row r="55" spans="1:29" ht="26.1" customHeight="1"/>
    <row r="56" spans="1:29" ht="26.1" customHeight="1"/>
    <row r="57" spans="1:29" ht="26.1" customHeight="1"/>
    <row r="58" spans="1:29" ht="26.1" customHeight="1"/>
    <row r="59" spans="1:29" ht="26.1" customHeight="1"/>
    <row r="60" spans="1:29" ht="26.1" customHeight="1"/>
    <row r="61" spans="1:29" ht="26.1" customHeight="1"/>
    <row r="62" spans="1:29" ht="26.1" customHeight="1"/>
    <row r="63" spans="1:29" ht="26.1" customHeight="1"/>
    <row r="64" spans="1:29" ht="26.1" customHeight="1"/>
    <row r="65" spans="13:13" ht="26.1" customHeight="1"/>
    <row r="75" spans="13:13" ht="69">
      <c r="M75" s="49" t="s">
        <v>205</v>
      </c>
    </row>
    <row r="179" spans="12:12">
      <c r="L179" s="5" t="s">
        <v>206</v>
      </c>
    </row>
  </sheetData>
  <mergeCells count="432">
    <mergeCell ref="Y1:AC2"/>
    <mergeCell ref="A3:B4"/>
    <mergeCell ref="C3:E4"/>
    <mergeCell ref="A6:D10"/>
    <mergeCell ref="E10:AC11"/>
    <mergeCell ref="B54:C54"/>
    <mergeCell ref="E54:F54"/>
    <mergeCell ref="H54:K54"/>
    <mergeCell ref="M54:O54"/>
    <mergeCell ref="Q54:R54"/>
    <mergeCell ref="T54:U54"/>
    <mergeCell ref="W54:Y54"/>
    <mergeCell ref="Z54:AA54"/>
    <mergeCell ref="AB54:AC54"/>
    <mergeCell ref="B53:C53"/>
    <mergeCell ref="E53:F53"/>
    <mergeCell ref="H53:K53"/>
    <mergeCell ref="M53:O53"/>
    <mergeCell ref="Q53:R53"/>
    <mergeCell ref="T53:U53"/>
    <mergeCell ref="W53:Y53"/>
    <mergeCell ref="Z53:AA53"/>
    <mergeCell ref="AB53:AC53"/>
    <mergeCell ref="B52:C52"/>
    <mergeCell ref="E52:F52"/>
    <mergeCell ref="H52:K52"/>
    <mergeCell ref="M52:O52"/>
    <mergeCell ref="Q52:R52"/>
    <mergeCell ref="T52:U52"/>
    <mergeCell ref="W52:Y52"/>
    <mergeCell ref="Z52:AA52"/>
    <mergeCell ref="AB52:AC52"/>
    <mergeCell ref="B51:C51"/>
    <mergeCell ref="E51:F51"/>
    <mergeCell ref="H51:K51"/>
    <mergeCell ref="M51:O51"/>
    <mergeCell ref="Q51:R51"/>
    <mergeCell ref="T51:U51"/>
    <mergeCell ref="W51:Y51"/>
    <mergeCell ref="Z51:AA51"/>
    <mergeCell ref="AB51:AC51"/>
    <mergeCell ref="B50:C50"/>
    <mergeCell ref="E50:F50"/>
    <mergeCell ref="H50:K50"/>
    <mergeCell ref="M50:O50"/>
    <mergeCell ref="Q50:R50"/>
    <mergeCell ref="T50:U50"/>
    <mergeCell ref="W50:Y50"/>
    <mergeCell ref="Z50:AA50"/>
    <mergeCell ref="AB50:AC50"/>
    <mergeCell ref="B49:C49"/>
    <mergeCell ref="E49:F49"/>
    <mergeCell ref="H49:K49"/>
    <mergeCell ref="M49:O49"/>
    <mergeCell ref="Q49:R49"/>
    <mergeCell ref="T49:U49"/>
    <mergeCell ref="W49:Y49"/>
    <mergeCell ref="Z49:AA49"/>
    <mergeCell ref="AB49:AC49"/>
    <mergeCell ref="B48:C48"/>
    <mergeCell ref="E48:F48"/>
    <mergeCell ref="H48:K48"/>
    <mergeCell ref="M48:O48"/>
    <mergeCell ref="Q48:R48"/>
    <mergeCell ref="T48:U48"/>
    <mergeCell ref="W48:Y48"/>
    <mergeCell ref="Z48:AA48"/>
    <mergeCell ref="AB48:AC48"/>
    <mergeCell ref="B47:C47"/>
    <mergeCell ref="E47:F47"/>
    <mergeCell ref="H47:K47"/>
    <mergeCell ref="M47:O47"/>
    <mergeCell ref="Q47:R47"/>
    <mergeCell ref="T47:U47"/>
    <mergeCell ref="W47:Y47"/>
    <mergeCell ref="Z47:AA47"/>
    <mergeCell ref="AB47:AC47"/>
    <mergeCell ref="B46:C46"/>
    <mergeCell ref="E46:F46"/>
    <mergeCell ref="H46:K46"/>
    <mergeCell ref="M46:O46"/>
    <mergeCell ref="Q46:R46"/>
    <mergeCell ref="T46:U46"/>
    <mergeCell ref="W46:Y46"/>
    <mergeCell ref="Z46:AA46"/>
    <mergeCell ref="AB46:AC46"/>
    <mergeCell ref="B45:C45"/>
    <mergeCell ref="E45:F45"/>
    <mergeCell ref="H45:K45"/>
    <mergeCell ref="M45:O45"/>
    <mergeCell ref="Q45:R45"/>
    <mergeCell ref="T45:U45"/>
    <mergeCell ref="W45:Y45"/>
    <mergeCell ref="Z45:AA45"/>
    <mergeCell ref="AB45:AC45"/>
    <mergeCell ref="B44:C44"/>
    <mergeCell ref="E44:F44"/>
    <mergeCell ref="H44:K44"/>
    <mergeCell ref="M44:O44"/>
    <mergeCell ref="Q44:R44"/>
    <mergeCell ref="T44:U44"/>
    <mergeCell ref="W44:Y44"/>
    <mergeCell ref="Z44:AA44"/>
    <mergeCell ref="AB44:AC44"/>
    <mergeCell ref="B43:C43"/>
    <mergeCell ref="E43:F43"/>
    <mergeCell ref="H43:K43"/>
    <mergeCell ref="M43:O43"/>
    <mergeCell ref="Q43:R43"/>
    <mergeCell ref="T43:U43"/>
    <mergeCell ref="W43:Y43"/>
    <mergeCell ref="Z43:AA43"/>
    <mergeCell ref="AB43:AC43"/>
    <mergeCell ref="B42:C42"/>
    <mergeCell ref="E42:F42"/>
    <mergeCell ref="H42:K42"/>
    <mergeCell ref="M42:O42"/>
    <mergeCell ref="Q42:R42"/>
    <mergeCell ref="T42:U42"/>
    <mergeCell ref="W42:Y42"/>
    <mergeCell ref="Z42:AA42"/>
    <mergeCell ref="AB42:AC42"/>
    <mergeCell ref="B41:C41"/>
    <mergeCell ref="E41:F41"/>
    <mergeCell ref="H41:K41"/>
    <mergeCell ref="M41:O41"/>
    <mergeCell ref="Q41:R41"/>
    <mergeCell ref="T41:U41"/>
    <mergeCell ref="W41:Y41"/>
    <mergeCell ref="Z41:AA41"/>
    <mergeCell ref="AB41:AC41"/>
    <mergeCell ref="B40:C40"/>
    <mergeCell ref="E40:F40"/>
    <mergeCell ref="H40:K40"/>
    <mergeCell ref="M40:O40"/>
    <mergeCell ref="Q40:R40"/>
    <mergeCell ref="T40:U40"/>
    <mergeCell ref="W40:Y40"/>
    <mergeCell ref="Z40:AA40"/>
    <mergeCell ref="AB40:AC40"/>
    <mergeCell ref="B39:C39"/>
    <mergeCell ref="E39:F39"/>
    <mergeCell ref="H39:K39"/>
    <mergeCell ref="M39:O39"/>
    <mergeCell ref="Q39:R39"/>
    <mergeCell ref="T39:U39"/>
    <mergeCell ref="W39:Y39"/>
    <mergeCell ref="Z39:AA39"/>
    <mergeCell ref="AB39:AC39"/>
    <mergeCell ref="B38:C38"/>
    <mergeCell ref="E38:F38"/>
    <mergeCell ref="H38:K38"/>
    <mergeCell ref="M38:O38"/>
    <mergeCell ref="Q38:R38"/>
    <mergeCell ref="T38:U38"/>
    <mergeCell ref="W38:Y38"/>
    <mergeCell ref="Z38:AA38"/>
    <mergeCell ref="AB38:AC38"/>
    <mergeCell ref="B37:C37"/>
    <mergeCell ref="E37:F37"/>
    <mergeCell ref="H37:K37"/>
    <mergeCell ref="M37:O37"/>
    <mergeCell ref="Q37:R37"/>
    <mergeCell ref="T37:U37"/>
    <mergeCell ref="W37:Y37"/>
    <mergeCell ref="Z37:AA37"/>
    <mergeCell ref="AB37:AC37"/>
    <mergeCell ref="B36:C36"/>
    <mergeCell ref="E36:F36"/>
    <mergeCell ref="H36:K36"/>
    <mergeCell ref="M36:O36"/>
    <mergeCell ref="Q36:R36"/>
    <mergeCell ref="T36:U36"/>
    <mergeCell ref="W36:Y36"/>
    <mergeCell ref="Z36:AA36"/>
    <mergeCell ref="AB36:AC36"/>
    <mergeCell ref="B35:C35"/>
    <mergeCell ref="E35:F35"/>
    <mergeCell ref="H35:K35"/>
    <mergeCell ref="M35:O35"/>
    <mergeCell ref="Q35:R35"/>
    <mergeCell ref="T35:U35"/>
    <mergeCell ref="W35:Y35"/>
    <mergeCell ref="Z35:AA35"/>
    <mergeCell ref="AB35:AC35"/>
    <mergeCell ref="B34:C34"/>
    <mergeCell ref="E34:F34"/>
    <mergeCell ref="H34:K34"/>
    <mergeCell ref="M34:O34"/>
    <mergeCell ref="Q34:R34"/>
    <mergeCell ref="T34:U34"/>
    <mergeCell ref="W34:Y34"/>
    <mergeCell ref="Z34:AA34"/>
    <mergeCell ref="AB34:AC34"/>
    <mergeCell ref="B33:C33"/>
    <mergeCell ref="E33:F33"/>
    <mergeCell ref="H33:K33"/>
    <mergeCell ref="M33:O33"/>
    <mergeCell ref="Q33:R33"/>
    <mergeCell ref="T33:U33"/>
    <mergeCell ref="W33:Y33"/>
    <mergeCell ref="Z33:AA33"/>
    <mergeCell ref="AB33:AC33"/>
    <mergeCell ref="B32:C32"/>
    <mergeCell ref="E32:F32"/>
    <mergeCell ref="H32:K32"/>
    <mergeCell ref="M32:O32"/>
    <mergeCell ref="Q32:R32"/>
    <mergeCell ref="T32:U32"/>
    <mergeCell ref="W32:Y32"/>
    <mergeCell ref="Z32:AA32"/>
    <mergeCell ref="AB32:AC32"/>
    <mergeCell ref="B31:C31"/>
    <mergeCell ref="E31:F31"/>
    <mergeCell ref="H31:K31"/>
    <mergeCell ref="M31:O31"/>
    <mergeCell ref="Q31:R31"/>
    <mergeCell ref="T31:U31"/>
    <mergeCell ref="W31:Y31"/>
    <mergeCell ref="Z31:AA31"/>
    <mergeCell ref="AB31:AC31"/>
    <mergeCell ref="B30:C30"/>
    <mergeCell ref="E30:F30"/>
    <mergeCell ref="H30:K30"/>
    <mergeCell ref="M30:O30"/>
    <mergeCell ref="Q30:R30"/>
    <mergeCell ref="T30:U30"/>
    <mergeCell ref="W30:Y30"/>
    <mergeCell ref="Z30:AA30"/>
    <mergeCell ref="AB30:AC30"/>
    <mergeCell ref="B29:C29"/>
    <mergeCell ref="E29:F29"/>
    <mergeCell ref="H29:K29"/>
    <mergeCell ref="M29:O29"/>
    <mergeCell ref="Q29:R29"/>
    <mergeCell ref="T29:U29"/>
    <mergeCell ref="W29:Y29"/>
    <mergeCell ref="Z29:AA29"/>
    <mergeCell ref="AB29:AC29"/>
    <mergeCell ref="B28:C28"/>
    <mergeCell ref="E28:F28"/>
    <mergeCell ref="H28:K28"/>
    <mergeCell ref="M28:O28"/>
    <mergeCell ref="Q28:R28"/>
    <mergeCell ref="T28:U28"/>
    <mergeCell ref="W28:Y28"/>
    <mergeCell ref="Z28:AA28"/>
    <mergeCell ref="AB28:AC28"/>
    <mergeCell ref="B27:C27"/>
    <mergeCell ref="E27:F27"/>
    <mergeCell ref="H27:K27"/>
    <mergeCell ref="M27:O27"/>
    <mergeCell ref="Q27:R27"/>
    <mergeCell ref="T27:U27"/>
    <mergeCell ref="W27:Y27"/>
    <mergeCell ref="Z27:AA27"/>
    <mergeCell ref="AB27:AC27"/>
    <mergeCell ref="B26:C26"/>
    <mergeCell ref="E26:F26"/>
    <mergeCell ref="H26:K26"/>
    <mergeCell ref="M26:O26"/>
    <mergeCell ref="Q26:R26"/>
    <mergeCell ref="T26:U26"/>
    <mergeCell ref="W26:Y26"/>
    <mergeCell ref="Z26:AA26"/>
    <mergeCell ref="AB26:AC26"/>
    <mergeCell ref="B25:C25"/>
    <mergeCell ref="E25:F25"/>
    <mergeCell ref="H25:K25"/>
    <mergeCell ref="M25:O25"/>
    <mergeCell ref="Q25:R25"/>
    <mergeCell ref="T25:U25"/>
    <mergeCell ref="W25:Y25"/>
    <mergeCell ref="Z25:AA25"/>
    <mergeCell ref="AB25:AC25"/>
    <mergeCell ref="B24:C24"/>
    <mergeCell ref="E24:F24"/>
    <mergeCell ref="H24:K24"/>
    <mergeCell ref="M24:O24"/>
    <mergeCell ref="Q24:R24"/>
    <mergeCell ref="T24:U24"/>
    <mergeCell ref="W24:Y24"/>
    <mergeCell ref="Z24:AA24"/>
    <mergeCell ref="AB24:AC24"/>
    <mergeCell ref="B23:C23"/>
    <mergeCell ref="E23:F23"/>
    <mergeCell ref="H23:K23"/>
    <mergeCell ref="M23:O23"/>
    <mergeCell ref="Q23:R23"/>
    <mergeCell ref="T23:U23"/>
    <mergeCell ref="W23:Y23"/>
    <mergeCell ref="Z23:AA23"/>
    <mergeCell ref="AB23:AC23"/>
    <mergeCell ref="B22:C22"/>
    <mergeCell ref="E22:F22"/>
    <mergeCell ref="H22:K22"/>
    <mergeCell ref="M22:O22"/>
    <mergeCell ref="Q22:R22"/>
    <mergeCell ref="T22:U22"/>
    <mergeCell ref="W22:Y22"/>
    <mergeCell ref="Z22:AA22"/>
    <mergeCell ref="AB22:AC22"/>
    <mergeCell ref="B21:C21"/>
    <mergeCell ref="E21:F21"/>
    <mergeCell ref="H21:K21"/>
    <mergeCell ref="M21:O21"/>
    <mergeCell ref="Q21:R21"/>
    <mergeCell ref="T21:U21"/>
    <mergeCell ref="W21:Y21"/>
    <mergeCell ref="Z21:AA21"/>
    <mergeCell ref="AB21:AC21"/>
    <mergeCell ref="B20:C20"/>
    <mergeCell ref="E20:F20"/>
    <mergeCell ref="H20:K20"/>
    <mergeCell ref="M20:O20"/>
    <mergeCell ref="Q20:R20"/>
    <mergeCell ref="T20:U20"/>
    <mergeCell ref="W20:Y20"/>
    <mergeCell ref="Z20:AA20"/>
    <mergeCell ref="AB20:AC20"/>
    <mergeCell ref="B19:C19"/>
    <mergeCell ref="E19:F19"/>
    <mergeCell ref="H19:K19"/>
    <mergeCell ref="M19:O19"/>
    <mergeCell ref="Q19:R19"/>
    <mergeCell ref="T19:U19"/>
    <mergeCell ref="W19:Y19"/>
    <mergeCell ref="Z19:AA19"/>
    <mergeCell ref="AB19:AC19"/>
    <mergeCell ref="B18:C18"/>
    <mergeCell ref="E18:F18"/>
    <mergeCell ref="H18:K18"/>
    <mergeCell ref="M18:O18"/>
    <mergeCell ref="Q18:R18"/>
    <mergeCell ref="T18:U18"/>
    <mergeCell ref="W18:Y18"/>
    <mergeCell ref="Z18:AA18"/>
    <mergeCell ref="AB18:AC18"/>
    <mergeCell ref="B17:C17"/>
    <mergeCell ref="E17:F17"/>
    <mergeCell ref="H17:K17"/>
    <mergeCell ref="M17:O17"/>
    <mergeCell ref="Q17:R17"/>
    <mergeCell ref="T17:U17"/>
    <mergeCell ref="W17:Y17"/>
    <mergeCell ref="Z17:AA17"/>
    <mergeCell ref="AB17:AC17"/>
    <mergeCell ref="B16:C16"/>
    <mergeCell ref="E16:F16"/>
    <mergeCell ref="H16:K16"/>
    <mergeCell ref="M16:O16"/>
    <mergeCell ref="Q16:R16"/>
    <mergeCell ref="T16:U16"/>
    <mergeCell ref="W16:Y16"/>
    <mergeCell ref="Z16:AA16"/>
    <mergeCell ref="AB16:AC16"/>
    <mergeCell ref="B15:C15"/>
    <mergeCell ref="E15:F15"/>
    <mergeCell ref="H15:K15"/>
    <mergeCell ref="M15:O15"/>
    <mergeCell ref="Q15:R15"/>
    <mergeCell ref="T15:U15"/>
    <mergeCell ref="W15:Y15"/>
    <mergeCell ref="Z15:AA15"/>
    <mergeCell ref="AB15:AC15"/>
    <mergeCell ref="B14:C14"/>
    <mergeCell ref="E14:F14"/>
    <mergeCell ref="H14:K14"/>
    <mergeCell ref="M14:O14"/>
    <mergeCell ref="Q14:R14"/>
    <mergeCell ref="T14:U14"/>
    <mergeCell ref="W14:Y14"/>
    <mergeCell ref="Z14:AA14"/>
    <mergeCell ref="AB14:AC14"/>
    <mergeCell ref="AB12:AC12"/>
    <mergeCell ref="B13:C13"/>
    <mergeCell ref="E13:F13"/>
    <mergeCell ref="H13:K13"/>
    <mergeCell ref="M13:O13"/>
    <mergeCell ref="Q13:R13"/>
    <mergeCell ref="T13:U13"/>
    <mergeCell ref="W13:Y13"/>
    <mergeCell ref="Z13:AA13"/>
    <mergeCell ref="AB13:AC13"/>
    <mergeCell ref="A11:D11"/>
    <mergeCell ref="B12:C12"/>
    <mergeCell ref="E12:F12"/>
    <mergeCell ref="H12:K12"/>
    <mergeCell ref="M12:O12"/>
    <mergeCell ref="Q12:R12"/>
    <mergeCell ref="T12:U12"/>
    <mergeCell ref="W12:Y12"/>
    <mergeCell ref="Z12:AA12"/>
    <mergeCell ref="F8:I8"/>
    <mergeCell ref="J8:N8"/>
    <mergeCell ref="O8:V8"/>
    <mergeCell ref="W8:X8"/>
    <mergeCell ref="Y8:AA8"/>
    <mergeCell ref="AB8:AC8"/>
    <mergeCell ref="F9:I9"/>
    <mergeCell ref="J9:N9"/>
    <mergeCell ref="O9:V9"/>
    <mergeCell ref="W9:X9"/>
    <mergeCell ref="Y9:AA9"/>
    <mergeCell ref="AB9:AC9"/>
    <mergeCell ref="Y5:AA5"/>
    <mergeCell ref="AB5:AC5"/>
    <mergeCell ref="F6:I6"/>
    <mergeCell ref="J6:N6"/>
    <mergeCell ref="O6:V6"/>
    <mergeCell ref="W6:X6"/>
    <mergeCell ref="Y6:AA6"/>
    <mergeCell ref="AB6:AC6"/>
    <mergeCell ref="F7:I7"/>
    <mergeCell ref="J7:N7"/>
    <mergeCell ref="O7:V7"/>
    <mergeCell ref="W7:X7"/>
    <mergeCell ref="Y7:AA7"/>
    <mergeCell ref="AB7:AC7"/>
    <mergeCell ref="A1:B1"/>
    <mergeCell ref="D1:G1"/>
    <mergeCell ref="H1:T1"/>
    <mergeCell ref="G2:T2"/>
    <mergeCell ref="G3:U3"/>
    <mergeCell ref="W3:X3"/>
    <mergeCell ref="G4:T4"/>
    <mergeCell ref="W4:X4"/>
    <mergeCell ref="A5:D5"/>
    <mergeCell ref="F5:I5"/>
    <mergeCell ref="J5:N5"/>
    <mergeCell ref="O5:V5"/>
    <mergeCell ref="W5:X5"/>
  </mergeCells>
  <phoneticPr fontId="35" type="noConversion"/>
  <pageMargins left="0.74791666666666701" right="0.70763888888888904" top="0.94374999999999998" bottom="0.74791666666666701" header="0.31388888888888899" footer="0.31388888888888899"/>
  <pageSetup paperSize="8" scale="6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命名范围</vt:lpstr>
      </vt:variant>
      <vt:variant>
        <vt:i4>6</vt:i4>
      </vt:variant>
    </vt:vector>
  </HeadingPairs>
  <TitlesOfParts>
    <vt:vector size="11" baseType="lpstr">
      <vt:lpstr>签字档首页</vt:lpstr>
      <vt:lpstr>副座椅总成首页</vt:lpstr>
      <vt:lpstr>1880副驾驶员座椅总成EBOM</vt:lpstr>
      <vt:lpstr>2060副驾驶员座椅总成EBOM</vt:lpstr>
      <vt:lpstr>1880副座椅总成首页</vt:lpstr>
      <vt:lpstr>'1880副驾驶员座椅总成EBOM'!Print_Area</vt:lpstr>
      <vt:lpstr>'1880副座椅总成首页'!Print_Area</vt:lpstr>
      <vt:lpstr>'2060副驾驶员座椅总成EBOM'!Print_Area</vt:lpstr>
      <vt:lpstr>副座椅总成首页!Print_Area</vt:lpstr>
      <vt:lpstr>'1880副驾驶员座椅总成EBOM'!Print_Titles</vt:lpstr>
      <vt:lpstr>'2060副驾驶员座椅总成EBOM'!Print_Titles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辛洪旺</cp:lastModifiedBy>
  <cp:lastPrinted>2023-02-03T00:36:00Z</cp:lastPrinted>
  <dcterms:created xsi:type="dcterms:W3CDTF">2006-09-13T11:21:00Z</dcterms:created>
  <dcterms:modified xsi:type="dcterms:W3CDTF">2023-05-25T08:34:30Z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KSOReadingLayout">
    <vt:bool>true</vt:bool>
  </property>
  <property fmtid="{D5CDD505-2E9C-101B-9397-08002B2CF9AE}" pid="4" name="ICV">
    <vt:lpwstr>713012752FF1466DA5F496C18BC57D83</vt:lpwstr>
  </property>
</Properties>
</file>