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65" activeTab="4"/>
  </bookViews>
  <sheets>
    <sheet name="总清单" sheetId="1" r:id="rId1"/>
    <sheet name="驾驶员首页" sheetId="4" r:id="rId2"/>
    <sheet name="驾驶员座总成EBOM清单" sheetId="5" r:id="rId3"/>
    <sheet name="副驾驶员首页" sheetId="8" r:id="rId4"/>
    <sheet name="副驾驶员座椅总成EBOM" sheetId="7" r:id="rId5"/>
  </sheets>
  <definedNames>
    <definedName name="_xlnm._FilterDatabase" localSheetId="2" hidden="1">驾驶员座总成EBOM清单!$A$8:$AJ$114</definedName>
    <definedName name="_xlnm._FilterDatabase" localSheetId="4" hidden="1">副驾驶员座椅总成EBOM!$A$8:$AJ$147</definedName>
    <definedName name="_xlnm.Print_Area" localSheetId="3">副驾驶员首页!$A$1:$AC$35</definedName>
    <definedName name="_xlnm.Print_Area" localSheetId="4">副驾驶员座椅总成EBOM!$A$1:$AK$147</definedName>
    <definedName name="_xlnm.Print_Area" localSheetId="1">驾驶员首页!$A$1:$AC$33</definedName>
    <definedName name="_xlnm.Print_Area" localSheetId="2">驾驶员座总成EBOM清单!$A$1:$AJ$114</definedName>
    <definedName name="_xlnm.Print_Titles" localSheetId="4">副驾驶员座椅总成EBOM!$7:$8</definedName>
    <definedName name="_xlnm.Print_Titles" localSheetId="2">驾驶员座总成EBOM清单!$7:$8</definedName>
    <definedName name="_xlnm.Print_Area" localSheetId="0">总清单!$A$1:$D$13</definedName>
  </definedNames>
  <calcPr calcId="144525"/>
</workbook>
</file>

<file path=xl/comments1.xml><?xml version="1.0" encoding="utf-8"?>
<comments xmlns="http://schemas.openxmlformats.org/spreadsheetml/2006/main">
  <authors>
    <author>wangyangguang</author>
  </authors>
  <commentList>
    <comment ref="L16" authorId="0">
      <text>
        <r>
          <rPr>
            <sz val="9"/>
            <rFont val="宋体"/>
            <charset val="134"/>
          </rPr>
          <t>借用B40L产品</t>
        </r>
      </text>
    </comment>
    <comment ref="L17" authorId="0">
      <text>
        <r>
          <rPr>
            <sz val="9"/>
            <rFont val="宋体"/>
            <charset val="134"/>
          </rPr>
          <t>借用B40L产品</t>
        </r>
      </text>
    </comment>
  </commentList>
</comments>
</file>

<file path=xl/sharedStrings.xml><?xml version="1.0" encoding="utf-8"?>
<sst xmlns="http://schemas.openxmlformats.org/spreadsheetml/2006/main" count="4110" uniqueCount="754">
  <si>
    <t>虎V-2020造型座椅供货清单</t>
  </si>
  <si>
    <t>序号</t>
  </si>
  <si>
    <t>零件号</t>
  </si>
  <si>
    <t>零部件名称</t>
  </si>
  <si>
    <t>备注</t>
  </si>
  <si>
    <t>6800010-E411</t>
  </si>
  <si>
    <t>驾驶员座总成</t>
  </si>
  <si>
    <t>泡沫、面套新开，骨架借用J7F-BA95</t>
  </si>
  <si>
    <t>6905020-E411</t>
  </si>
  <si>
    <t>主靠背总成</t>
  </si>
  <si>
    <t>6905100-E411</t>
  </si>
  <si>
    <t>副靠背总成</t>
  </si>
  <si>
    <t>6903010-E411</t>
  </si>
  <si>
    <t>坐垫总成</t>
  </si>
  <si>
    <t>6900015-H26-C00</t>
  </si>
  <si>
    <t>固定支架焊接总成</t>
  </si>
  <si>
    <t>借用J7F</t>
  </si>
  <si>
    <t>虎V-2020副驾驶员座椅总成配置表</t>
  </si>
  <si>
    <t>副驾驶总成</t>
  </si>
  <si>
    <t>SLT0010171
副驾驶员座椅总成</t>
  </si>
  <si>
    <t xml:space="preserve">版本:D
</t>
  </si>
  <si>
    <t>编号：GR-21-01-23</t>
  </si>
  <si>
    <t xml:space="preserve">    </t>
  </si>
  <si>
    <t>车型</t>
  </si>
  <si>
    <t>虎V-2020</t>
  </si>
  <si>
    <t xml:space="preserve">                           驾驶员座椅总成EBOM清单                          </t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</si>
  <si>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</si>
  <si>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</si>
  <si>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</si>
  <si>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</si>
  <si>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</si>
  <si>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</si>
  <si>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</si>
  <si>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</si>
  <si>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</si>
  <si>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</si>
  <si>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</si>
  <si>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</si>
  <si>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</si>
  <si>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</si>
  <si>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</si>
  <si>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座椅总成</t>
  </si>
  <si>
    <t>——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</si>
  <si>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</si>
  <si>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</si>
  <si>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</si>
  <si>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</si>
  <si>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</si>
  <si>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</si>
  <si>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</si>
  <si>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</si>
  <si>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</si>
  <si>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2019.9.5</t>
  </si>
  <si>
    <t>A</t>
  </si>
  <si>
    <t>初次下发</t>
  </si>
  <si>
    <t>20191211</t>
  </si>
  <si>
    <t>B</t>
  </si>
  <si>
    <t>6804550X2001A</t>
  </si>
  <si>
    <t>驾驶员调角器总成</t>
  </si>
  <si>
    <t>取消，层级变更</t>
  </si>
  <si>
    <t>内部评审</t>
  </si>
  <si>
    <t>19-GGT-067</t>
  </si>
  <si>
    <t>6801621X2001A</t>
  </si>
  <si>
    <t>驾驶员调角器上连接板</t>
  </si>
  <si>
    <t>规格重量变更</t>
  </si>
  <si>
    <t>6801622X2001A</t>
  </si>
  <si>
    <t>前排靠背复位卷簧限位支架</t>
  </si>
  <si>
    <t>造型规格变更</t>
  </si>
  <si>
    <t>6801631X2001A</t>
  </si>
  <si>
    <t>驾驶员调角器下连接板</t>
  </si>
  <si>
    <t>SLT0010190</t>
  </si>
  <si>
    <t>复位卷簧下限位支架</t>
  </si>
  <si>
    <t>新开</t>
  </si>
  <si>
    <t>6801634X2001A</t>
  </si>
  <si>
    <t>前排靠背复位卷簧安装支架</t>
  </si>
  <si>
    <t>6801636X2001A</t>
  </si>
  <si>
    <t>靠背调角器涡簧</t>
  </si>
  <si>
    <t>规格变更，层级变更</t>
  </si>
  <si>
    <t>C</t>
  </si>
  <si>
    <t>SLT0010193</t>
  </si>
  <si>
    <t>气管接线头固定钢丝</t>
  </si>
  <si>
    <t>20-GGT-010</t>
  </si>
  <si>
    <t>D</t>
  </si>
  <si>
    <t>BFA0000760（Q12618）</t>
  </si>
  <si>
    <t>不锈钢开口型抽芯铆钉</t>
  </si>
  <si>
    <t>取消</t>
  </si>
  <si>
    <t>钢丝固定方式变更</t>
  </si>
  <si>
    <t>ECR0008603</t>
  </si>
  <si>
    <t>BFA0010037</t>
  </si>
  <si>
    <t>内梅花盘头三角牙自攻钉</t>
  </si>
  <si>
    <t>新增</t>
  </si>
  <si>
    <t>6801104X2001A</t>
  </si>
  <si>
    <t>驾驶员旁侧板固定支架</t>
  </si>
  <si>
    <t>钣金件扩孔</t>
  </si>
  <si>
    <t>驾驶员调角器下连接板-左侧</t>
  </si>
  <si>
    <t>6801107X2001A</t>
  </si>
  <si>
    <t>驾驶员旁侧板固定钢丝</t>
  </si>
  <si>
    <t>钢丝扩孔</t>
  </si>
  <si>
    <t>6802100X2001B</t>
  </si>
  <si>
    <t>驾驶员座垫护面总成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</si>
  <si>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  <r>
      <rPr>
        <sz val="14"/>
        <rFont val="宋体"/>
        <charset val="134"/>
      </rPr>
      <t>王万胜</t>
    </r>
  </si>
  <si>
    <t>校核：</t>
  </si>
  <si>
    <t>标准化：</t>
  </si>
  <si>
    <t>虎V驾驶员座总成EBOM清单</t>
  </si>
  <si>
    <t>会签：</t>
  </si>
  <si>
    <t>中文名称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</si>
  <si>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</si>
  <si>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t>日期：202211.28</t>
  </si>
  <si>
    <t>规格型号</t>
  </si>
  <si>
    <t>标配</t>
  </si>
  <si>
    <t>版本：D</t>
  </si>
  <si>
    <t>说明：1.护板卡接钢丝安装方式变更，使用（BFA0010037）自攻钉铆接。</t>
  </si>
  <si>
    <t>重量</t>
  </si>
  <si>
    <t>价格</t>
  </si>
  <si>
    <t>装配等级</t>
  </si>
  <si>
    <t>零件描述</t>
  </si>
  <si>
    <t>重要度</t>
  </si>
  <si>
    <t>单位</t>
  </si>
  <si>
    <t>数据版本</t>
  </si>
  <si>
    <r>
      <rPr>
        <sz val="11"/>
        <rFont val="宋体"/>
        <charset val="134"/>
      </rPr>
      <t>图纸号</t>
    </r>
  </si>
  <si>
    <r>
      <rPr>
        <sz val="11"/>
        <rFont val="宋体"/>
        <charset val="134"/>
      </rPr>
      <t>图纸版本</t>
    </r>
  </si>
  <si>
    <t>是否申请新零件号</t>
  </si>
  <si>
    <r>
      <rPr>
        <sz val="11"/>
        <rFont val="宋体"/>
        <charset val="134"/>
      </rPr>
      <t>沿用件</t>
    </r>
    <r>
      <rPr>
        <sz val="11"/>
        <rFont val="Arial"/>
        <charset val="134"/>
      </rPr>
      <t xml:space="preserve">            Y/N</t>
    </r>
  </si>
  <si>
    <r>
      <rPr>
        <sz val="11"/>
        <rFont val="宋体"/>
        <charset val="134"/>
      </rPr>
      <t>零件类别</t>
    </r>
  </si>
  <si>
    <t>材料</t>
  </si>
  <si>
    <t>材料标准</t>
  </si>
  <si>
    <t>轮廓尺寸
(长*宽*高)</t>
  </si>
  <si>
    <t>重量
（Kg）</t>
  </si>
  <si>
    <t>表面处理</t>
  </si>
  <si>
    <t>工艺规格</t>
  </si>
  <si>
    <t>工艺用量
（Kg）</t>
  </si>
  <si>
    <t>焊接长度
（cm）</t>
  </si>
  <si>
    <r>
      <rPr>
        <sz val="11"/>
        <rFont val="宋体"/>
        <charset val="134"/>
        <scheme val="minor"/>
      </rPr>
      <t>涂装面积
（m</t>
    </r>
    <r>
      <rPr>
        <vertAlign val="superscript"/>
        <sz val="11"/>
        <rFont val="宋体"/>
        <charset val="134"/>
        <scheme val="minor"/>
      </rPr>
      <t>2</t>
    </r>
    <r>
      <rPr>
        <sz val="11"/>
        <rFont val="宋体"/>
        <charset val="134"/>
        <scheme val="minor"/>
      </rPr>
      <t>）</t>
    </r>
  </si>
  <si>
    <t>外购/ 自制</t>
  </si>
  <si>
    <r>
      <rPr>
        <sz val="11"/>
        <rFont val="宋体"/>
        <charset val="134"/>
      </rPr>
      <t>备注</t>
    </r>
  </si>
  <si>
    <t>用量</t>
  </si>
  <si>
    <t>个</t>
  </si>
  <si>
    <t>Y</t>
  </si>
  <si>
    <t>N</t>
  </si>
  <si>
    <t>总成件</t>
  </si>
  <si>
    <t>ASSY</t>
  </si>
  <si>
    <t>SLT0010152</t>
  </si>
  <si>
    <t>驾驶员头枕总成</t>
  </si>
  <si>
    <t>A1</t>
  </si>
  <si>
    <t>N/A</t>
  </si>
  <si>
    <t>SLT0010147</t>
  </si>
  <si>
    <t>驾驶员头枕骨架泡沫总成</t>
  </si>
  <si>
    <t>6808111X2001A</t>
  </si>
  <si>
    <t>驾驶员头枕杆</t>
  </si>
  <si>
    <t>借用BA95</t>
  </si>
  <si>
    <t>线材</t>
  </si>
  <si>
    <t>Q235 φ10</t>
  </si>
  <si>
    <t>GB/T 342
GB/T 700</t>
  </si>
  <si>
    <t>306*130*10</t>
  </si>
  <si>
    <t>SLT0010153</t>
  </si>
  <si>
    <t>驾驶员头枕泡沫</t>
  </si>
  <si>
    <t>聚氨酯</t>
  </si>
  <si>
    <r>
      <rPr>
        <sz val="10"/>
        <rFont val="宋体"/>
        <charset val="134"/>
        <scheme val="minor"/>
      </rPr>
      <t>PUR,40kg/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</si>
  <si>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40kg/</t>
    </r>
    <r>
      <rPr>
        <sz val="10"/>
        <rFont val="宋体"/>
        <charset val="134"/>
        <scheme val="minor"/>
      </rPr>
      <t>㎥</t>
    </r>
  </si>
  <si>
    <t>SLT0010154</t>
  </si>
  <si>
    <t>驾驶员头枕护面总成</t>
  </si>
  <si>
    <t>SLT0010155</t>
  </si>
  <si>
    <t>驾驶员座椅靠背总成</t>
  </si>
  <si>
    <t>MP-X-6805070S</t>
  </si>
  <si>
    <t>头枕主插管</t>
  </si>
  <si>
    <t>借用蒙派克</t>
  </si>
  <si>
    <t>注塑件</t>
  </si>
  <si>
    <t>MP-X-6805071S</t>
  </si>
  <si>
    <t>头枕副插管</t>
  </si>
  <si>
    <t>SLT0010156</t>
  </si>
  <si>
    <t xml:space="preserve">驾驶员靠背泡沫及护面总成 </t>
  </si>
  <si>
    <t>SLT0010148</t>
  </si>
  <si>
    <t>驾驶员靠背泡沫总成</t>
  </si>
  <si>
    <t>分总成</t>
  </si>
  <si>
    <t>SLT0010158</t>
  </si>
  <si>
    <t>驾驶员靠背泡沫本体</t>
  </si>
  <si>
    <r>
      <rPr>
        <sz val="10"/>
        <rFont val="宋体"/>
        <charset val="134"/>
        <scheme val="minor"/>
      </rPr>
      <t>PUR 60kg/</t>
    </r>
    <r>
      <rPr>
        <sz val="10"/>
        <rFont val="宋体"/>
        <charset val="134"/>
        <scheme val="minor"/>
      </rPr>
      <t>㎥</t>
    </r>
  </si>
  <si>
    <r>
      <rPr>
        <sz val="10"/>
        <rFont val="宋体"/>
        <charset val="134"/>
        <scheme val="minor"/>
      </rPr>
      <t>60kg/</t>
    </r>
    <r>
      <rPr>
        <sz val="10"/>
        <rFont val="宋体"/>
        <charset val="134"/>
        <scheme val="minor"/>
      </rPr>
      <t>㎥</t>
    </r>
  </si>
  <si>
    <t>SLT0010159</t>
  </si>
  <si>
    <t>驾驶员靠背泡沫预埋钢丝A</t>
  </si>
  <si>
    <t>60 Φ2</t>
  </si>
  <si>
    <t>GB/T 342
GB/T 699</t>
  </si>
  <si>
    <t>SLT0010160</t>
  </si>
  <si>
    <t>驾驶员靠背泡沫预埋钢丝B</t>
  </si>
  <si>
    <t>6805428X2001A</t>
  </si>
  <si>
    <t>驾驶员靠背泡沫无纺布</t>
  </si>
  <si>
    <t>借用BA95非通风</t>
  </si>
  <si>
    <t>无纺布</t>
  </si>
  <si>
    <t>100g/㎡</t>
  </si>
  <si>
    <t>SLT0010162</t>
  </si>
  <si>
    <t>驾驶员靠背护面总成</t>
  </si>
  <si>
    <t>GHRC00001</t>
  </si>
  <si>
    <t>C型钉</t>
  </si>
  <si>
    <t>标准件</t>
  </si>
  <si>
    <t>6801700X2001A</t>
  </si>
  <si>
    <t>驾驶员靠背骨架总成</t>
  </si>
  <si>
    <t>分总成
借用BA95</t>
  </si>
  <si>
    <t>6801710X2001A</t>
  </si>
  <si>
    <t>驾驶员靠背上骨架焊接总成</t>
  </si>
  <si>
    <t>6804570X2001A</t>
  </si>
  <si>
    <t>驾驶员调角器焊接总成</t>
  </si>
  <si>
    <t>6801720X2001A</t>
  </si>
  <si>
    <t>驾驶员调角器上连接板总成</t>
  </si>
  <si>
    <t>钣金件</t>
  </si>
  <si>
    <t>QStE500TM 2.5</t>
  </si>
  <si>
    <t>Q/BQB 301
Q/BQB 310</t>
  </si>
  <si>
    <t>116.5*15.5*270.5</t>
  </si>
  <si>
    <t>SPFH590 3.0</t>
  </si>
  <si>
    <t>19.5*30.5*13</t>
  </si>
  <si>
    <t>20*30.5*12</t>
  </si>
  <si>
    <t xml:space="preserve"> </t>
  </si>
  <si>
    <t>6801630X2001A</t>
  </si>
  <si>
    <t>驾驶员调角器下连接板总成</t>
  </si>
  <si>
    <t>电泳</t>
  </si>
  <si>
    <t>QStE500TM 3.5</t>
  </si>
  <si>
    <t>190*50*195.5</t>
  </si>
  <si>
    <t>SAPH440 4.0</t>
  </si>
  <si>
    <t>26*54*6</t>
  </si>
  <si>
    <t>6801635X2001A</t>
  </si>
  <si>
    <t>调角器下连接板上加强板</t>
  </si>
  <si>
    <t>6801637X2001A</t>
  </si>
  <si>
    <t>调角器下连接板下加强板</t>
  </si>
  <si>
    <t>6804520X2001A</t>
  </si>
  <si>
    <t>左侧手动调角器总成</t>
  </si>
  <si>
    <t>6801739X2001A</t>
  </si>
  <si>
    <t>驾驶员靠背弯管螺接总成</t>
  </si>
  <si>
    <t>6801740X2001A</t>
  </si>
  <si>
    <t>驾驶员靠背弯管总成</t>
  </si>
  <si>
    <t>6801741X2001A</t>
  </si>
  <si>
    <t>驾驶员靠背弯管</t>
  </si>
  <si>
    <t>管材</t>
  </si>
  <si>
    <t>B340LA φ25×2.0</t>
  </si>
  <si>
    <t>Q/BQB 401
Q/BQB 419</t>
  </si>
  <si>
    <t>155*405*495.5</t>
  </si>
  <si>
    <t>6801642X2001A</t>
  </si>
  <si>
    <t>驾驶员靠背弯管加强管</t>
  </si>
  <si>
    <t>Q195 φ20×1.5</t>
  </si>
  <si>
    <t>74*20.5*180</t>
  </si>
  <si>
    <t>1B180-6805009</t>
  </si>
  <si>
    <t>司机背右旋转阶梯螺栓</t>
  </si>
  <si>
    <t>借用M4-2060</t>
  </si>
  <si>
    <t>紧固件</t>
  </si>
  <si>
    <t>φ20 45</t>
  </si>
  <si>
    <t>20*21*20</t>
  </si>
  <si>
    <t>6801110X2001A</t>
  </si>
  <si>
    <t>驾驶员座垫右侧安装板总成</t>
  </si>
  <si>
    <t>321721801400</t>
  </si>
  <si>
    <t>中排独立软带轴承</t>
  </si>
  <si>
    <t>借用M60</t>
  </si>
  <si>
    <t>DC01 0.5</t>
  </si>
  <si>
    <t>20*3.5*20</t>
  </si>
  <si>
    <t>6801111X2001A</t>
  </si>
  <si>
    <t>驾驶员座垫右侧安装板</t>
  </si>
  <si>
    <t>190*60.5*195</t>
  </si>
  <si>
    <t>QC /T712</t>
  </si>
  <si>
    <t>焊接方螺母</t>
  </si>
  <si>
    <t>Q40208</t>
  </si>
  <si>
    <t>大垫圈</t>
  </si>
  <si>
    <t>8</t>
  </si>
  <si>
    <t>24*2*24</t>
  </si>
  <si>
    <t>Q395B08</t>
  </si>
  <si>
    <t>盖型螺母</t>
  </si>
  <si>
    <t>M8</t>
  </si>
  <si>
    <t>15*15*13</t>
  </si>
  <si>
    <t>BQB40-6802131</t>
  </si>
  <si>
    <t>主头枕管</t>
  </si>
  <si>
    <t>借用B40</t>
  </si>
  <si>
    <t>Q195  φ20×2.0</t>
  </si>
  <si>
    <t>GB/T 13793
GB/T 700</t>
  </si>
  <si>
    <t>26*20*59</t>
  </si>
  <si>
    <t>BQB40-6802139</t>
  </si>
  <si>
    <t>副头枕管</t>
  </si>
  <si>
    <t>6801611X2001A</t>
  </si>
  <si>
    <t>驾驶员靠背下弯管</t>
  </si>
  <si>
    <t>Q235 φ20×1.5</t>
  </si>
  <si>
    <t>54*361*138</t>
  </si>
  <si>
    <t>6801670X2001A</t>
  </si>
  <si>
    <t>驾驶员靠背支撑钢丝总成</t>
  </si>
  <si>
    <t>6801712X2001A</t>
  </si>
  <si>
    <t>驾驶员靠背支撑钢丝G</t>
  </si>
  <si>
    <t>Q235 φ5</t>
  </si>
  <si>
    <t>37.5*344*41.5</t>
  </si>
  <si>
    <t>6801713X2001A</t>
  </si>
  <si>
    <t>驾驶员靠背支撑钢丝H</t>
  </si>
  <si>
    <t>130*32.5*409</t>
  </si>
  <si>
    <t>6801716X2001A</t>
  </si>
  <si>
    <t>驾驶员靠背支撑钢丝L</t>
  </si>
  <si>
    <t>6801714X2001A</t>
  </si>
  <si>
    <t>驾驶员靠背支撑钢丝K</t>
  </si>
  <si>
    <t>13*375*32</t>
  </si>
  <si>
    <t>6801664X2001A</t>
  </si>
  <si>
    <t>驾驶员靠背支撑钢丝D</t>
  </si>
  <si>
    <t>5*156*5</t>
  </si>
  <si>
    <t>6801711X2001A</t>
  </si>
  <si>
    <t>驾驶员靠背支撑钢丝F</t>
  </si>
  <si>
    <t>26*355*60</t>
  </si>
  <si>
    <t>6801614X2001A</t>
  </si>
  <si>
    <t>驾驶员左侧侧翼支撑钢丝</t>
  </si>
  <si>
    <t>Q235 φ6</t>
  </si>
  <si>
    <t>112.5*46*193</t>
  </si>
  <si>
    <t>6801615X2001A</t>
  </si>
  <si>
    <t>驾驶员右侧侧翼支撑钢丝</t>
  </si>
  <si>
    <t>115*46.5*203.5</t>
  </si>
  <si>
    <t>6801150X2001A</t>
  </si>
  <si>
    <t>驾驶员座垫后横梁总成</t>
  </si>
  <si>
    <t>6801151X2001A</t>
  </si>
  <si>
    <t>驾驶员座垫后横梁</t>
  </si>
  <si>
    <t>Q235 φ22×2.0</t>
  </si>
  <si>
    <t>25*434*45</t>
  </si>
  <si>
    <t>6801103X2001A</t>
  </si>
  <si>
    <t>驾驶员座垫固定支架</t>
  </si>
  <si>
    <t>QStE420TM 2.0</t>
  </si>
  <si>
    <t>65*32*22</t>
  </si>
  <si>
    <t>曲簧</t>
  </si>
  <si>
    <t>65Mn</t>
  </si>
  <si>
    <t>GB/T1222</t>
  </si>
  <si>
    <t>68.5*8*84</t>
  </si>
  <si>
    <t>6804530X2001A</t>
  </si>
  <si>
    <t>驾驶员左侧滑轨总成</t>
  </si>
  <si>
    <t>6804540X2001A</t>
  </si>
  <si>
    <t>驾驶员右侧滑轨总成</t>
  </si>
  <si>
    <t>6801101X2001A</t>
  </si>
  <si>
    <t>驾驶员U型把手</t>
  </si>
  <si>
    <t>SPCC φ10</t>
  </si>
  <si>
    <t>141*379*11</t>
  </si>
  <si>
    <t>6801140X2001A</t>
  </si>
  <si>
    <t>驾驶员座垫前横梁总成</t>
  </si>
  <si>
    <t>6801141X2001A</t>
  </si>
  <si>
    <t>驾驶员座垫前横管</t>
  </si>
  <si>
    <t>25*347*25</t>
  </si>
  <si>
    <t>6801142X2001A</t>
  </si>
  <si>
    <t>驾驶员座垫滑轨前搭接支架</t>
  </si>
  <si>
    <t>QStE420TM 2.5</t>
  </si>
  <si>
    <t>85*45.5*33</t>
  </si>
  <si>
    <t>Q235 2.0</t>
  </si>
  <si>
    <t>GB/T 708
GB/T 700</t>
  </si>
  <si>
    <t>60*60*25</t>
  </si>
  <si>
    <t>Q33008F31</t>
  </si>
  <si>
    <t>全金属六角法兰面锁紧螺母</t>
  </si>
  <si>
    <t>横梁，安装板与滑轨固定</t>
  </si>
  <si>
    <t>镀黑锌</t>
  </si>
  <si>
    <t>SLT0010163</t>
  </si>
  <si>
    <t>驾驶员座椅座垫总成</t>
  </si>
  <si>
    <t>分总成，新开</t>
  </si>
  <si>
    <t>SLT0010164</t>
  </si>
  <si>
    <t>驾驶员座垫泡沫及护面总成</t>
  </si>
  <si>
    <t>SLT0010149</t>
  </si>
  <si>
    <t>驾驶员座垫泡沫总成</t>
  </si>
  <si>
    <t>SLT0010165</t>
  </si>
  <si>
    <t>驾驶员座垫泡沫本体</t>
  </si>
  <si>
    <t>泡沫</t>
  </si>
  <si>
    <t>PUR,65kg/m³</t>
  </si>
  <si>
    <t>65kg/m³</t>
  </si>
  <si>
    <t>SLT0010166</t>
  </si>
  <si>
    <t>驾驶员座垫泡沫预埋钢丝A</t>
  </si>
  <si>
    <t>钢丝</t>
  </si>
  <si>
    <t>60 φ2</t>
  </si>
  <si>
    <t>SLT0010167</t>
  </si>
  <si>
    <t>驾驶员座垫泡沫预埋钢丝B</t>
  </si>
  <si>
    <t>SLT0010168</t>
  </si>
  <si>
    <t>驾驶员座垫泡沫预埋钢丝C</t>
  </si>
  <si>
    <t>6803225X2001A</t>
  </si>
  <si>
    <t>驾驶员座垫泡沫无纺布</t>
  </si>
  <si>
    <t>SLT0010169</t>
  </si>
  <si>
    <t>6801130X2001A</t>
  </si>
  <si>
    <t>驾驶员座垫框架总成</t>
  </si>
  <si>
    <t>6801131X2001A</t>
  </si>
  <si>
    <t>驾驶员座垫框架左侧钢丝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</si>
  <si>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</si>
  <si>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</si>
  <si>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</si>
  <si>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</si>
  <si>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</si>
  <si>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</si>
  <si>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</si>
  <si>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</si>
  <si>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</si>
  <si>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</si>
  <si>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</si>
  <si>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</si>
  <si>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</si>
  <si>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</si>
  <si>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</si>
  <si>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</si>
  <si>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</si>
  <si>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</si>
  <si>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</si>
  <si>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</si>
  <si>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</si>
  <si>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</si>
  <si>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</si>
  <si>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</si>
  <si>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</si>
  <si>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</si>
  <si>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</si>
  <si>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</si>
  <si>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</si>
  <si>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</si>
  <si>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</si>
  <si>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旁侧板固定
借用BA95</t>
  </si>
  <si>
    <t>244*30.5*55</t>
  </si>
  <si>
    <t>6803232X2001A</t>
  </si>
  <si>
    <t>驾驶员左侧护板</t>
  </si>
  <si>
    <t>A2</t>
  </si>
  <si>
    <t>塑料件</t>
  </si>
  <si>
    <t>2.5
PP-TP15</t>
  </si>
  <si>
    <t>6803201X2001A</t>
  </si>
  <si>
    <t>驾驶员右侧护板</t>
  </si>
  <si>
    <t>Q12618</t>
  </si>
  <si>
    <t xml:space="preserve">主驾驶旁侧板固定钢丝固定
借用BA95
</t>
  </si>
  <si>
    <t>M3*12</t>
  </si>
  <si>
    <t>固定护板钢丝
借用H6</t>
  </si>
  <si>
    <t>c</t>
  </si>
  <si>
    <t>— —</t>
  </si>
  <si>
    <t>M5*10</t>
  </si>
  <si>
    <t>Q2714213F31</t>
  </si>
  <si>
    <t>十字槽盘头自攻螺钉</t>
  </si>
  <si>
    <t>旁侧板固定</t>
  </si>
  <si>
    <t>ST4.2*13</t>
  </si>
  <si>
    <t>BQB40-6807121</t>
  </si>
  <si>
    <t>弹簧钢丝</t>
  </si>
  <si>
    <t>6803202X2001A</t>
  </si>
  <si>
    <t>驾驶员调角器手柄</t>
  </si>
  <si>
    <t>2.5
PA6+GF30</t>
  </si>
  <si>
    <t>座框安装螺母</t>
  </si>
  <si>
    <t>BFA0000004</t>
  </si>
  <si>
    <t>扎带</t>
  </si>
  <si>
    <t>固定线束、接口</t>
  </si>
  <si>
    <t>4*200</t>
  </si>
  <si>
    <t>白色</t>
  </si>
  <si>
    <t>8212035-V-C00
（SLT0010191)</t>
  </si>
  <si>
    <t>安全带插锁总成</t>
  </si>
  <si>
    <t>接插件新开</t>
  </si>
  <si>
    <t>6800201X2001A</t>
  </si>
  <si>
    <t>驾驶员座椅头枕包装袋</t>
  </si>
  <si>
    <t>PE袋</t>
  </si>
  <si>
    <t>6800202X2001A</t>
  </si>
  <si>
    <t>驾驶员座椅包装袋</t>
  </si>
  <si>
    <t>SLT0010170</t>
  </si>
  <si>
    <t>驾驶员座椅产品标识</t>
  </si>
  <si>
    <t>产品标签</t>
  </si>
  <si>
    <t>1</t>
  </si>
  <si>
    <t>L0681028005A0</t>
  </si>
  <si>
    <t>螺栓帽</t>
  </si>
  <si>
    <r>
      <rPr>
        <sz val="10"/>
        <rFont val="宋体"/>
        <charset val="134"/>
      </rPr>
      <t>借用</t>
    </r>
    <r>
      <rPr>
        <sz val="10"/>
        <rFont val="Arial"/>
        <charset val="134"/>
      </rPr>
      <t>M4-2060</t>
    </r>
  </si>
  <si>
    <t>PP-TP15</t>
  </si>
  <si>
    <t>黑色</t>
  </si>
  <si>
    <t xml:space="preserve">版本：E
</t>
  </si>
  <si>
    <r>
      <rPr>
        <b/>
        <sz val="17"/>
        <rFont val="微软雅黑"/>
        <charset val="134"/>
      </rPr>
      <t xml:space="preserve">                          </t>
    </r>
    <r>
      <rPr>
        <b/>
        <u/>
        <sz val="17"/>
        <rFont val="微软雅黑"/>
        <charset val="134"/>
      </rPr>
      <t xml:space="preserve"> 副驾驶员座椅总成EBOM清单 </t>
    </r>
  </si>
  <si>
    <t>SLT0010171</t>
  </si>
  <si>
    <t>副驾驶员座椅总成</t>
  </si>
  <si>
    <t>SLT0011835</t>
  </si>
  <si>
    <t>2023.6.5</t>
  </si>
  <si>
    <t>E</t>
  </si>
  <si>
    <t>客户输入新增配置，黑色辅料0670-79，橙色主料TR565-25），输入外漏塑料件色板，B40调色（色号QKYS001苏州禾昌）</t>
  </si>
  <si>
    <t>2023.6.6</t>
  </si>
  <si>
    <t>6905020AE411
(SLT0011836)</t>
  </si>
  <si>
    <t>2023.6.7</t>
  </si>
  <si>
    <t>SLT0011806</t>
  </si>
  <si>
    <t>2023.6.8</t>
  </si>
  <si>
    <t>SLT0011807</t>
  </si>
  <si>
    <t>2023.6.9</t>
  </si>
  <si>
    <t>SLT0011837</t>
  </si>
  <si>
    <t>2023.6.10</t>
  </si>
  <si>
    <t>SLT0011838</t>
  </si>
  <si>
    <t>2023.6.11</t>
  </si>
  <si>
    <t>SLT0011839</t>
  </si>
  <si>
    <t>前座副背骨架泡沫面套总成</t>
  </si>
  <si>
    <t>2023.6.12</t>
  </si>
  <si>
    <t>SLT0011840</t>
  </si>
  <si>
    <t>前座副靠背泡沫及护面总成</t>
  </si>
  <si>
    <t>2023.6.13</t>
  </si>
  <si>
    <t>SLT0011841</t>
  </si>
  <si>
    <t>前座副靠背面套总成</t>
  </si>
  <si>
    <t>2023.6.14</t>
  </si>
  <si>
    <t>SLT0011846</t>
  </si>
  <si>
    <t>副驾驶员大背折叠器总成</t>
  </si>
  <si>
    <t>2023.6.15</t>
  </si>
  <si>
    <t>SLT0011822</t>
  </si>
  <si>
    <t>大背折叠器塑料手把</t>
  </si>
  <si>
    <t>2023.6.16</t>
  </si>
  <si>
    <t>SLT0011842</t>
  </si>
  <si>
    <t>2023.6.17</t>
  </si>
  <si>
    <t>SLT0011847</t>
  </si>
  <si>
    <t>副驾驶员小背折叠器总成</t>
  </si>
  <si>
    <t>2023.6.18</t>
  </si>
  <si>
    <t>2023.6.19</t>
  </si>
  <si>
    <t>SLT0011843</t>
  </si>
  <si>
    <t>中间座靠背护面总成</t>
  </si>
  <si>
    <t>2023.6.20</t>
  </si>
  <si>
    <t>SLT0011827</t>
  </si>
  <si>
    <t>小背储物盒总成</t>
  </si>
  <si>
    <t>2023.6.21</t>
  </si>
  <si>
    <t>SLT0011828</t>
  </si>
  <si>
    <t>小背储物盒上盒</t>
  </si>
  <si>
    <t>2023.6.22</t>
  </si>
  <si>
    <t>SLT0011829</t>
  </si>
  <si>
    <t>小背储物盒下盒</t>
  </si>
  <si>
    <t>2023.6.23</t>
  </si>
  <si>
    <t>SLT0011844</t>
  </si>
  <si>
    <t>2023.6.24</t>
  </si>
  <si>
    <t>SLT0011845</t>
  </si>
  <si>
    <t>副驾驶员座垫护面总成</t>
  </si>
  <si>
    <t>中间座靠背总成
（副靠背总成-前座）</t>
  </si>
  <si>
    <t>6900303X2001A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</si>
  <si>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</si>
  <si>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虎V副驾驶员座椅总成EBOM清单</t>
  </si>
  <si>
    <t>日期：2023.6.5</t>
  </si>
  <si>
    <t>版本：E</t>
  </si>
  <si>
    <r>
      <t xml:space="preserve">说明：
</t>
    </r>
    <r>
      <rPr>
        <sz val="10"/>
        <rFont val="宋体"/>
        <charset val="134"/>
      </rPr>
      <t>1.新增配置（新增面料）黑色辅料0670-79，橙色主料TR565-25,外露塑料件颜色按照客户提供色板调色（色号QKYS001苏州禾昌）
2.下表中绿色部分为客户新增配置和零件号信息，以及外漏塑料件重新调色根据客户输入样板色板信息。</t>
    </r>
  </si>
  <si>
    <t>沿用件            Y/Y</t>
  </si>
  <si>
    <t>座椅总成  （棕色主料：JBD230535,黑色辅料：0670-79）</t>
  </si>
  <si>
    <t>棕色主料：JBD230535,黑色辅料：0670-79</t>
  </si>
  <si>
    <t>B40调色（色号QKYS001苏州禾昌）</t>
  </si>
  <si>
    <t>同主驾</t>
  </si>
  <si>
    <t>Q235  φ10</t>
  </si>
  <si>
    <r>
      <rPr>
        <sz val="10"/>
        <rFont val="宋体"/>
        <charset val="134"/>
        <scheme val="minor"/>
      </rPr>
      <t>PUR 40kg/</t>
    </r>
    <r>
      <rPr>
        <sz val="10"/>
        <rFont val="宋体"/>
        <charset val="134"/>
        <scheme val="minor"/>
      </rPr>
      <t>㎥</t>
    </r>
  </si>
  <si>
    <t>SLT0010172</t>
  </si>
  <si>
    <t>6901820X2001A</t>
  </si>
  <si>
    <t>前座副背骨架焊接总成</t>
  </si>
  <si>
    <t>骨架总成
借用BA95</t>
  </si>
  <si>
    <t>副司机背左旋转轴固定座</t>
  </si>
  <si>
    <t>借用M4</t>
  </si>
  <si>
    <t>3.0
Q235</t>
  </si>
  <si>
    <t>40*30*55</t>
  </si>
  <si>
    <t>6901821X2001A</t>
  </si>
  <si>
    <t>前座副靠背弯管</t>
  </si>
  <si>
    <t>148*405*523</t>
  </si>
  <si>
    <t>副司机背下支撑管</t>
  </si>
  <si>
    <t>Φ25x1.5
Q195</t>
  </si>
  <si>
    <t>Q/BQB 301
GB/T 700</t>
  </si>
  <si>
    <t>25*354*25</t>
  </si>
  <si>
    <t>6901622X2001A</t>
  </si>
  <si>
    <t>副司机背侧翼支撑钢丝</t>
  </si>
  <si>
    <t>Φ7
Q235</t>
  </si>
  <si>
    <t>120*19.5*304</t>
  </si>
  <si>
    <t>6901520X2001A</t>
  </si>
  <si>
    <t>副司机背右旁接板总成</t>
  </si>
  <si>
    <t>71*33*117</t>
  </si>
  <si>
    <t>副司机背右旁接板</t>
  </si>
  <si>
    <t>Q370C08</t>
  </si>
  <si>
    <t>焊接六角螺母</t>
  </si>
  <si>
    <r>
      <rPr>
        <sz val="10"/>
        <rFont val="宋体"/>
        <charset val="134"/>
        <scheme val="minor"/>
      </rPr>
      <t>标准件</t>
    </r>
    <r>
      <rPr>
        <sz val="12"/>
        <rFont val="宋体"/>
        <charset val="134"/>
        <scheme val="minor"/>
      </rPr>
      <t xml:space="preserve">      </t>
    </r>
  </si>
  <si>
    <t>16*6.5*14</t>
  </si>
  <si>
    <t>6901710X2001A</t>
  </si>
  <si>
    <t>前座副靠背支撑钢丝总成</t>
  </si>
  <si>
    <t>总成，借用BA95</t>
  </si>
  <si>
    <t>6901711X2001A</t>
  </si>
  <si>
    <t>前座副靠背支撑钢丝L</t>
  </si>
  <si>
    <t>35.5*355*31</t>
  </si>
  <si>
    <t>6901712X2001A</t>
  </si>
  <si>
    <t>前座副靠背支撑钢丝M</t>
  </si>
  <si>
    <t>35*316*30</t>
  </si>
  <si>
    <t>6901713X2001A</t>
  </si>
  <si>
    <t>前座副靠背支撑钢丝N</t>
  </si>
  <si>
    <t>6901714X2001A</t>
  </si>
  <si>
    <t>前座副靠背支撑钢丝O</t>
  </si>
  <si>
    <t>13*355*32</t>
  </si>
  <si>
    <t>SLT0010173</t>
  </si>
  <si>
    <t>SLT0010174</t>
  </si>
  <si>
    <t>面套</t>
  </si>
  <si>
    <t>SLT0010150</t>
  </si>
  <si>
    <t>前座副靠背泡沫总成</t>
  </si>
  <si>
    <t>SLT0010175</t>
  </si>
  <si>
    <t>前座副靠背泡沫本体</t>
  </si>
  <si>
    <t>PUR，60kg/m3</t>
  </si>
  <si>
    <t>60kg/m3</t>
  </si>
  <si>
    <t>SLT0010176</t>
  </si>
  <si>
    <t>前座副靠背预埋钢丝A</t>
  </si>
  <si>
    <t>Φ2,60</t>
  </si>
  <si>
    <t>6905522X2001A</t>
  </si>
  <si>
    <t>前座副靠背无纺布</t>
  </si>
  <si>
    <t>6904300A2001A</t>
  </si>
  <si>
    <t xml:space="preserve"> 分总成 </t>
  </si>
  <si>
    <t>1B180-6904111</t>
  </si>
  <si>
    <t>大背折叠器上连接板</t>
  </si>
  <si>
    <t>2.0
SAPH440</t>
  </si>
  <si>
    <t>106*22*256</t>
  </si>
  <si>
    <t>1B180-6904112</t>
  </si>
  <si>
    <t>大背折叠器铆钉A</t>
  </si>
  <si>
    <t>GB/T 699</t>
  </si>
  <si>
    <t>12*15*12</t>
  </si>
  <si>
    <t>1B180-6904113</t>
  </si>
  <si>
    <t>大背折叠器铆钉B</t>
  </si>
  <si>
    <t>14*22*14</t>
  </si>
  <si>
    <t>1B180-6904114</t>
  </si>
  <si>
    <t>大背折叠器旋转中心铆钉</t>
  </si>
  <si>
    <t>20*15*20</t>
  </si>
  <si>
    <t>1B180-6904115</t>
  </si>
  <si>
    <t>大背折叠器下连接板固定铆钉</t>
  </si>
  <si>
    <t>12*11*12</t>
  </si>
  <si>
    <t>1B180-6904101-1</t>
  </si>
  <si>
    <t>43*15*68</t>
  </si>
  <si>
    <t>1B180-6904116</t>
  </si>
  <si>
    <t>大背折叠器手把</t>
  </si>
  <si>
    <t>Q235</t>
  </si>
  <si>
    <t>26*7*50</t>
  </si>
  <si>
    <t>1B180-6904117</t>
  </si>
  <si>
    <t>大背折叠器解锁块</t>
  </si>
  <si>
    <t>5.0
Q235</t>
  </si>
  <si>
    <t>1B180-6904118</t>
  </si>
  <si>
    <t>大背折叠器上齿板</t>
  </si>
  <si>
    <t>5.0
45</t>
  </si>
  <si>
    <t>GB/T 708
GB/T 699</t>
  </si>
  <si>
    <t>65*5*42</t>
  </si>
  <si>
    <t>6804302X2001A</t>
  </si>
  <si>
    <t>大背折叠器下齿板</t>
  </si>
  <si>
    <t>102*5*83</t>
  </si>
  <si>
    <t>1B180-6904121</t>
  </si>
  <si>
    <t>大背折叠器固定板</t>
  </si>
  <si>
    <t>2.0
Q235</t>
  </si>
  <si>
    <t>72*2*99</t>
  </si>
  <si>
    <t>6804301A2001A</t>
  </si>
  <si>
    <t>大背折叠器下连接板</t>
  </si>
  <si>
    <t>2.5
SAPH440</t>
  </si>
  <si>
    <t>154*35*158</t>
  </si>
  <si>
    <t>GB/T5782-2000</t>
  </si>
  <si>
    <t>六角头螺栓</t>
  </si>
  <si>
    <t>M8x25</t>
  </si>
  <si>
    <t>发黑</t>
  </si>
  <si>
    <t>GB/T93-1987</t>
  </si>
  <si>
    <t>弹簧垫圈</t>
  </si>
  <si>
    <t>GB/T95-1985</t>
  </si>
  <si>
    <t>平垫圈</t>
  </si>
  <si>
    <t>6905101X2001A</t>
  </si>
  <si>
    <t>旋转轴套</t>
  </si>
  <si>
    <t>ASA</t>
  </si>
  <si>
    <t>30*10*30</t>
  </si>
  <si>
    <t>中间座靠背骨架总成</t>
  </si>
  <si>
    <t>中间座靠背弯管</t>
  </si>
  <si>
    <t xml:space="preserve">管材 </t>
  </si>
  <si>
    <t>Φ22x1.5
Q195</t>
  </si>
  <si>
    <t>131*372*406</t>
  </si>
  <si>
    <t>中间座靠背置物盒固定支架</t>
  </si>
  <si>
    <t>1.5
Q235</t>
  </si>
  <si>
    <t>21*18*23</t>
  </si>
  <si>
    <t>中间座靠背支撑板</t>
  </si>
  <si>
    <t>34*353*31</t>
  </si>
  <si>
    <t>1B180-6905101</t>
  </si>
  <si>
    <t>小背旋转轴固定座</t>
  </si>
  <si>
    <t>33*25*44</t>
  </si>
  <si>
    <t>中间座靠背下连接管</t>
  </si>
  <si>
    <t>22*327*22</t>
  </si>
  <si>
    <t>6901630X2001A</t>
  </si>
  <si>
    <t>中间座靠背左旁接板总成</t>
  </si>
  <si>
    <t>借用A95</t>
  </si>
  <si>
    <t>67*23*116</t>
  </si>
  <si>
    <t>小背左旁接板</t>
  </si>
  <si>
    <t>2.5
Q235</t>
  </si>
  <si>
    <t>16*7*14</t>
  </si>
  <si>
    <t>6904400A2001A</t>
  </si>
  <si>
    <t>小背折叠器上连接板</t>
  </si>
  <si>
    <t>非标件</t>
  </si>
  <si>
    <t>小背折叠器铆钉B</t>
  </si>
  <si>
    <t>小背折叠器解锁块</t>
  </si>
  <si>
    <t>GB/T 709
GB/T 700</t>
  </si>
  <si>
    <t>GB/T 709
GB/T 699</t>
  </si>
  <si>
    <t>6904401A2001A</t>
  </si>
  <si>
    <t>小背折叠器下连接板</t>
  </si>
  <si>
    <t>161*40*162</t>
  </si>
  <si>
    <t>衬套</t>
  </si>
  <si>
    <t>2</t>
  </si>
  <si>
    <t>6905210X2001A</t>
  </si>
  <si>
    <t>中间座靠背泡沫总成</t>
  </si>
  <si>
    <t>198*393*473</t>
  </si>
  <si>
    <t>6905201X2001A</t>
  </si>
  <si>
    <t>中间座靠背泡沫本体</t>
  </si>
  <si>
    <t>60Kg/m³,PUR</t>
  </si>
  <si>
    <t>60Kg/m³</t>
  </si>
  <si>
    <t>中间座靠背泡沫预埋钢丝</t>
  </si>
  <si>
    <t>φ2
20</t>
  </si>
  <si>
    <t>GB/T 699
GB/T 700</t>
  </si>
  <si>
    <t>SLT0010177</t>
  </si>
  <si>
    <t>204*399*479</t>
  </si>
  <si>
    <t>SLT0010052</t>
  </si>
  <si>
    <t>SLT0010053</t>
  </si>
  <si>
    <t>2.5
PP-TD20</t>
  </si>
  <si>
    <t>141*359*409</t>
  </si>
  <si>
    <t>SLT0010054</t>
  </si>
  <si>
    <t>146*360*411</t>
  </si>
  <si>
    <t>合页</t>
  </si>
  <si>
    <t>冲压件</t>
  </si>
  <si>
    <t>13*196*29</t>
  </si>
  <si>
    <t>缓冲垫</t>
  </si>
  <si>
    <t>橡胶</t>
  </si>
  <si>
    <t>25*10*25</t>
  </si>
  <si>
    <t>Q2740412F31</t>
  </si>
  <si>
    <t>十字槽沉头自攻螺钉</t>
  </si>
  <si>
    <t>借用M4-2060，装合页</t>
  </si>
  <si>
    <t>ST4.2X12</t>
  </si>
  <si>
    <t>12*8*8</t>
  </si>
  <si>
    <t>ST4.2X13</t>
  </si>
  <si>
    <t>190*30*163</t>
  </si>
  <si>
    <t>6906001X2001A</t>
  </si>
  <si>
    <t>中间连接板</t>
  </si>
  <si>
    <t>3.0
SAPH440</t>
  </si>
  <si>
    <t>L0180-6905102</t>
  </si>
  <si>
    <t>中间连接板旋转轴</t>
  </si>
  <si>
    <t>Φ12
20</t>
  </si>
  <si>
    <t>20*36*20</t>
  </si>
  <si>
    <t>528*889*204</t>
  </si>
  <si>
    <t>SLT0010178</t>
  </si>
  <si>
    <t>护面</t>
  </si>
  <si>
    <t>SLT0010151</t>
  </si>
  <si>
    <t>副驾驶员座垫泡沫总成</t>
  </si>
  <si>
    <t>SLT0010179</t>
  </si>
  <si>
    <t>副驾驶员座垫泡沫本体</t>
  </si>
  <si>
    <t>PUR，65km/m³</t>
  </si>
  <si>
    <t>65km/m³</t>
  </si>
  <si>
    <t>6903112X2001A</t>
  </si>
  <si>
    <t>副驾驶员座垫内嵌钢丝1</t>
  </si>
  <si>
    <t>φ2
60</t>
  </si>
  <si>
    <t>SLT0010180</t>
  </si>
  <si>
    <t>副驾驶员座垫内嵌钢丝2</t>
  </si>
  <si>
    <t>SLT0010181</t>
  </si>
  <si>
    <t>副驾驶员座垫内嵌钢丝3</t>
  </si>
  <si>
    <t>右侧硬质泡沫</t>
  </si>
  <si>
    <t>再生棉</t>
  </si>
  <si>
    <t>310*64*80</t>
  </si>
  <si>
    <t>6903120X2001A</t>
  </si>
  <si>
    <t>副驾驶员座椅座垫骨架总成</t>
  </si>
  <si>
    <t>6903122X2001A</t>
  </si>
  <si>
    <t>副驾驶员座椅座垫骨架钢丝A</t>
  </si>
  <si>
    <t>φ4.5
Q195</t>
  </si>
  <si>
    <t>6903123X2001A</t>
  </si>
  <si>
    <t>副驾驶员座椅座垫骨架钢丝B</t>
  </si>
  <si>
    <t>6903124X2001A</t>
  </si>
  <si>
    <t>副驾驶员座椅座垫骨架钢丝C</t>
  </si>
  <si>
    <t>6903126X2001A</t>
  </si>
  <si>
    <t>副驾驶员座椅座垫骨架钢丝D</t>
  </si>
  <si>
    <t>6903127X2001A</t>
  </si>
  <si>
    <t>副驾驶员座椅座垫骨架钢丝E</t>
  </si>
  <si>
    <t>6903128X2001A</t>
  </si>
  <si>
    <t>副驾驶员座椅座垫骨架钢丝F</t>
  </si>
  <si>
    <t xml:space="preserve">6903125X2001A </t>
  </si>
  <si>
    <t>副驾驶员座椅座垫骨架支架总成</t>
  </si>
  <si>
    <t>6903121X2001A</t>
  </si>
  <si>
    <t>副驾驶员座椅座垫骨架支架</t>
  </si>
  <si>
    <t>Q1980630F</t>
  </si>
  <si>
    <t>20
M6*30</t>
  </si>
  <si>
    <t>8.8级</t>
  </si>
  <si>
    <t>6900301X2001A</t>
  </si>
  <si>
    <t>主靠背总成包装袋</t>
  </si>
  <si>
    <t>6900102X2001A</t>
  </si>
  <si>
    <t>副靠背总成包装袋</t>
  </si>
  <si>
    <t>6900103X2001A</t>
  </si>
  <si>
    <t>坐垫总成包装袋</t>
  </si>
  <si>
    <t>SLT0010182</t>
  </si>
  <si>
    <t>主靠背总成产品标识</t>
  </si>
  <si>
    <t>标签</t>
  </si>
  <si>
    <t>SLT0010183</t>
  </si>
  <si>
    <t>副靠背总成产品标识</t>
  </si>
  <si>
    <t>SLT0010184</t>
  </si>
  <si>
    <t>坐垫总成产品标识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</si>
</sst>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);[Red]\(0.0000\)"/>
    <numFmt numFmtId="178" formatCode="0_);[Red]\(0\)"/>
    <numFmt numFmtId="179" formatCode="0.0000_ "/>
  </numFmts>
  <fonts count="63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  <font>
      <strike/>
      <sz val="11"/>
      <name val="Arial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trike/>
      <sz val="10"/>
      <name val="宋体"/>
      <charset val="134"/>
      <scheme val="minor"/>
    </font>
    <font>
      <strike/>
      <sz val="10"/>
      <name val="宋体"/>
      <charset val="134"/>
      <scheme val="maj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sz val="12"/>
      <name val="宋体"/>
      <charset val="134"/>
      <scheme val="minor"/>
    </font>
    <font>
      <strike/>
      <sz val="10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4"/>
      <name val="微软雅黑"/>
      <charset val="134"/>
    </font>
    <font>
      <b/>
      <sz val="18"/>
      <name val="微软雅黑"/>
      <charset val="134"/>
    </font>
    <font>
      <b/>
      <sz val="20"/>
      <name val="微软雅黑"/>
      <charset val="134"/>
    </font>
    <font>
      <sz val="18"/>
      <name val="微软雅黑"/>
      <charset val="134"/>
    </font>
    <font>
      <b/>
      <u/>
      <sz val="17"/>
      <name val="微软雅黑"/>
      <charset val="134"/>
    </font>
    <font>
      <b/>
      <sz val="17"/>
      <name val="微软雅黑"/>
      <charset val="134"/>
    </font>
    <font>
      <sz val="15"/>
      <name val="微软雅黑"/>
      <charset val="134"/>
    </font>
    <font>
      <b/>
      <sz val="16"/>
      <name val="微软雅黑"/>
      <charset val="134"/>
    </font>
    <font>
      <sz val="14"/>
      <name val="微软雅黑"/>
      <charset val="134"/>
    </font>
    <font>
      <sz val="11"/>
      <color rgb="FFFF0000"/>
      <name val="Arial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134"/>
    </font>
    <font>
      <strike/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vertAlign val="superscript"/>
      <sz val="11"/>
      <name val="宋体"/>
      <charset val="134"/>
      <scheme val="minor"/>
    </font>
    <font>
      <sz val="14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6" fillId="0" borderId="0"/>
    <xf numFmtId="41" fontId="0" fillId="0" borderId="0" applyFont="0" applyFill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2" applyNumberFormat="0" applyFill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6" borderId="50" applyNumberFormat="0" applyFon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51" applyNumberFormat="0" applyFill="0" applyAlignment="0" applyProtection="0">
      <alignment vertical="center"/>
    </xf>
    <xf numFmtId="0" fontId="51" fillId="0" borderId="51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5" fillId="0" borderId="52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2" fillId="20" borderId="53" applyNumberFormat="0" applyAlignment="0" applyProtection="0">
      <alignment vertical="center"/>
    </xf>
    <xf numFmtId="0" fontId="53" fillId="20" borderId="49" applyNumberFormat="0" applyAlignment="0" applyProtection="0">
      <alignment vertical="center"/>
    </xf>
    <xf numFmtId="0" fontId="54" fillId="21" borderId="54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55" fillId="0" borderId="55" applyNumberFormat="0" applyFill="0" applyAlignment="0" applyProtection="0">
      <alignment vertical="center"/>
    </xf>
    <xf numFmtId="0" fontId="56" fillId="0" borderId="56" applyNumberFormat="0" applyFill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6" fillId="0" borderId="0"/>
    <xf numFmtId="0" fontId="38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6" fillId="0" borderId="0"/>
    <xf numFmtId="0" fontId="38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0" borderId="0"/>
    <xf numFmtId="0" fontId="59" fillId="0" borderId="0" applyNumberFormat="0" applyFill="0" applyBorder="0" applyAlignment="0" applyProtection="0">
      <alignment vertical="center"/>
    </xf>
    <xf numFmtId="0" fontId="36" fillId="0" borderId="0"/>
  </cellStyleXfs>
  <cellXfs count="419">
    <xf numFmtId="0" fontId="0" fillId="0" borderId="0" xfId="0">
      <alignment vertical="center"/>
    </xf>
    <xf numFmtId="0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Border="1" applyAlignment="1" applyProtection="1">
      <alignment horizontal="center" vertical="center" wrapText="1"/>
      <protection locked="0"/>
    </xf>
    <xf numFmtId="0" fontId="1" fillId="3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6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6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4" borderId="0" xfId="56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6" applyNumberFormat="1" applyFont="1" applyFill="1" applyBorder="1" applyAlignment="1" applyProtection="1">
      <alignment horizontal="left" vertical="center" wrapText="1"/>
      <protection locked="0"/>
    </xf>
    <xf numFmtId="0" fontId="1" fillId="0" borderId="0" xfId="56" applyFont="1" applyFill="1" applyBorder="1" applyAlignment="1" applyProtection="1">
      <alignment horizontal="center" vertical="center" wrapText="1"/>
      <protection locked="0"/>
    </xf>
    <xf numFmtId="49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left" vertical="center"/>
      <protection locked="0"/>
    </xf>
    <xf numFmtId="0" fontId="5" fillId="0" borderId="2" xfId="56" applyFont="1" applyFill="1" applyBorder="1" applyAlignment="1" applyProtection="1">
      <alignment horizontal="left" vertical="center"/>
      <protection locked="0"/>
    </xf>
    <xf numFmtId="0" fontId="4" fillId="0" borderId="2" xfId="56" applyFont="1" applyFill="1" applyBorder="1" applyAlignment="1" applyProtection="1">
      <alignment horizontal="left" vertical="center"/>
      <protection locked="0"/>
    </xf>
    <xf numFmtId="0" fontId="4" fillId="0" borderId="1" xfId="56" applyFont="1" applyFill="1" applyBorder="1" applyAlignment="1" applyProtection="1">
      <alignment horizontal="left" vertical="center" wrapText="1"/>
      <protection locked="0"/>
    </xf>
    <xf numFmtId="0" fontId="5" fillId="0" borderId="2" xfId="56" applyFont="1" applyFill="1" applyBorder="1" applyAlignment="1" applyProtection="1">
      <alignment horizontal="left" vertical="center" wrapText="1"/>
      <protection locked="0"/>
    </xf>
    <xf numFmtId="0" fontId="4" fillId="0" borderId="2" xfId="56" applyFont="1" applyFill="1" applyBorder="1" applyAlignment="1" applyProtection="1">
      <alignment horizontal="left" vertical="center" wrapText="1"/>
      <protection locked="0"/>
    </xf>
    <xf numFmtId="0" fontId="4" fillId="0" borderId="1" xfId="56" applyFont="1" applyFill="1" applyBorder="1" applyAlignment="1" applyProtection="1">
      <alignment horizontal="left" vertical="top" wrapText="1"/>
      <protection locked="0"/>
    </xf>
    <xf numFmtId="0" fontId="4" fillId="0" borderId="2" xfId="56" applyFont="1" applyFill="1" applyBorder="1" applyAlignment="1" applyProtection="1">
      <alignment horizontal="left" vertical="top" wrapText="1"/>
      <protection locked="0"/>
    </xf>
    <xf numFmtId="0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56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1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2" borderId="2" xfId="56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vertical="center" wrapText="1"/>
    </xf>
    <xf numFmtId="0" fontId="8" fillId="0" borderId="2" xfId="56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1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10" applyNumberFormat="1" applyFont="1" applyFill="1" applyBorder="1" applyAlignment="1" applyProtection="1">
      <alignment horizontal="center" vertical="center" wrapText="1"/>
      <protection locked="0"/>
    </xf>
    <xf numFmtId="178" fontId="11" fillId="2" borderId="2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left" vertical="center" wrapText="1"/>
    </xf>
    <xf numFmtId="0" fontId="12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NumberFormat="1" applyFont="1" applyFill="1" applyBorder="1" applyAlignment="1" applyProtection="1">
      <alignment horizontal="left" vertical="center" wrapText="1"/>
      <protection locked="0"/>
    </xf>
    <xf numFmtId="0" fontId="6" fillId="2" borderId="2" xfId="10" applyNumberFormat="1" applyFont="1" applyFill="1" applyBorder="1" applyAlignment="1" applyProtection="1">
      <alignment horizontal="left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Fill="1" applyBorder="1" applyAlignment="1" applyProtection="1">
      <alignment vertical="center" wrapText="1" shrinkToFit="1"/>
      <protection locked="0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2" borderId="2" xfId="10" applyFont="1" applyFill="1" applyBorder="1" applyAlignment="1" applyProtection="1">
      <alignment vertical="center" wrapText="1" shrinkToFit="1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 wrapText="1"/>
    </xf>
    <xf numFmtId="0" fontId="8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6" fillId="0" borderId="2" xfId="56" applyNumberFormat="1" applyFont="1" applyFill="1" applyBorder="1" applyAlignment="1" applyProtection="1">
      <alignment horizontal="left" vertical="center" wrapText="1"/>
      <protection locked="0"/>
    </xf>
    <xf numFmtId="178" fontId="6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2" xfId="10" applyFont="1" applyFill="1" applyBorder="1" applyAlignment="1" applyProtection="1">
      <alignment horizontal="left" vertical="center" wrapText="1" shrinkToFit="1"/>
      <protection locked="0"/>
    </xf>
    <xf numFmtId="0" fontId="6" fillId="0" borderId="2" xfId="51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2" xfId="56" applyNumberFormat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49" fontId="1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56" applyNumberFormat="1" applyFont="1" applyFill="1" applyBorder="1" applyAlignment="1" applyProtection="1">
      <alignment horizontal="center" vertical="center" wrapText="1"/>
      <protection locked="0"/>
    </xf>
    <xf numFmtId="178" fontId="6" fillId="2" borderId="2" xfId="0" applyNumberFormat="1" applyFont="1" applyFill="1" applyBorder="1" applyAlignment="1">
      <alignment horizontal="center" vertical="center" wrapText="1"/>
    </xf>
    <xf numFmtId="49" fontId="2" fillId="2" borderId="2" xfId="56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1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55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56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179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12" fillId="0" borderId="2" xfId="1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0" applyNumberFormat="1" applyFont="1" applyFill="1" applyBorder="1" applyAlignment="1">
      <alignment horizontal="center" vertical="center"/>
    </xf>
    <xf numFmtId="0" fontId="12" fillId="2" borderId="2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 wrapText="1"/>
    </xf>
    <xf numFmtId="176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6" fillId="2" borderId="2" xfId="10" applyNumberFormat="1" applyFont="1" applyFill="1" applyBorder="1" applyAlignment="1" applyProtection="1">
      <alignment horizontal="center" vertical="center" wrapText="1"/>
      <protection locked="0"/>
    </xf>
    <xf numFmtId="49" fontId="6" fillId="3" borderId="2" xfId="0" applyNumberFormat="1" applyFont="1" applyFill="1" applyBorder="1" applyAlignment="1">
      <alignment horizontal="center" vertical="center" wrapText="1"/>
    </xf>
    <xf numFmtId="0" fontId="6" fillId="0" borderId="2" xfId="10" applyFont="1" applyFill="1" applyBorder="1" applyAlignment="1" applyProtection="1">
      <alignment horizontal="center" vertical="center" wrapText="1"/>
      <protection locked="0"/>
    </xf>
    <xf numFmtId="0" fontId="6" fillId="2" borderId="2" xfId="10" applyFont="1" applyFill="1" applyBorder="1" applyAlignment="1" applyProtection="1">
      <alignment horizontal="center" vertical="center" wrapText="1"/>
      <protection locked="0"/>
    </xf>
    <xf numFmtId="0" fontId="17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56" applyFont="1" applyFill="1" applyBorder="1" applyAlignment="1" applyProtection="1">
      <alignment horizontal="center" vertical="center" wrapText="1"/>
      <protection locked="0"/>
    </xf>
    <xf numFmtId="0" fontId="18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0" applyFont="1" applyFill="1" applyBorder="1" applyAlignment="1" applyProtection="1">
      <alignment horizontal="center" vertical="center" wrapText="1" shrinkToFit="1"/>
      <protection locked="0"/>
    </xf>
    <xf numFmtId="0" fontId="2" fillId="2" borderId="3" xfId="56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6" applyFont="1" applyFill="1" applyBorder="1" applyAlignment="1" applyProtection="1">
      <alignment horizontal="center" vertical="center" wrapText="1"/>
      <protection locked="0"/>
    </xf>
    <xf numFmtId="0" fontId="1" fillId="2" borderId="4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Font="1" applyFill="1" applyBorder="1" applyAlignment="1" applyProtection="1">
      <alignment horizontal="left" vertical="center" wrapText="1" shrinkToFit="1"/>
      <protection locked="0"/>
    </xf>
    <xf numFmtId="0" fontId="1" fillId="2" borderId="2" xfId="10" applyFont="1" applyFill="1" applyBorder="1" applyAlignment="1" applyProtection="1">
      <alignment horizontal="center" vertical="center" wrapText="1"/>
      <protection locked="0"/>
    </xf>
    <xf numFmtId="0" fontId="1" fillId="2" borderId="2" xfId="56" applyFont="1" applyFill="1" applyBorder="1" applyAlignment="1" applyProtection="1">
      <alignment horizontal="center" vertical="center" wrapText="1"/>
      <protection locked="0"/>
    </xf>
    <xf numFmtId="0" fontId="2" fillId="2" borderId="2" xfId="56" applyFont="1" applyFill="1" applyBorder="1" applyAlignment="1" applyProtection="1">
      <alignment horizontal="center" vertical="center" wrapText="1"/>
      <protection locked="0"/>
    </xf>
    <xf numFmtId="0" fontId="6" fillId="2" borderId="2" xfId="10" applyFont="1" applyFill="1" applyBorder="1" applyAlignment="1" applyProtection="1">
      <alignment horizontal="left" vertical="center" wrapText="1" shrinkToFit="1"/>
      <protection locked="0"/>
    </xf>
    <xf numFmtId="176" fontId="6" fillId="2" borderId="2" xfId="1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1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0" fontId="12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12" fillId="2" borderId="2" xfId="56" applyNumberFormat="1" applyFont="1" applyFill="1" applyBorder="1" applyAlignment="1" applyProtection="1">
      <alignment horizontal="left" vertical="center" wrapText="1"/>
      <protection locked="0"/>
    </xf>
    <xf numFmtId="176" fontId="8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10" applyNumberFormat="1" applyFont="1" applyFill="1" applyBorder="1" applyAlignment="1" applyProtection="1">
      <alignment horizontal="left" vertical="center" wrapText="1" shrinkToFit="1"/>
      <protection locked="0"/>
    </xf>
    <xf numFmtId="0" fontId="3" fillId="2" borderId="2" xfId="56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0" borderId="1" xfId="1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0" borderId="2" xfId="5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10" applyFont="1" applyFill="1" applyBorder="1" applyAlignment="1" applyProtection="1">
      <alignment vertical="center" wrapText="1" shrinkToFit="1"/>
      <protection locked="0"/>
    </xf>
    <xf numFmtId="0" fontId="6" fillId="0" borderId="2" xfId="0" applyFont="1" applyFill="1" applyBorder="1" applyAlignment="1">
      <alignment horizontal="center" vertical="center"/>
    </xf>
    <xf numFmtId="0" fontId="12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11" fillId="2" borderId="2" xfId="54" applyNumberFormat="1" applyFont="1" applyFill="1" applyBorder="1" applyAlignment="1">
      <alignment horizontal="center" vertical="center" wrapText="1"/>
    </xf>
    <xf numFmtId="178" fontId="11" fillId="0" borderId="2" xfId="54" applyNumberFormat="1" applyFont="1" applyFill="1" applyBorder="1" applyAlignment="1">
      <alignment horizontal="center" vertical="center" wrapText="1"/>
    </xf>
    <xf numFmtId="49" fontId="6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2" xfId="56" applyNumberFormat="1" applyFont="1" applyFill="1" applyBorder="1" applyAlignment="1" applyProtection="1">
      <alignment horizontal="center" vertical="center" wrapText="1"/>
      <protection locked="0"/>
    </xf>
    <xf numFmtId="178" fontId="6" fillId="0" borderId="2" xfId="54" applyNumberFormat="1" applyFont="1" applyFill="1" applyBorder="1" applyAlignment="1">
      <alignment horizontal="center" vertical="center" wrapText="1"/>
    </xf>
    <xf numFmtId="178" fontId="6" fillId="2" borderId="2" xfId="54" applyNumberFormat="1" applyFont="1" applyFill="1" applyBorder="1" applyAlignment="1">
      <alignment horizontal="center" vertical="center" wrapText="1"/>
    </xf>
    <xf numFmtId="0" fontId="6" fillId="0" borderId="2" xfId="56" applyFont="1" applyFill="1" applyBorder="1" applyAlignment="1" applyProtection="1">
      <alignment horizontal="center" vertical="center" wrapText="1"/>
      <protection locked="0"/>
    </xf>
    <xf numFmtId="177" fontId="6" fillId="0" borderId="2" xfId="54" applyNumberFormat="1" applyFont="1" applyFill="1" applyBorder="1" applyAlignment="1">
      <alignment horizontal="center" vertical="center" wrapText="1"/>
    </xf>
    <xf numFmtId="49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177" fontId="6" fillId="2" borderId="2" xfId="54" applyNumberFormat="1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center" vertical="center" wrapText="1"/>
    </xf>
    <xf numFmtId="177" fontId="6" fillId="0" borderId="2" xfId="54" applyNumberFormat="1" applyFont="1" applyFill="1" applyBorder="1" applyAlignment="1">
      <alignment horizontal="center" vertical="center"/>
    </xf>
    <xf numFmtId="177" fontId="6" fillId="2" borderId="2" xfId="54" applyNumberFormat="1" applyFont="1" applyFill="1" applyBorder="1" applyAlignment="1">
      <alignment horizontal="center" vertical="center"/>
    </xf>
    <xf numFmtId="0" fontId="12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Font="1" applyFill="1" applyBorder="1" applyAlignment="1" applyProtection="1">
      <alignment horizontal="center" vertical="center" wrapText="1" shrinkToFit="1"/>
      <protection locked="0"/>
    </xf>
    <xf numFmtId="176" fontId="6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0" applyFont="1" applyFill="1" applyBorder="1" applyAlignment="1" applyProtection="1">
      <alignment horizontal="left" vertical="center" wrapText="1" shrinkToFit="1"/>
      <protection locked="0"/>
    </xf>
    <xf numFmtId="0" fontId="0" fillId="2" borderId="2" xfId="0" applyFill="1" applyBorder="1" applyAlignment="1">
      <alignment horizontal="center" vertical="center"/>
    </xf>
    <xf numFmtId="0" fontId="6" fillId="0" borderId="4" xfId="10" applyFont="1" applyFill="1" applyBorder="1" applyAlignment="1" applyProtection="1">
      <alignment horizontal="center" vertical="center" wrapText="1" shrinkToFit="1"/>
      <protection locked="0"/>
    </xf>
    <xf numFmtId="0" fontId="6" fillId="2" borderId="4" xfId="10" applyFont="1" applyFill="1" applyBorder="1" applyAlignment="1" applyProtection="1">
      <alignment horizontal="center" vertical="center" wrapText="1" shrinkToFit="1"/>
      <protection locked="0"/>
    </xf>
    <xf numFmtId="0" fontId="12" fillId="2" borderId="2" xfId="0" applyFont="1" applyFill="1" applyBorder="1" applyAlignment="1">
      <alignment horizontal="center" vertical="center" wrapText="1"/>
    </xf>
    <xf numFmtId="0" fontId="19" fillId="0" borderId="0" xfId="19" applyFont="1" applyFill="1" applyAlignment="1">
      <alignment vertical="center"/>
    </xf>
    <xf numFmtId="0" fontId="19" fillId="0" borderId="0" xfId="19" applyFont="1" applyAlignment="1">
      <alignment vertical="center"/>
    </xf>
    <xf numFmtId="0" fontId="20" fillId="0" borderId="0" xfId="19" applyFont="1" applyFill="1" applyAlignment="1">
      <alignment vertical="center"/>
    </xf>
    <xf numFmtId="0" fontId="20" fillId="0" borderId="0" xfId="19" applyFont="1" applyBorder="1" applyAlignment="1">
      <alignment vertical="center"/>
    </xf>
    <xf numFmtId="0" fontId="20" fillId="0" borderId="0" xfId="19" applyFont="1" applyAlignment="1">
      <alignment vertical="center"/>
    </xf>
    <xf numFmtId="0" fontId="21" fillId="0" borderId="5" xfId="19" applyFont="1" applyFill="1" applyBorder="1" applyAlignment="1">
      <alignment horizontal="left" vertical="center"/>
    </xf>
    <xf numFmtId="0" fontId="21" fillId="0" borderId="0" xfId="19" applyFont="1" applyFill="1" applyBorder="1" applyAlignment="1">
      <alignment horizontal="left" vertical="center"/>
    </xf>
    <xf numFmtId="0" fontId="22" fillId="0" borderId="0" xfId="19" applyFont="1" applyFill="1" applyBorder="1" applyAlignment="1">
      <alignment horizontal="center" vertical="center"/>
    </xf>
    <xf numFmtId="0" fontId="21" fillId="0" borderId="6" xfId="19" applyFont="1" applyFill="1" applyBorder="1" applyAlignment="1">
      <alignment horizontal="left" vertical="center"/>
    </xf>
    <xf numFmtId="0" fontId="21" fillId="0" borderId="7" xfId="19" applyFont="1" applyFill="1" applyBorder="1" applyAlignment="1">
      <alignment horizontal="left" vertical="center"/>
    </xf>
    <xf numFmtId="0" fontId="22" fillId="0" borderId="0" xfId="19" applyFont="1" applyFill="1" applyBorder="1" applyAlignment="1">
      <alignment horizontal="left" vertical="center"/>
    </xf>
    <xf numFmtId="0" fontId="23" fillId="0" borderId="0" xfId="19" applyFont="1" applyFill="1" applyBorder="1" applyAlignment="1">
      <alignment horizontal="center" vertical="center"/>
    </xf>
    <xf numFmtId="0" fontId="21" fillId="7" borderId="8" xfId="19" applyFont="1" applyFill="1" applyBorder="1" applyAlignment="1">
      <alignment horizontal="center" vertical="center" wrapText="1"/>
    </xf>
    <xf numFmtId="0" fontId="21" fillId="7" borderId="9" xfId="19" applyFont="1" applyFill="1" applyBorder="1" applyAlignment="1">
      <alignment horizontal="center" vertical="center" wrapText="1"/>
    </xf>
    <xf numFmtId="0" fontId="24" fillId="7" borderId="8" xfId="19" applyFont="1" applyFill="1" applyBorder="1" applyAlignment="1">
      <alignment horizontal="center" vertical="center"/>
    </xf>
    <xf numFmtId="0" fontId="24" fillId="7" borderId="9" xfId="19" applyFont="1" applyFill="1" applyBorder="1" applyAlignment="1">
      <alignment horizontal="center" vertical="center"/>
    </xf>
    <xf numFmtId="0" fontId="24" fillId="7" borderId="10" xfId="19" applyFont="1" applyFill="1" applyBorder="1" applyAlignment="1">
      <alignment horizontal="center" vertical="center"/>
    </xf>
    <xf numFmtId="0" fontId="22" fillId="7" borderId="8" xfId="19" applyFont="1" applyFill="1" applyBorder="1" applyAlignment="1">
      <alignment horizontal="center" vertical="center"/>
    </xf>
    <xf numFmtId="0" fontId="25" fillId="0" borderId="9" xfId="19" applyFont="1" applyFill="1" applyBorder="1" applyAlignment="1">
      <alignment horizontal="center" vertical="center"/>
    </xf>
    <xf numFmtId="0" fontId="21" fillId="7" borderId="5" xfId="19" applyFont="1" applyFill="1" applyBorder="1" applyAlignment="1">
      <alignment horizontal="center" vertical="center" wrapText="1"/>
    </xf>
    <xf numFmtId="0" fontId="21" fillId="7" borderId="0" xfId="19" applyFont="1" applyFill="1" applyBorder="1" applyAlignment="1">
      <alignment horizontal="center" vertical="center" wrapText="1"/>
    </xf>
    <xf numFmtId="0" fontId="24" fillId="7" borderId="6" xfId="19" applyFont="1" applyFill="1" applyBorder="1" applyAlignment="1">
      <alignment horizontal="center" vertical="center"/>
    </xf>
    <xf numFmtId="0" fontId="24" fillId="7" borderId="7" xfId="19" applyFont="1" applyFill="1" applyBorder="1" applyAlignment="1">
      <alignment horizontal="center" vertical="center"/>
    </xf>
    <xf numFmtId="0" fontId="24" fillId="7" borderId="11" xfId="19" applyFont="1" applyFill="1" applyBorder="1" applyAlignment="1">
      <alignment horizontal="center" vertical="center"/>
    </xf>
    <xf numFmtId="0" fontId="22" fillId="7" borderId="6" xfId="19" applyFont="1" applyFill="1" applyBorder="1" applyAlignment="1">
      <alignment horizontal="center" vertical="center"/>
    </xf>
    <xf numFmtId="0" fontId="26" fillId="7" borderId="7" xfId="19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0" fillId="0" borderId="8" xfId="47" applyFont="1" applyFill="1" applyBorder="1" applyAlignment="1">
      <alignment horizontal="center" vertical="center" wrapText="1"/>
    </xf>
    <xf numFmtId="0" fontId="20" fillId="0" borderId="9" xfId="47" applyFont="1" applyFill="1" applyBorder="1" applyAlignment="1">
      <alignment horizontal="center" vertical="center" wrapText="1"/>
    </xf>
    <xf numFmtId="0" fontId="20" fillId="0" borderId="12" xfId="47" applyFont="1" applyBorder="1" applyAlignment="1">
      <alignment horizontal="center" vertical="center"/>
    </xf>
    <xf numFmtId="0" fontId="20" fillId="0" borderId="13" xfId="47" applyFont="1" applyBorder="1" applyAlignment="1">
      <alignment horizontal="center" vertical="center"/>
    </xf>
    <xf numFmtId="0" fontId="20" fillId="0" borderId="14" xfId="47" applyFont="1" applyBorder="1" applyAlignment="1">
      <alignment horizontal="center" vertical="center"/>
    </xf>
    <xf numFmtId="0" fontId="20" fillId="0" borderId="8" xfId="47" applyFont="1" applyBorder="1" applyAlignment="1">
      <alignment horizontal="center" vertical="center"/>
    </xf>
    <xf numFmtId="0" fontId="20" fillId="0" borderId="9" xfId="47" applyFont="1" applyBorder="1" applyAlignment="1">
      <alignment horizontal="center" vertical="center"/>
    </xf>
    <xf numFmtId="0" fontId="20" fillId="0" borderId="10" xfId="47" applyFont="1" applyBorder="1" applyAlignment="1">
      <alignment horizontal="center" vertical="center"/>
    </xf>
    <xf numFmtId="0" fontId="20" fillId="0" borderId="15" xfId="47" applyFont="1" applyBorder="1" applyAlignment="1">
      <alignment horizontal="center" vertical="center"/>
    </xf>
    <xf numFmtId="178" fontId="27" fillId="0" borderId="16" xfId="0" applyNumberFormat="1" applyFont="1" applyFill="1" applyBorder="1" applyAlignment="1">
      <alignment horizontal="center" vertical="center" wrapText="1"/>
    </xf>
    <xf numFmtId="178" fontId="27" fillId="0" borderId="17" xfId="0" applyNumberFormat="1" applyFont="1" applyFill="1" applyBorder="1" applyAlignment="1">
      <alignment horizontal="center" vertical="center" wrapText="1"/>
    </xf>
    <xf numFmtId="0" fontId="20" fillId="0" borderId="5" xfId="47" applyFont="1" applyBorder="1" applyAlignment="1">
      <alignment horizontal="center" vertical="center"/>
    </xf>
    <xf numFmtId="0" fontId="20" fillId="0" borderId="0" xfId="47" applyFont="1" applyBorder="1" applyAlignment="1">
      <alignment horizontal="center" vertical="center"/>
    </xf>
    <xf numFmtId="0" fontId="20" fillId="0" borderId="18" xfId="47" applyFont="1" applyBorder="1" applyAlignment="1">
      <alignment horizontal="center" vertical="center"/>
    </xf>
    <xf numFmtId="0" fontId="20" fillId="0" borderId="17" xfId="47" applyFont="1" applyBorder="1" applyAlignment="1">
      <alignment horizontal="center" vertical="center"/>
    </xf>
    <xf numFmtId="0" fontId="20" fillId="0" borderId="6" xfId="47" applyFont="1" applyBorder="1" applyAlignment="1">
      <alignment horizontal="center" vertical="center"/>
    </xf>
    <xf numFmtId="0" fontId="20" fillId="0" borderId="7" xfId="47" applyFont="1" applyBorder="1" applyAlignment="1">
      <alignment horizontal="center" vertical="center"/>
    </xf>
    <xf numFmtId="0" fontId="20" fillId="0" borderId="11" xfId="47" applyFont="1" applyBorder="1" applyAlignment="1">
      <alignment horizontal="center" vertical="center"/>
    </xf>
    <xf numFmtId="0" fontId="20" fillId="0" borderId="19" xfId="47" applyFont="1" applyBorder="1" applyAlignment="1">
      <alignment horizontal="center" vertical="center"/>
    </xf>
    <xf numFmtId="0" fontId="20" fillId="0" borderId="20" xfId="19" applyFont="1" applyFill="1" applyBorder="1" applyAlignment="1">
      <alignment horizontal="center" vertical="center"/>
    </xf>
    <xf numFmtId="0" fontId="20" fillId="0" borderId="21" xfId="19" applyFont="1" applyFill="1" applyBorder="1" applyAlignment="1">
      <alignment horizontal="center" vertical="center"/>
    </xf>
    <xf numFmtId="0" fontId="20" fillId="0" borderId="22" xfId="19" applyFont="1" applyFill="1" applyBorder="1" applyAlignment="1">
      <alignment horizontal="center" vertical="center"/>
    </xf>
    <xf numFmtId="0" fontId="20" fillId="0" borderId="23" xfId="47" applyFont="1" applyBorder="1" applyAlignment="1">
      <alignment horizontal="center" vertical="center"/>
    </xf>
    <xf numFmtId="0" fontId="20" fillId="0" borderId="24" xfId="19" applyFont="1" applyFill="1" applyBorder="1" applyAlignment="1">
      <alignment vertical="center"/>
    </xf>
    <xf numFmtId="0" fontId="20" fillId="0" borderId="25" xfId="19" applyFont="1" applyFill="1" applyBorder="1" applyAlignment="1">
      <alignment horizontal="center" vertical="center"/>
    </xf>
    <xf numFmtId="0" fontId="20" fillId="0" borderId="3" xfId="19" applyFont="1" applyFill="1" applyBorder="1" applyAlignment="1">
      <alignment horizontal="center" vertical="center"/>
    </xf>
    <xf numFmtId="0" fontId="20" fillId="0" borderId="2" xfId="19" applyFont="1" applyFill="1" applyBorder="1" applyAlignment="1">
      <alignment horizontal="center" vertical="center"/>
    </xf>
    <xf numFmtId="0" fontId="20" fillId="0" borderId="2" xfId="19" applyFont="1" applyFill="1" applyBorder="1" applyAlignment="1">
      <alignment vertical="center"/>
    </xf>
    <xf numFmtId="0" fontId="20" fillId="2" borderId="2" xfId="19" applyFont="1" applyFill="1" applyBorder="1" applyAlignment="1">
      <alignment horizontal="center" vertical="center"/>
    </xf>
    <xf numFmtId="0" fontId="20" fillId="2" borderId="2" xfId="19" applyFont="1" applyFill="1" applyBorder="1" applyAlignment="1">
      <alignment horizontal="left" vertical="center"/>
    </xf>
    <xf numFmtId="0" fontId="20" fillId="2" borderId="26" xfId="19" applyFont="1" applyFill="1" applyBorder="1" applyAlignment="1">
      <alignment horizontal="center" vertical="center" wrapText="1"/>
    </xf>
    <xf numFmtId="0" fontId="20" fillId="2" borderId="2" xfId="19" applyFont="1" applyFill="1" applyBorder="1" applyAlignment="1">
      <alignment horizontal="center" vertical="center" wrapText="1"/>
    </xf>
    <xf numFmtId="0" fontId="20" fillId="2" borderId="27" xfId="19" applyFont="1" applyFill="1" applyBorder="1" applyAlignment="1">
      <alignment horizontal="center" vertical="center" wrapText="1"/>
    </xf>
    <xf numFmtId="0" fontId="20" fillId="2" borderId="2" xfId="19" applyFont="1" applyFill="1" applyBorder="1" applyAlignment="1">
      <alignment horizontal="left" vertical="center" wrapText="1"/>
    </xf>
    <xf numFmtId="0" fontId="20" fillId="2" borderId="23" xfId="19" applyFont="1" applyFill="1" applyBorder="1" applyAlignment="1">
      <alignment horizontal="center" vertical="center" wrapText="1"/>
    </xf>
    <xf numFmtId="49" fontId="20" fillId="0" borderId="2" xfId="19" applyNumberFormat="1" applyFont="1" applyFill="1" applyBorder="1" applyAlignment="1">
      <alignment horizontal="center" vertical="center"/>
    </xf>
    <xf numFmtId="0" fontId="20" fillId="0" borderId="2" xfId="19" applyFont="1" applyFill="1" applyBorder="1" applyAlignment="1">
      <alignment horizontal="left" vertical="center"/>
    </xf>
    <xf numFmtId="0" fontId="20" fillId="0" borderId="0" xfId="19" applyFont="1" applyFill="1" applyBorder="1" applyAlignment="1">
      <alignment horizontal="center" vertical="center"/>
    </xf>
    <xf numFmtId="49" fontId="20" fillId="0" borderId="0" xfId="19" applyNumberFormat="1" applyFont="1" applyFill="1" applyBorder="1" applyAlignment="1">
      <alignment horizontal="center" vertical="center"/>
    </xf>
    <xf numFmtId="0" fontId="20" fillId="0" borderId="0" xfId="19" applyFont="1" applyFill="1" applyBorder="1" applyAlignment="1">
      <alignment horizontal="left" vertical="center"/>
    </xf>
    <xf numFmtId="0" fontId="20" fillId="0" borderId="0" xfId="47" applyFont="1" applyFill="1" applyBorder="1" applyAlignment="1">
      <alignment horizontal="left" vertical="center"/>
    </xf>
    <xf numFmtId="0" fontId="20" fillId="0" borderId="0" xfId="19" applyFont="1" applyFill="1" applyBorder="1" applyAlignment="1">
      <alignment vertical="center"/>
    </xf>
    <xf numFmtId="178" fontId="20" fillId="0" borderId="0" xfId="54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8" xfId="47" applyFont="1" applyBorder="1" applyAlignment="1">
      <alignment horizontal="center" vertical="center"/>
    </xf>
    <xf numFmtId="0" fontId="20" fillId="0" borderId="29" xfId="47" applyFont="1" applyBorder="1" applyAlignment="1">
      <alignment horizontal="center" vertical="center"/>
    </xf>
    <xf numFmtId="178" fontId="27" fillId="0" borderId="30" xfId="0" applyNumberFormat="1" applyFont="1" applyFill="1" applyBorder="1" applyAlignment="1">
      <alignment horizontal="center" vertical="center" wrapText="1"/>
    </xf>
    <xf numFmtId="0" fontId="27" fillId="0" borderId="2" xfId="47" applyFont="1" applyBorder="1" applyAlignment="1">
      <alignment horizontal="center" vertical="center"/>
    </xf>
    <xf numFmtId="0" fontId="27" fillId="0" borderId="16" xfId="47" applyFont="1" applyBorder="1" applyAlignment="1">
      <alignment horizontal="center" vertical="center" wrapText="1"/>
    </xf>
    <xf numFmtId="0" fontId="27" fillId="0" borderId="17" xfId="47" applyFont="1" applyBorder="1" applyAlignment="1">
      <alignment horizontal="center" vertical="center" wrapText="1"/>
    </xf>
    <xf numFmtId="0" fontId="20" fillId="2" borderId="19" xfId="19" applyFont="1" applyFill="1" applyBorder="1" applyAlignment="1">
      <alignment horizontal="center" vertical="center" wrapText="1"/>
    </xf>
    <xf numFmtId="0" fontId="20" fillId="2" borderId="31" xfId="19" applyFont="1" applyFill="1" applyBorder="1" applyAlignment="1">
      <alignment horizontal="center" vertical="center" wrapText="1"/>
    </xf>
    <xf numFmtId="0" fontId="20" fillId="2" borderId="0" xfId="19" applyFont="1" applyFill="1" applyAlignment="1">
      <alignment horizontal="center" vertical="center" wrapText="1"/>
    </xf>
    <xf numFmtId="0" fontId="20" fillId="2" borderId="32" xfId="19" applyFont="1" applyFill="1" applyBorder="1" applyAlignment="1">
      <alignment horizontal="center" vertical="center" wrapText="1"/>
    </xf>
    <xf numFmtId="0" fontId="20" fillId="2" borderId="15" xfId="19" applyFont="1" applyFill="1" applyBorder="1" applyAlignment="1">
      <alignment horizontal="center" vertical="center" wrapText="1"/>
    </xf>
    <xf numFmtId="0" fontId="20" fillId="2" borderId="33" xfId="19" applyFont="1" applyFill="1" applyBorder="1" applyAlignment="1">
      <alignment horizontal="center" vertical="center" wrapText="1"/>
    </xf>
    <xf numFmtId="0" fontId="28" fillId="0" borderId="0" xfId="19" applyFont="1" applyFill="1" applyBorder="1" applyAlignment="1">
      <alignment vertical="center"/>
    </xf>
    <xf numFmtId="0" fontId="19" fillId="0" borderId="0" xfId="19" applyFont="1" applyFill="1" applyBorder="1" applyAlignment="1">
      <alignment vertical="center"/>
    </xf>
    <xf numFmtId="0" fontId="25" fillId="7" borderId="10" xfId="19" applyFont="1" applyFill="1" applyBorder="1" applyAlignment="1">
      <alignment horizontal="center" vertical="center"/>
    </xf>
    <xf numFmtId="0" fontId="4" fillId="0" borderId="34" xfId="19" applyFont="1" applyFill="1" applyBorder="1" applyAlignment="1">
      <alignment horizontal="center" vertical="center"/>
    </xf>
    <xf numFmtId="0" fontId="4" fillId="0" borderId="28" xfId="19" applyFont="1" applyFill="1" applyBorder="1" applyAlignment="1">
      <alignment horizontal="center" vertical="center"/>
    </xf>
    <xf numFmtId="0" fontId="19" fillId="0" borderId="7" xfId="19" applyFont="1" applyBorder="1" applyAlignment="1">
      <alignment vertical="center"/>
    </xf>
    <xf numFmtId="0" fontId="19" fillId="0" borderId="11" xfId="19" applyFont="1" applyBorder="1" applyAlignment="1">
      <alignment vertical="center"/>
    </xf>
    <xf numFmtId="0" fontId="29" fillId="0" borderId="35" xfId="19" applyFont="1" applyFill="1" applyBorder="1" applyAlignment="1">
      <alignment horizontal="center" vertical="center"/>
    </xf>
    <xf numFmtId="0" fontId="29" fillId="0" borderId="36" xfId="19" applyFont="1" applyFill="1" applyBorder="1" applyAlignment="1">
      <alignment horizontal="center" vertical="center"/>
    </xf>
    <xf numFmtId="0" fontId="27" fillId="0" borderId="30" xfId="47" applyFont="1" applyBorder="1" applyAlignment="1">
      <alignment horizontal="center" vertical="center" wrapText="1"/>
    </xf>
    <xf numFmtId="0" fontId="27" fillId="0" borderId="16" xfId="47" applyFont="1" applyBorder="1" applyAlignment="1">
      <alignment horizontal="center" vertical="center"/>
    </xf>
    <xf numFmtId="0" fontId="27" fillId="0" borderId="30" xfId="47" applyFont="1" applyBorder="1" applyAlignment="1">
      <alignment horizontal="center" vertical="center"/>
    </xf>
    <xf numFmtId="178" fontId="20" fillId="0" borderId="16" xfId="54" applyNumberFormat="1" applyFont="1" applyFill="1" applyBorder="1" applyAlignment="1">
      <alignment horizontal="center" vertical="center" wrapText="1"/>
    </xf>
    <xf numFmtId="178" fontId="20" fillId="0" borderId="30" xfId="54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47" applyFont="1" applyFill="1" applyBorder="1" applyAlignment="1">
      <alignment horizontal="left" vertical="center" wrapText="1"/>
    </xf>
    <xf numFmtId="0" fontId="20" fillId="0" borderId="2" xfId="19" applyFont="1" applyFill="1" applyBorder="1" applyAlignment="1">
      <alignment horizontal="left" vertical="center" wrapText="1"/>
    </xf>
    <xf numFmtId="0" fontId="20" fillId="0" borderId="2" xfId="19" applyFont="1" applyFill="1" applyBorder="1" applyAlignment="1">
      <alignment vertical="center" wrapText="1"/>
    </xf>
    <xf numFmtId="178" fontId="20" fillId="0" borderId="2" xfId="54" applyNumberFormat="1" applyFont="1" applyFill="1" applyBorder="1" applyAlignment="1">
      <alignment horizontal="center" vertical="center" wrapText="1"/>
    </xf>
    <xf numFmtId="0" fontId="20" fillId="0" borderId="2" xfId="47" applyFont="1" applyFill="1" applyBorder="1" applyAlignment="1">
      <alignment horizontal="left" vertical="center"/>
    </xf>
    <xf numFmtId="0" fontId="15" fillId="0" borderId="0" xfId="19" applyFont="1" applyFill="1" applyBorder="1" applyAlignment="1">
      <alignment horizontal="center" vertical="center"/>
    </xf>
    <xf numFmtId="0" fontId="28" fillId="0" borderId="0" xfId="19" applyFont="1" applyFill="1" applyBorder="1" applyAlignment="1">
      <alignment horizontal="left" vertical="center" wrapText="1"/>
    </xf>
    <xf numFmtId="0" fontId="28" fillId="0" borderId="18" xfId="19" applyFont="1" applyFill="1" applyBorder="1" applyAlignment="1">
      <alignment horizontal="left" vertical="center" wrapText="1"/>
    </xf>
    <xf numFmtId="0" fontId="4" fillId="0" borderId="29" xfId="19" applyFont="1" applyFill="1" applyBorder="1" applyAlignment="1">
      <alignment horizontal="center" vertical="center"/>
    </xf>
    <xf numFmtId="0" fontId="4" fillId="0" borderId="29" xfId="47" applyFont="1" applyFill="1" applyBorder="1" applyAlignment="1">
      <alignment horizontal="center" vertical="center"/>
    </xf>
    <xf numFmtId="0" fontId="4" fillId="0" borderId="37" xfId="19" applyFont="1" applyFill="1" applyBorder="1" applyAlignment="1">
      <alignment horizontal="center" vertical="center"/>
    </xf>
    <xf numFmtId="0" fontId="19" fillId="0" borderId="0" xfId="19" applyFont="1" applyFill="1" applyBorder="1" applyAlignment="1">
      <alignment vertical="center" wrapText="1"/>
    </xf>
    <xf numFmtId="0" fontId="19" fillId="0" borderId="0" xfId="19" applyFont="1" applyBorder="1" applyAlignment="1">
      <alignment vertical="center"/>
    </xf>
    <xf numFmtId="0" fontId="29" fillId="0" borderId="38" xfId="19" applyFont="1" applyFill="1" applyBorder="1" applyAlignment="1">
      <alignment horizontal="center" vertical="center"/>
    </xf>
    <xf numFmtId="14" fontId="4" fillId="0" borderId="38" xfId="19" applyNumberFormat="1" applyFont="1" applyFill="1" applyBorder="1" applyAlignment="1">
      <alignment horizontal="center" vertical="center" shrinkToFit="1"/>
    </xf>
    <xf numFmtId="49" fontId="29" fillId="0" borderId="39" xfId="19" applyNumberFormat="1" applyFont="1" applyFill="1" applyBorder="1" applyAlignment="1">
      <alignment horizontal="center" vertical="center" shrinkToFit="1"/>
    </xf>
    <xf numFmtId="14" fontId="29" fillId="0" borderId="40" xfId="19" applyNumberFormat="1" applyFont="1" applyBorder="1" applyAlignment="1">
      <alignment horizontal="center" vertical="center" shrinkToFit="1"/>
    </xf>
    <xf numFmtId="0" fontId="20" fillId="0" borderId="13" xfId="19" applyFont="1" applyBorder="1" applyAlignment="1">
      <alignment horizontal="center" vertical="center"/>
    </xf>
    <xf numFmtId="0" fontId="20" fillId="0" borderId="14" xfId="19" applyFont="1" applyBorder="1" applyAlignment="1">
      <alignment horizontal="center" vertical="center"/>
    </xf>
    <xf numFmtId="0" fontId="20" fillId="0" borderId="28" xfId="19" applyFont="1" applyBorder="1" applyAlignment="1">
      <alignment horizontal="center" vertical="center"/>
    </xf>
    <xf numFmtId="0" fontId="20" fillId="0" borderId="41" xfId="19" applyFont="1" applyBorder="1" applyAlignment="1">
      <alignment horizontal="center" vertical="center"/>
    </xf>
    <xf numFmtId="0" fontId="27" fillId="0" borderId="16" xfId="19" applyFont="1" applyBorder="1" applyAlignment="1">
      <alignment horizontal="center" vertical="center"/>
    </xf>
    <xf numFmtId="0" fontId="27" fillId="0" borderId="17" xfId="19" applyFont="1" applyBorder="1" applyAlignment="1">
      <alignment horizontal="center" vertical="center"/>
    </xf>
    <xf numFmtId="0" fontId="27" fillId="0" borderId="30" xfId="19" applyFont="1" applyBorder="1" applyAlignment="1">
      <alignment horizontal="center" vertical="center"/>
    </xf>
    <xf numFmtId="0" fontId="20" fillId="0" borderId="2" xfId="19" applyFont="1" applyBorder="1" applyAlignment="1">
      <alignment horizontal="center" vertical="center"/>
    </xf>
    <xf numFmtId="0" fontId="20" fillId="0" borderId="42" xfId="19" applyFont="1" applyBorder="1" applyAlignment="1">
      <alignment horizontal="center" vertical="center"/>
    </xf>
    <xf numFmtId="0" fontId="20" fillId="0" borderId="43" xfId="47" applyFont="1" applyBorder="1" applyAlignment="1">
      <alignment horizontal="center" vertical="center"/>
    </xf>
    <xf numFmtId="0" fontId="20" fillId="0" borderId="44" xfId="47" applyFont="1" applyBorder="1" applyAlignment="1">
      <alignment horizontal="center" vertical="center"/>
    </xf>
    <xf numFmtId="0" fontId="20" fillId="0" borderId="31" xfId="19" applyFont="1" applyFill="1" applyBorder="1" applyAlignment="1">
      <alignment horizontal="center" vertical="center"/>
    </xf>
    <xf numFmtId="0" fontId="20" fillId="0" borderId="45" xfId="19" applyFont="1" applyFill="1" applyBorder="1" applyAlignment="1">
      <alignment horizontal="center" vertical="center"/>
    </xf>
    <xf numFmtId="0" fontId="20" fillId="0" borderId="0" xfId="19" applyFont="1" applyAlignment="1">
      <alignment vertical="center" wrapText="1"/>
    </xf>
    <xf numFmtId="0" fontId="1" fillId="6" borderId="0" xfId="10" applyFont="1" applyFill="1" applyBorder="1" applyAlignment="1" applyProtection="1">
      <alignment horizontal="center" vertical="center" wrapText="1"/>
      <protection locked="0"/>
    </xf>
    <xf numFmtId="0" fontId="2" fillId="6" borderId="0" xfId="56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8" borderId="0" xfId="56" applyNumberFormat="1" applyFont="1" applyFill="1" applyAlignment="1" applyProtection="1">
      <alignment horizontal="center" vertical="center" wrapText="1"/>
      <protection locked="0"/>
    </xf>
    <xf numFmtId="0" fontId="31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1" fillId="9" borderId="0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6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56" applyNumberFormat="1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10" applyNumberFormat="1" applyFont="1" applyFill="1" applyBorder="1" applyAlignment="1" applyProtection="1">
      <alignment vertical="center" wrapText="1"/>
      <protection locked="0"/>
    </xf>
    <xf numFmtId="0" fontId="6" fillId="0" borderId="2" xfId="0" applyNumberFormat="1" applyFont="1" applyFill="1" applyBorder="1" applyAlignment="1">
      <alignment vertical="center" wrapText="1"/>
    </xf>
    <xf numFmtId="0" fontId="6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6" applyNumberFormat="1" applyFont="1" applyFill="1" applyBorder="1" applyAlignment="1" applyProtection="1">
      <alignment horizontal="left" vertical="center" wrapText="1"/>
      <protection locked="0"/>
    </xf>
    <xf numFmtId="49" fontId="11" fillId="0" borderId="4" xfId="0" applyNumberFormat="1" applyFont="1" applyFill="1" applyBorder="1" applyAlignment="1">
      <alignment horizontal="center" vertical="center" wrapText="1"/>
    </xf>
    <xf numFmtId="178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2" xfId="10" applyFont="1" applyFill="1" applyBorder="1" applyAlignment="1" applyProtection="1">
      <alignment horizontal="center" vertical="center" wrapText="1"/>
      <protection locked="0"/>
    </xf>
    <xf numFmtId="49" fontId="6" fillId="0" borderId="4" xfId="55" applyNumberFormat="1" applyFont="1" applyFill="1" applyBorder="1" applyAlignment="1">
      <alignment horizontal="center" vertical="center" wrapText="1"/>
    </xf>
    <xf numFmtId="49" fontId="2" fillId="0" borderId="4" xfId="56" applyNumberFormat="1" applyFont="1" applyFill="1" applyBorder="1" applyAlignment="1" applyProtection="1">
      <alignment horizontal="center" vertical="center" wrapText="1"/>
      <protection locked="0"/>
    </xf>
    <xf numFmtId="177" fontId="12" fillId="0" borderId="2" xfId="56" applyNumberFormat="1" applyFont="1" applyFill="1" applyBorder="1" applyAlignment="1" applyProtection="1">
      <alignment horizontal="center" vertical="center"/>
      <protection locked="0"/>
    </xf>
    <xf numFmtId="177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10" applyNumberFormat="1" applyFont="1" applyFill="1" applyBorder="1" applyAlignment="1" applyProtection="1">
      <alignment horizontal="center" vertical="center" wrapText="1"/>
      <protection locked="0"/>
    </xf>
    <xf numFmtId="177" fontId="6" fillId="0" borderId="4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77" fontId="12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56" applyNumberFormat="1" applyFont="1" applyFill="1" applyBorder="1" applyAlignment="1" applyProtection="1">
      <alignment horizontal="center" vertical="center" wrapText="1"/>
      <protection locked="0"/>
    </xf>
    <xf numFmtId="0" fontId="33" fillId="0" borderId="2" xfId="56" applyFont="1" applyFill="1" applyBorder="1" applyAlignment="1" applyProtection="1">
      <alignment horizontal="center" vertical="center" wrapText="1"/>
      <protection locked="0"/>
    </xf>
    <xf numFmtId="0" fontId="12" fillId="0" borderId="2" xfId="56" applyFont="1" applyFill="1" applyBorder="1" applyAlignment="1" applyProtection="1">
      <alignment horizontal="center" vertical="center" wrapText="1"/>
      <protection locked="0"/>
    </xf>
    <xf numFmtId="176" fontId="6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10" borderId="2" xfId="1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56" applyFont="1" applyFill="1" applyBorder="1" applyAlignment="1" applyProtection="1">
      <alignment horizontal="center" vertical="center" wrapText="1"/>
      <protection locked="0"/>
    </xf>
    <xf numFmtId="0" fontId="6" fillId="0" borderId="2" xfId="10" applyFont="1" applyFill="1" applyBorder="1" applyAlignment="1" applyProtection="1">
      <alignment vertical="center" wrapText="1"/>
      <protection locked="0"/>
    </xf>
    <xf numFmtId="49" fontId="3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10" applyFont="1" applyFill="1" applyBorder="1" applyAlignment="1" applyProtection="1">
      <alignment vertical="center" wrapText="1" shrinkToFit="1"/>
      <protection locked="0"/>
    </xf>
    <xf numFmtId="0" fontId="8" fillId="0" borderId="2" xfId="51" applyNumberFormat="1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2" xfId="10" applyFont="1" applyFill="1" applyBorder="1" applyAlignment="1" applyProtection="1">
      <alignment vertical="center" wrapText="1" shrinkToFit="1"/>
      <protection locked="0"/>
    </xf>
    <xf numFmtId="0" fontId="12" fillId="3" borderId="2" xfId="51" applyNumberFormat="1" applyFont="1" applyFill="1" applyBorder="1" applyAlignment="1">
      <alignment horizontal="center" vertical="center" wrapText="1"/>
    </xf>
    <xf numFmtId="0" fontId="12" fillId="3" borderId="2" xfId="56" applyFont="1" applyFill="1" applyBorder="1" applyAlignment="1" applyProtection="1">
      <alignment horizontal="center" vertical="center" wrapText="1"/>
      <protection locked="0"/>
    </xf>
    <xf numFmtId="0" fontId="33" fillId="0" borderId="2" xfId="10" applyFont="1" applyFill="1" applyBorder="1" applyAlignment="1" applyProtection="1">
      <alignment vertical="center" wrapText="1" shrinkToFit="1"/>
      <protection locked="0"/>
    </xf>
    <xf numFmtId="49" fontId="8" fillId="0" borderId="2" xfId="56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49" fontId="34" fillId="0" borderId="2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49" fontId="12" fillId="3" borderId="2" xfId="56" applyNumberFormat="1" applyFont="1" applyFill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6" fillId="0" borderId="3" xfId="56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8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3" borderId="2" xfId="0" applyNumberFormat="1" applyFont="1" applyFill="1" applyBorder="1" applyAlignment="1">
      <alignment horizontal="left" vertical="center" wrapText="1"/>
    </xf>
    <xf numFmtId="179" fontId="12" fillId="3" borderId="2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12" fillId="0" borderId="0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0" applyFont="1" applyFill="1" applyBorder="1" applyAlignment="1" applyProtection="1">
      <alignment horizontal="center" vertical="center" wrapText="1" shrinkToFit="1"/>
      <protection locked="0"/>
    </xf>
    <xf numFmtId="0" fontId="20" fillId="0" borderId="0" xfId="19" applyFont="1" applyAlignment="1">
      <alignment horizontal="center" vertical="center"/>
    </xf>
    <xf numFmtId="0" fontId="27" fillId="0" borderId="17" xfId="47" applyFont="1" applyBorder="1" applyAlignment="1">
      <alignment horizontal="center" vertical="center"/>
    </xf>
    <xf numFmtId="0" fontId="20" fillId="0" borderId="30" xfId="47" applyFont="1" applyBorder="1" applyAlignment="1">
      <alignment horizontal="center" vertical="center"/>
    </xf>
    <xf numFmtId="0" fontId="20" fillId="0" borderId="46" xfId="19" applyFont="1" applyFill="1" applyBorder="1" applyAlignment="1">
      <alignment horizontal="center" vertical="center"/>
    </xf>
    <xf numFmtId="0" fontId="20" fillId="0" borderId="47" xfId="19" applyFont="1" applyFill="1" applyBorder="1" applyAlignment="1">
      <alignment horizontal="center" vertical="center"/>
    </xf>
    <xf numFmtId="0" fontId="20" fillId="0" borderId="48" xfId="19" applyFont="1" applyFill="1" applyBorder="1" applyAlignment="1">
      <alignment horizontal="center" vertical="center"/>
    </xf>
    <xf numFmtId="0" fontId="20" fillId="0" borderId="27" xfId="47" applyFont="1" applyBorder="1" applyAlignment="1">
      <alignment horizontal="center" vertical="center"/>
    </xf>
    <xf numFmtId="49" fontId="20" fillId="5" borderId="2" xfId="19" applyNumberFormat="1" applyFont="1" applyFill="1" applyBorder="1" applyAlignment="1">
      <alignment horizontal="center" vertical="center"/>
    </xf>
    <xf numFmtId="0" fontId="20" fillId="0" borderId="2" xfId="19" applyFont="1" applyBorder="1" applyAlignment="1">
      <alignment vertical="center"/>
    </xf>
    <xf numFmtId="0" fontId="20" fillId="3" borderId="2" xfId="19" applyFont="1" applyFill="1" applyBorder="1" applyAlignment="1">
      <alignment horizontal="center" vertical="center"/>
    </xf>
    <xf numFmtId="0" fontId="35" fillId="0" borderId="16" xfId="19" applyFont="1" applyFill="1" applyBorder="1" applyAlignment="1">
      <alignment vertical="center"/>
    </xf>
    <xf numFmtId="0" fontId="20" fillId="2" borderId="16" xfId="19" applyFont="1" applyFill="1" applyBorder="1" applyAlignment="1">
      <alignment vertical="center"/>
    </xf>
    <xf numFmtId="0" fontId="20" fillId="0" borderId="16" xfId="19" applyFont="1" applyFill="1" applyBorder="1" applyAlignment="1">
      <alignment vertical="center"/>
    </xf>
    <xf numFmtId="0" fontId="20" fillId="0" borderId="16" xfId="19" applyFont="1" applyFill="1" applyBorder="1" applyAlignment="1">
      <alignment horizontal="left" vertical="center" wrapText="1"/>
    </xf>
    <xf numFmtId="0" fontId="35" fillId="0" borderId="2" xfId="19" applyFont="1" applyFill="1" applyBorder="1" applyAlignment="1">
      <alignment horizontal="left" vertical="center" wrapText="1"/>
    </xf>
    <xf numFmtId="0" fontId="35" fillId="0" borderId="0" xfId="19" applyFont="1" applyFill="1" applyBorder="1" applyAlignment="1">
      <alignment horizontal="left" vertical="center" wrapText="1"/>
    </xf>
    <xf numFmtId="0" fontId="20" fillId="0" borderId="0" xfId="19" applyFont="1" applyFill="1" applyBorder="1" applyAlignment="1">
      <alignment horizontal="left" vertical="center" wrapText="1"/>
    </xf>
    <xf numFmtId="0" fontId="20" fillId="0" borderId="3" xfId="19" applyFont="1" applyFill="1" applyBorder="1" applyAlignment="1">
      <alignment horizontal="center" vertical="center" wrapText="1"/>
    </xf>
    <xf numFmtId="0" fontId="20" fillId="0" borderId="26" xfId="19" applyFont="1" applyFill="1" applyBorder="1" applyAlignment="1">
      <alignment horizontal="center" vertical="center"/>
    </xf>
    <xf numFmtId="0" fontId="20" fillId="0" borderId="19" xfId="19" applyFont="1" applyFill="1" applyBorder="1" applyAlignment="1">
      <alignment horizontal="center" vertical="center"/>
    </xf>
    <xf numFmtId="0" fontId="20" fillId="0" borderId="25" xfId="19" applyFont="1" applyFill="1" applyBorder="1" applyAlignment="1">
      <alignment horizontal="center" vertical="center" wrapText="1"/>
    </xf>
    <xf numFmtId="0" fontId="20" fillId="0" borderId="27" xfId="19" applyFont="1" applyFill="1" applyBorder="1" applyAlignment="1">
      <alignment horizontal="center" vertical="center"/>
    </xf>
    <xf numFmtId="0" fontId="20" fillId="0" borderId="0" xfId="19" applyFont="1" applyFill="1" applyAlignment="1">
      <alignment horizontal="center" vertical="center"/>
    </xf>
    <xf numFmtId="0" fontId="20" fillId="0" borderId="32" xfId="19" applyFont="1" applyFill="1" applyBorder="1" applyAlignment="1">
      <alignment horizontal="center" vertical="center"/>
    </xf>
    <xf numFmtId="0" fontId="20" fillId="0" borderId="4" xfId="19" applyFont="1" applyFill="1" applyBorder="1" applyAlignment="1">
      <alignment horizontal="center" vertical="center" wrapText="1"/>
    </xf>
    <xf numFmtId="0" fontId="20" fillId="0" borderId="23" xfId="19" applyFont="1" applyFill="1" applyBorder="1" applyAlignment="1">
      <alignment horizontal="center" vertical="center"/>
    </xf>
    <xf numFmtId="0" fontId="20" fillId="0" borderId="15" xfId="19" applyFont="1" applyFill="1" applyBorder="1" applyAlignment="1">
      <alignment horizontal="center" vertical="center"/>
    </xf>
    <xf numFmtId="0" fontId="20" fillId="0" borderId="33" xfId="19" applyFont="1" applyFill="1" applyBorder="1" applyAlignment="1">
      <alignment horizontal="center" vertical="center"/>
    </xf>
    <xf numFmtId="0" fontId="36" fillId="2" borderId="2" xfId="19" applyFont="1" applyFill="1" applyBorder="1" applyAlignment="1">
      <alignment horizontal="center" vertical="center"/>
    </xf>
    <xf numFmtId="0" fontId="36" fillId="2" borderId="16" xfId="19" applyFont="1" applyFill="1" applyBorder="1" applyAlignment="1">
      <alignment horizontal="center" vertical="center"/>
    </xf>
    <xf numFmtId="0" fontId="36" fillId="2" borderId="17" xfId="19" applyFont="1" applyFill="1" applyBorder="1" applyAlignment="1">
      <alignment horizontal="center" vertical="center"/>
    </xf>
    <xf numFmtId="0" fontId="36" fillId="2" borderId="30" xfId="19" applyFont="1" applyFill="1" applyBorder="1" applyAlignment="1">
      <alignment horizontal="center" vertical="center"/>
    </xf>
    <xf numFmtId="0" fontId="20" fillId="0" borderId="16" xfId="19" applyFont="1" applyBorder="1" applyAlignment="1">
      <alignment horizontal="center" vertical="center"/>
    </xf>
    <xf numFmtId="0" fontId="20" fillId="0" borderId="30" xfId="19" applyFont="1" applyBorder="1" applyAlignment="1">
      <alignment horizontal="center" vertical="center"/>
    </xf>
    <xf numFmtId="0" fontId="20" fillId="0" borderId="0" xfId="19" applyFont="1" applyBorder="1" applyAlignment="1">
      <alignment horizontal="center" vertical="center"/>
    </xf>
    <xf numFmtId="0" fontId="20" fillId="0" borderId="16" xfId="19" applyFont="1" applyFill="1" applyBorder="1" applyAlignment="1">
      <alignment horizontal="center" vertical="center"/>
    </xf>
    <xf numFmtId="0" fontId="20" fillId="0" borderId="30" xfId="19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5" fillId="0" borderId="2" xfId="19" applyFont="1" applyFill="1" applyBorder="1" applyAlignment="1">
      <alignment horizontal="center" vertical="center"/>
    </xf>
    <xf numFmtId="0" fontId="15" fillId="0" borderId="2" xfId="19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 wrapText="1"/>
    </xf>
    <xf numFmtId="0" fontId="15" fillId="0" borderId="0" xfId="19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BOM_Level_1" xfId="55"/>
    <cellStyle name="样式 1" xfId="56"/>
  </cellStyles>
  <dxfs count="10">
    <dxf>
      <fill>
        <patternFill patternType="solid">
          <bgColor indexed="17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1"/>
        </patternFill>
      </fill>
    </dxf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3" Type="http://schemas.openxmlformats.org/officeDocument/2006/relationships/image" Target="../media/image84.wmf"/><Relationship Id="rId82" Type="http://schemas.openxmlformats.org/officeDocument/2006/relationships/image" Target="../media/image83.wmf"/><Relationship Id="rId81" Type="http://schemas.openxmlformats.org/officeDocument/2006/relationships/image" Target="../media/image82.jpeg"/><Relationship Id="rId80" Type="http://schemas.openxmlformats.org/officeDocument/2006/relationships/image" Target="../media/image81.wmf"/><Relationship Id="rId8" Type="http://schemas.openxmlformats.org/officeDocument/2006/relationships/image" Target="../media/image9.emf"/><Relationship Id="rId79" Type="http://schemas.openxmlformats.org/officeDocument/2006/relationships/image" Target="../media/image80.wmf"/><Relationship Id="rId78" Type="http://schemas.openxmlformats.org/officeDocument/2006/relationships/image" Target="../media/image79.wmf"/><Relationship Id="rId77" Type="http://schemas.openxmlformats.org/officeDocument/2006/relationships/image" Target="../media/image78.wmf"/><Relationship Id="rId76" Type="http://schemas.openxmlformats.org/officeDocument/2006/relationships/image" Target="../media/image77.wmf"/><Relationship Id="rId75" Type="http://schemas.openxmlformats.org/officeDocument/2006/relationships/image" Target="../media/image76.wmf"/><Relationship Id="rId74" Type="http://schemas.openxmlformats.org/officeDocument/2006/relationships/image" Target="../media/image75.emf"/><Relationship Id="rId73" Type="http://schemas.openxmlformats.org/officeDocument/2006/relationships/image" Target="../media/image74.wmf"/><Relationship Id="rId72" Type="http://schemas.openxmlformats.org/officeDocument/2006/relationships/image" Target="../media/image73.emf"/><Relationship Id="rId71" Type="http://schemas.openxmlformats.org/officeDocument/2006/relationships/image" Target="../media/image72.emf"/><Relationship Id="rId70" Type="http://schemas.openxmlformats.org/officeDocument/2006/relationships/image" Target="../media/image71.wmf"/><Relationship Id="rId7" Type="http://schemas.openxmlformats.org/officeDocument/2006/relationships/image" Target="../media/image8.emf"/><Relationship Id="rId69" Type="http://schemas.openxmlformats.org/officeDocument/2006/relationships/image" Target="../media/image70.emf"/><Relationship Id="rId68" Type="http://schemas.openxmlformats.org/officeDocument/2006/relationships/image" Target="../media/image69.emf"/><Relationship Id="rId67" Type="http://schemas.openxmlformats.org/officeDocument/2006/relationships/image" Target="../media/image68.emf"/><Relationship Id="rId66" Type="http://schemas.openxmlformats.org/officeDocument/2006/relationships/image" Target="../media/image67.emf"/><Relationship Id="rId65" Type="http://schemas.openxmlformats.org/officeDocument/2006/relationships/image" Target="../media/image66.emf"/><Relationship Id="rId64" Type="http://schemas.openxmlformats.org/officeDocument/2006/relationships/image" Target="../media/image65.emf"/><Relationship Id="rId63" Type="http://schemas.openxmlformats.org/officeDocument/2006/relationships/image" Target="../media/image64.emf"/><Relationship Id="rId62" Type="http://schemas.openxmlformats.org/officeDocument/2006/relationships/image" Target="../media/image63.emf"/><Relationship Id="rId61" Type="http://schemas.openxmlformats.org/officeDocument/2006/relationships/image" Target="../media/image62.emf"/><Relationship Id="rId60" Type="http://schemas.openxmlformats.org/officeDocument/2006/relationships/image" Target="../media/image61.emf"/><Relationship Id="rId6" Type="http://schemas.openxmlformats.org/officeDocument/2006/relationships/image" Target="../media/image7.emf"/><Relationship Id="rId59" Type="http://schemas.openxmlformats.org/officeDocument/2006/relationships/image" Target="../media/image60.emf"/><Relationship Id="rId58" Type="http://schemas.openxmlformats.org/officeDocument/2006/relationships/image" Target="../media/image59.emf"/><Relationship Id="rId57" Type="http://schemas.openxmlformats.org/officeDocument/2006/relationships/image" Target="../media/image58.emf"/><Relationship Id="rId56" Type="http://schemas.openxmlformats.org/officeDocument/2006/relationships/image" Target="../media/image57.emf"/><Relationship Id="rId55" Type="http://schemas.openxmlformats.org/officeDocument/2006/relationships/image" Target="../media/image56.emf"/><Relationship Id="rId54" Type="http://schemas.openxmlformats.org/officeDocument/2006/relationships/image" Target="../media/image55.emf"/><Relationship Id="rId53" Type="http://schemas.openxmlformats.org/officeDocument/2006/relationships/image" Target="../media/image54.emf"/><Relationship Id="rId52" Type="http://schemas.openxmlformats.org/officeDocument/2006/relationships/image" Target="../media/image53.emf"/><Relationship Id="rId51" Type="http://schemas.openxmlformats.org/officeDocument/2006/relationships/image" Target="../media/image52.emf"/><Relationship Id="rId50" Type="http://schemas.openxmlformats.org/officeDocument/2006/relationships/image" Target="../media/image51.emf"/><Relationship Id="rId5" Type="http://schemas.openxmlformats.org/officeDocument/2006/relationships/image" Target="../media/image6.emf"/><Relationship Id="rId49" Type="http://schemas.openxmlformats.org/officeDocument/2006/relationships/image" Target="../media/image50.emf"/><Relationship Id="rId48" Type="http://schemas.openxmlformats.org/officeDocument/2006/relationships/image" Target="../media/image49.emf"/><Relationship Id="rId47" Type="http://schemas.openxmlformats.org/officeDocument/2006/relationships/image" Target="../media/image48.emf"/><Relationship Id="rId46" Type="http://schemas.openxmlformats.org/officeDocument/2006/relationships/image" Target="../media/image47.emf"/><Relationship Id="rId45" Type="http://schemas.openxmlformats.org/officeDocument/2006/relationships/image" Target="../media/image46.emf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emf"/><Relationship Id="rId41" Type="http://schemas.openxmlformats.org/officeDocument/2006/relationships/image" Target="../media/image42.emf"/><Relationship Id="rId40" Type="http://schemas.openxmlformats.org/officeDocument/2006/relationships/image" Target="../media/image41.emf"/><Relationship Id="rId4" Type="http://schemas.openxmlformats.org/officeDocument/2006/relationships/image" Target="../media/image5.emf"/><Relationship Id="rId39" Type="http://schemas.openxmlformats.org/officeDocument/2006/relationships/image" Target="../media/image40.emf"/><Relationship Id="rId38" Type="http://schemas.openxmlformats.org/officeDocument/2006/relationships/image" Target="../media/image39.emf"/><Relationship Id="rId37" Type="http://schemas.openxmlformats.org/officeDocument/2006/relationships/image" Target="../media/image38.emf"/><Relationship Id="rId36" Type="http://schemas.openxmlformats.org/officeDocument/2006/relationships/image" Target="../media/image37.emf"/><Relationship Id="rId35" Type="http://schemas.openxmlformats.org/officeDocument/2006/relationships/image" Target="../media/image36.png"/><Relationship Id="rId34" Type="http://schemas.openxmlformats.org/officeDocument/2006/relationships/image" Target="../media/image35.png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5.png"/></Relationships>
</file>

<file path=xl/drawings/_rels/drawing4.xml.rels><?xml version="1.0" encoding="UTF-8" standalone="yes"?>
<Relationships xmlns="http://schemas.openxmlformats.org/package/2006/relationships"><Relationship Id="rId94" Type="http://schemas.openxmlformats.org/officeDocument/2006/relationships/image" Target="../media/image170.emf"/><Relationship Id="rId93" Type="http://schemas.openxmlformats.org/officeDocument/2006/relationships/image" Target="../media/image169.emf"/><Relationship Id="rId92" Type="http://schemas.openxmlformats.org/officeDocument/2006/relationships/image" Target="../media/image168.emf"/><Relationship Id="rId91" Type="http://schemas.openxmlformats.org/officeDocument/2006/relationships/image" Target="../media/image167.wmf"/><Relationship Id="rId90" Type="http://schemas.openxmlformats.org/officeDocument/2006/relationships/image" Target="../media/image166.wmf"/><Relationship Id="rId9" Type="http://schemas.openxmlformats.org/officeDocument/2006/relationships/image" Target="../media/image94.emf"/><Relationship Id="rId89" Type="http://schemas.openxmlformats.org/officeDocument/2006/relationships/image" Target="../media/image165.wmf"/><Relationship Id="rId88" Type="http://schemas.openxmlformats.org/officeDocument/2006/relationships/image" Target="../media/image164.emf"/><Relationship Id="rId87" Type="http://schemas.openxmlformats.org/officeDocument/2006/relationships/image" Target="../media/image46.emf"/><Relationship Id="rId86" Type="http://schemas.openxmlformats.org/officeDocument/2006/relationships/image" Target="../media/image163.emf"/><Relationship Id="rId85" Type="http://schemas.openxmlformats.org/officeDocument/2006/relationships/image" Target="../media/image162.png"/><Relationship Id="rId84" Type="http://schemas.openxmlformats.org/officeDocument/2006/relationships/image" Target="../media/image61.emf"/><Relationship Id="rId83" Type="http://schemas.openxmlformats.org/officeDocument/2006/relationships/image" Target="../media/image60.emf"/><Relationship Id="rId82" Type="http://schemas.openxmlformats.org/officeDocument/2006/relationships/image" Target="../media/image161.png"/><Relationship Id="rId81" Type="http://schemas.openxmlformats.org/officeDocument/2006/relationships/image" Target="../media/image160.png"/><Relationship Id="rId80" Type="http://schemas.openxmlformats.org/officeDocument/2006/relationships/image" Target="../media/image159.emf"/><Relationship Id="rId8" Type="http://schemas.openxmlformats.org/officeDocument/2006/relationships/image" Target="../media/image93.emf"/><Relationship Id="rId79" Type="http://schemas.openxmlformats.org/officeDocument/2006/relationships/image" Target="../media/image158.emf"/><Relationship Id="rId78" Type="http://schemas.openxmlformats.org/officeDocument/2006/relationships/image" Target="../media/image157.emf"/><Relationship Id="rId77" Type="http://schemas.openxmlformats.org/officeDocument/2006/relationships/image" Target="../media/image156.emf"/><Relationship Id="rId76" Type="http://schemas.openxmlformats.org/officeDocument/2006/relationships/image" Target="../media/image28.emf"/><Relationship Id="rId75" Type="http://schemas.openxmlformats.org/officeDocument/2006/relationships/image" Target="../media/image27.emf"/><Relationship Id="rId74" Type="http://schemas.openxmlformats.org/officeDocument/2006/relationships/image" Target="../media/image26.emf"/><Relationship Id="rId73" Type="http://schemas.openxmlformats.org/officeDocument/2006/relationships/image" Target="../media/image25.emf"/><Relationship Id="rId72" Type="http://schemas.openxmlformats.org/officeDocument/2006/relationships/image" Target="../media/image24.emf"/><Relationship Id="rId71" Type="http://schemas.openxmlformats.org/officeDocument/2006/relationships/image" Target="../media/image155.emf"/><Relationship Id="rId70" Type="http://schemas.openxmlformats.org/officeDocument/2006/relationships/image" Target="../media/image154.emf"/><Relationship Id="rId7" Type="http://schemas.openxmlformats.org/officeDocument/2006/relationships/image" Target="../media/image92.emf"/><Relationship Id="rId69" Type="http://schemas.openxmlformats.org/officeDocument/2006/relationships/image" Target="../media/image153.emf"/><Relationship Id="rId68" Type="http://schemas.openxmlformats.org/officeDocument/2006/relationships/image" Target="../media/image152.emf"/><Relationship Id="rId67" Type="http://schemas.openxmlformats.org/officeDocument/2006/relationships/image" Target="../media/image18.emf"/><Relationship Id="rId66" Type="http://schemas.openxmlformats.org/officeDocument/2006/relationships/image" Target="../media/image151.emf"/><Relationship Id="rId65" Type="http://schemas.openxmlformats.org/officeDocument/2006/relationships/image" Target="../media/image150.emf"/><Relationship Id="rId64" Type="http://schemas.openxmlformats.org/officeDocument/2006/relationships/image" Target="../media/image149.emf"/><Relationship Id="rId63" Type="http://schemas.openxmlformats.org/officeDocument/2006/relationships/image" Target="../media/image148.emf"/><Relationship Id="rId62" Type="http://schemas.openxmlformats.org/officeDocument/2006/relationships/image" Target="../media/image147.emf"/><Relationship Id="rId61" Type="http://schemas.openxmlformats.org/officeDocument/2006/relationships/image" Target="../media/image146.emf"/><Relationship Id="rId60" Type="http://schemas.openxmlformats.org/officeDocument/2006/relationships/image" Target="../media/image145.emf"/><Relationship Id="rId6" Type="http://schemas.openxmlformats.org/officeDocument/2006/relationships/image" Target="../media/image91.emf"/><Relationship Id="rId59" Type="http://schemas.openxmlformats.org/officeDocument/2006/relationships/image" Target="../media/image144.emf"/><Relationship Id="rId58" Type="http://schemas.openxmlformats.org/officeDocument/2006/relationships/image" Target="../media/image143.emf"/><Relationship Id="rId57" Type="http://schemas.openxmlformats.org/officeDocument/2006/relationships/image" Target="../media/image142.emf"/><Relationship Id="rId56" Type="http://schemas.openxmlformats.org/officeDocument/2006/relationships/image" Target="../media/image141.emf"/><Relationship Id="rId55" Type="http://schemas.openxmlformats.org/officeDocument/2006/relationships/image" Target="../media/image140.emf"/><Relationship Id="rId54" Type="http://schemas.openxmlformats.org/officeDocument/2006/relationships/image" Target="../media/image139.emf"/><Relationship Id="rId53" Type="http://schemas.openxmlformats.org/officeDocument/2006/relationships/image" Target="../media/image138.emf"/><Relationship Id="rId52" Type="http://schemas.openxmlformats.org/officeDocument/2006/relationships/image" Target="../media/image137.emf"/><Relationship Id="rId51" Type="http://schemas.openxmlformats.org/officeDocument/2006/relationships/image" Target="../media/image136.emf"/><Relationship Id="rId50" Type="http://schemas.openxmlformats.org/officeDocument/2006/relationships/image" Target="../media/image135.emf"/><Relationship Id="rId5" Type="http://schemas.openxmlformats.org/officeDocument/2006/relationships/image" Target="../media/image90.emf"/><Relationship Id="rId49" Type="http://schemas.openxmlformats.org/officeDocument/2006/relationships/image" Target="../media/image134.emf"/><Relationship Id="rId48" Type="http://schemas.openxmlformats.org/officeDocument/2006/relationships/image" Target="../media/image133.emf"/><Relationship Id="rId47" Type="http://schemas.openxmlformats.org/officeDocument/2006/relationships/image" Target="../media/image132.emf"/><Relationship Id="rId46" Type="http://schemas.openxmlformats.org/officeDocument/2006/relationships/image" Target="../media/image131.emf"/><Relationship Id="rId45" Type="http://schemas.openxmlformats.org/officeDocument/2006/relationships/image" Target="../media/image130.emf"/><Relationship Id="rId44" Type="http://schemas.openxmlformats.org/officeDocument/2006/relationships/image" Target="../media/image129.emf"/><Relationship Id="rId43" Type="http://schemas.openxmlformats.org/officeDocument/2006/relationships/image" Target="../media/image128.emf"/><Relationship Id="rId42" Type="http://schemas.openxmlformats.org/officeDocument/2006/relationships/image" Target="../media/image127.emf"/><Relationship Id="rId41" Type="http://schemas.openxmlformats.org/officeDocument/2006/relationships/image" Target="../media/image126.emf"/><Relationship Id="rId40" Type="http://schemas.openxmlformats.org/officeDocument/2006/relationships/image" Target="../media/image125.emf"/><Relationship Id="rId4" Type="http://schemas.openxmlformats.org/officeDocument/2006/relationships/image" Target="../media/image89.emf"/><Relationship Id="rId39" Type="http://schemas.openxmlformats.org/officeDocument/2006/relationships/image" Target="../media/image124.emf"/><Relationship Id="rId38" Type="http://schemas.openxmlformats.org/officeDocument/2006/relationships/image" Target="../media/image123.emf"/><Relationship Id="rId37" Type="http://schemas.openxmlformats.org/officeDocument/2006/relationships/image" Target="../media/image122.emf"/><Relationship Id="rId36" Type="http://schemas.openxmlformats.org/officeDocument/2006/relationships/image" Target="../media/image121.emf"/><Relationship Id="rId35" Type="http://schemas.openxmlformats.org/officeDocument/2006/relationships/image" Target="../media/image120.emf"/><Relationship Id="rId34" Type="http://schemas.openxmlformats.org/officeDocument/2006/relationships/image" Target="../media/image119.emf"/><Relationship Id="rId33" Type="http://schemas.openxmlformats.org/officeDocument/2006/relationships/image" Target="../media/image118.emf"/><Relationship Id="rId32" Type="http://schemas.openxmlformats.org/officeDocument/2006/relationships/image" Target="../media/image117.emf"/><Relationship Id="rId31" Type="http://schemas.openxmlformats.org/officeDocument/2006/relationships/image" Target="../media/image116.emf"/><Relationship Id="rId30" Type="http://schemas.openxmlformats.org/officeDocument/2006/relationships/image" Target="../media/image115.emf"/><Relationship Id="rId3" Type="http://schemas.openxmlformats.org/officeDocument/2006/relationships/image" Target="../media/image88.emf"/><Relationship Id="rId29" Type="http://schemas.openxmlformats.org/officeDocument/2006/relationships/image" Target="../media/image114.emf"/><Relationship Id="rId28" Type="http://schemas.openxmlformats.org/officeDocument/2006/relationships/image" Target="../media/image113.emf"/><Relationship Id="rId27" Type="http://schemas.openxmlformats.org/officeDocument/2006/relationships/image" Target="../media/image112.emf"/><Relationship Id="rId26" Type="http://schemas.openxmlformats.org/officeDocument/2006/relationships/image" Target="../media/image111.emf"/><Relationship Id="rId25" Type="http://schemas.openxmlformats.org/officeDocument/2006/relationships/image" Target="../media/image110.emf"/><Relationship Id="rId24" Type="http://schemas.openxmlformats.org/officeDocument/2006/relationships/image" Target="../media/image109.emf"/><Relationship Id="rId23" Type="http://schemas.openxmlformats.org/officeDocument/2006/relationships/image" Target="../media/image108.emf"/><Relationship Id="rId22" Type="http://schemas.openxmlformats.org/officeDocument/2006/relationships/image" Target="../media/image107.emf"/><Relationship Id="rId21" Type="http://schemas.openxmlformats.org/officeDocument/2006/relationships/image" Target="../media/image106.emf"/><Relationship Id="rId20" Type="http://schemas.openxmlformats.org/officeDocument/2006/relationships/image" Target="../media/image105.emf"/><Relationship Id="rId2" Type="http://schemas.openxmlformats.org/officeDocument/2006/relationships/image" Target="../media/image87.emf"/><Relationship Id="rId19" Type="http://schemas.openxmlformats.org/officeDocument/2006/relationships/image" Target="../media/image104.emf"/><Relationship Id="rId18" Type="http://schemas.openxmlformats.org/officeDocument/2006/relationships/image" Target="../media/image103.emf"/><Relationship Id="rId17" Type="http://schemas.openxmlformats.org/officeDocument/2006/relationships/image" Target="../media/image102.emf"/><Relationship Id="rId16" Type="http://schemas.openxmlformats.org/officeDocument/2006/relationships/image" Target="../media/image101.emf"/><Relationship Id="rId15" Type="http://schemas.openxmlformats.org/officeDocument/2006/relationships/image" Target="../media/image100.emf"/><Relationship Id="rId14" Type="http://schemas.openxmlformats.org/officeDocument/2006/relationships/image" Target="../media/image99.emf"/><Relationship Id="rId13" Type="http://schemas.openxmlformats.org/officeDocument/2006/relationships/image" Target="../media/image98.emf"/><Relationship Id="rId12" Type="http://schemas.openxmlformats.org/officeDocument/2006/relationships/image" Target="../media/image97.emf"/><Relationship Id="rId11" Type="http://schemas.openxmlformats.org/officeDocument/2006/relationships/image" Target="../media/image96.emf"/><Relationship Id="rId10" Type="http://schemas.openxmlformats.org/officeDocument/2006/relationships/image" Target="../media/image95.emf"/><Relationship Id="rId1" Type="http://schemas.openxmlformats.org/officeDocument/2006/relationships/image" Target="../media/image86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172720</xdr:colOff>
      <xdr:row>5</xdr:row>
      <xdr:rowOff>69215</xdr:rowOff>
    </xdr:from>
    <xdr:to>
      <xdr:col>3</xdr:col>
      <xdr:colOff>73660</xdr:colOff>
      <xdr:row>8</xdr:row>
      <xdr:rowOff>183515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2183765"/>
          <a:ext cx="1148715" cy="20231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66675</xdr:colOff>
      <xdr:row>51</xdr:row>
      <xdr:rowOff>115570</xdr:rowOff>
    </xdr:from>
    <xdr:to>
      <xdr:col>16</xdr:col>
      <xdr:colOff>496285</xdr:colOff>
      <xdr:row>51</xdr:row>
      <xdr:rowOff>378581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0735" y="25165050"/>
          <a:ext cx="42926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153035</xdr:colOff>
      <xdr:row>40</xdr:row>
      <xdr:rowOff>94615</xdr:rowOff>
    </xdr:from>
    <xdr:to>
      <xdr:col>16</xdr:col>
      <xdr:colOff>389517</xdr:colOff>
      <xdr:row>40</xdr:row>
      <xdr:rowOff>416133</xdr:rowOff>
    </xdr:to>
    <xdr:pic>
      <xdr:nvPicPr>
        <xdr:cNvPr id="65" name="图片 6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237095" y="1955609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168910</xdr:colOff>
      <xdr:row>32</xdr:row>
      <xdr:rowOff>116205</xdr:rowOff>
    </xdr:from>
    <xdr:to>
      <xdr:col>16</xdr:col>
      <xdr:colOff>413385</xdr:colOff>
      <xdr:row>32</xdr:row>
      <xdr:rowOff>440055</xdr:rowOff>
    </xdr:to>
    <xdr:pic>
      <xdr:nvPicPr>
        <xdr:cNvPr id="78" name="图片 7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7252970" y="15513685"/>
          <a:ext cx="2444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180340</xdr:colOff>
      <xdr:row>29</xdr:row>
      <xdr:rowOff>126365</xdr:rowOff>
    </xdr:from>
    <xdr:to>
      <xdr:col>16</xdr:col>
      <xdr:colOff>370200</xdr:colOff>
      <xdr:row>29</xdr:row>
      <xdr:rowOff>427432</xdr:rowOff>
    </xdr:to>
    <xdr:pic>
      <xdr:nvPicPr>
        <xdr:cNvPr id="81" name="图片 8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7264400" y="13999845"/>
          <a:ext cx="1892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186055</xdr:colOff>
      <xdr:row>28</xdr:row>
      <xdr:rowOff>94615</xdr:rowOff>
    </xdr:from>
    <xdr:to>
      <xdr:col>16</xdr:col>
      <xdr:colOff>371259</xdr:colOff>
      <xdr:row>28</xdr:row>
      <xdr:rowOff>428990</xdr:rowOff>
    </xdr:to>
    <xdr:pic>
      <xdr:nvPicPr>
        <xdr:cNvPr id="82" name="图片 8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06" t="8304"/>
        <a:stretch>
          <a:fillRect/>
        </a:stretch>
      </xdr:blipFill>
      <xdr:spPr>
        <a:xfrm>
          <a:off x="7270115" y="13460095"/>
          <a:ext cx="184785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179705</xdr:colOff>
      <xdr:row>27</xdr:row>
      <xdr:rowOff>94615</xdr:rowOff>
    </xdr:from>
    <xdr:to>
      <xdr:col>16</xdr:col>
      <xdr:colOff>380670</xdr:colOff>
      <xdr:row>27</xdr:row>
      <xdr:rowOff>408981</xdr:rowOff>
    </xdr:to>
    <xdr:pic>
      <xdr:nvPicPr>
        <xdr:cNvPr id="83" name="图片 8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02" t="5787" r="13830" b="9722"/>
        <a:stretch>
          <a:fillRect/>
        </a:stretch>
      </xdr:blipFill>
      <xdr:spPr>
        <a:xfrm>
          <a:off x="7263765" y="12952095"/>
          <a:ext cx="20066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50165</xdr:colOff>
      <xdr:row>60</xdr:row>
      <xdr:rowOff>104775</xdr:rowOff>
    </xdr:from>
    <xdr:to>
      <xdr:col>16</xdr:col>
      <xdr:colOff>485140</xdr:colOff>
      <xdr:row>60</xdr:row>
      <xdr:rowOff>363220</xdr:rowOff>
    </xdr:to>
    <xdr:pic>
      <xdr:nvPicPr>
        <xdr:cNvPr id="88" name="图片 8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34225" y="29726255"/>
          <a:ext cx="434975" cy="258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76200</xdr:colOff>
      <xdr:row>59</xdr:row>
      <xdr:rowOff>104775</xdr:rowOff>
    </xdr:from>
    <xdr:to>
      <xdr:col>16</xdr:col>
      <xdr:colOff>490220</xdr:colOff>
      <xdr:row>59</xdr:row>
      <xdr:rowOff>351790</xdr:rowOff>
    </xdr:to>
    <xdr:pic>
      <xdr:nvPicPr>
        <xdr:cNvPr id="89" name="图片 8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0260" y="29218255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186055</xdr:colOff>
      <xdr:row>70</xdr:row>
      <xdr:rowOff>88900</xdr:rowOff>
    </xdr:from>
    <xdr:to>
      <xdr:col>16</xdr:col>
      <xdr:colOff>387429</xdr:colOff>
      <xdr:row>70</xdr:row>
      <xdr:rowOff>404691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7270115" y="3479038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116205</xdr:colOff>
      <xdr:row>71</xdr:row>
      <xdr:rowOff>146050</xdr:rowOff>
    </xdr:from>
    <xdr:to>
      <xdr:col>16</xdr:col>
      <xdr:colOff>423545</xdr:colOff>
      <xdr:row>71</xdr:row>
      <xdr:rowOff>393065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7200265" y="35355530"/>
          <a:ext cx="30734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93980</xdr:colOff>
      <xdr:row>72</xdr:row>
      <xdr:rowOff>146050</xdr:rowOff>
    </xdr:from>
    <xdr:to>
      <xdr:col>16</xdr:col>
      <xdr:colOff>479425</xdr:colOff>
      <xdr:row>72</xdr:row>
      <xdr:rowOff>401320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7178040" y="35863530"/>
          <a:ext cx="385445" cy="255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102235</xdr:colOff>
      <xdr:row>69</xdr:row>
      <xdr:rowOff>127000</xdr:rowOff>
    </xdr:from>
    <xdr:to>
      <xdr:col>16</xdr:col>
      <xdr:colOff>495496</xdr:colOff>
      <xdr:row>69</xdr:row>
      <xdr:rowOff>420962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186295" y="34320480"/>
          <a:ext cx="393065" cy="293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41</xdr:row>
      <xdr:rowOff>83820</xdr:rowOff>
    </xdr:from>
    <xdr:to>
      <xdr:col>16</xdr:col>
      <xdr:colOff>400114</xdr:colOff>
      <xdr:row>41</xdr:row>
      <xdr:rowOff>407581</xdr:rowOff>
    </xdr:to>
    <xdr:pic>
      <xdr:nvPicPr>
        <xdr:cNvPr id="19" name="Picture 17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234555" y="20053300"/>
          <a:ext cx="249555" cy="323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69850</xdr:colOff>
      <xdr:row>66</xdr:row>
      <xdr:rowOff>136525</xdr:rowOff>
    </xdr:from>
    <xdr:to>
      <xdr:col>16</xdr:col>
      <xdr:colOff>497917</xdr:colOff>
      <xdr:row>66</xdr:row>
      <xdr:rowOff>352525</xdr:rowOff>
    </xdr:to>
    <xdr:pic>
      <xdr:nvPicPr>
        <xdr:cNvPr id="21" name="Picture 19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153910" y="32806005"/>
          <a:ext cx="427990" cy="2159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107315</xdr:colOff>
      <xdr:row>67</xdr:row>
      <xdr:rowOff>165100</xdr:rowOff>
    </xdr:from>
    <xdr:to>
      <xdr:col>16</xdr:col>
      <xdr:colOff>528617</xdr:colOff>
      <xdr:row>67</xdr:row>
      <xdr:rowOff>377686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191375" y="33342580"/>
          <a:ext cx="421005" cy="2120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111760</xdr:colOff>
      <xdr:row>74</xdr:row>
      <xdr:rowOff>117475</xdr:rowOff>
    </xdr:from>
    <xdr:to>
      <xdr:col>16</xdr:col>
      <xdr:colOff>419100</xdr:colOff>
      <xdr:row>74</xdr:row>
      <xdr:rowOff>393065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195820" y="36850955"/>
          <a:ext cx="307340" cy="2755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155575</xdr:colOff>
      <xdr:row>39</xdr:row>
      <xdr:rowOff>73025</xdr:rowOff>
    </xdr:from>
    <xdr:to>
      <xdr:col>16</xdr:col>
      <xdr:colOff>392057</xdr:colOff>
      <xdr:row>39</xdr:row>
      <xdr:rowOff>394543</xdr:rowOff>
    </xdr:to>
    <xdr:pic>
      <xdr:nvPicPr>
        <xdr:cNvPr id="93" name="图片 9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4" t="1309" r="1"/>
        <a:stretch>
          <a:fillRect/>
        </a:stretch>
      </xdr:blipFill>
      <xdr:spPr>
        <a:xfrm>
          <a:off x="7239635" y="19026505"/>
          <a:ext cx="236220" cy="321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82550</xdr:colOff>
      <xdr:row>58</xdr:row>
      <xdr:rowOff>104775</xdr:rowOff>
    </xdr:from>
    <xdr:to>
      <xdr:col>16</xdr:col>
      <xdr:colOff>448896</xdr:colOff>
      <xdr:row>58</xdr:row>
      <xdr:rowOff>408336</xdr:rowOff>
    </xdr:to>
    <xdr:pic>
      <xdr:nvPicPr>
        <xdr:cNvPr id="123" name="图片 122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166610" y="28710255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97790</xdr:colOff>
      <xdr:row>53</xdr:row>
      <xdr:rowOff>116205</xdr:rowOff>
    </xdr:from>
    <xdr:to>
      <xdr:col>16</xdr:col>
      <xdr:colOff>445135</xdr:colOff>
      <xdr:row>53</xdr:row>
      <xdr:rowOff>404495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181850" y="26181685"/>
          <a:ext cx="347345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128270</xdr:colOff>
      <xdr:row>45</xdr:row>
      <xdr:rowOff>116205</xdr:rowOff>
    </xdr:from>
    <xdr:to>
      <xdr:col>16</xdr:col>
      <xdr:colOff>430443</xdr:colOff>
      <xdr:row>45</xdr:row>
      <xdr:rowOff>441588</xdr:rowOff>
    </xdr:to>
    <xdr:pic>
      <xdr:nvPicPr>
        <xdr:cNvPr id="67" name="Picture 2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212330" y="22117685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123825</xdr:colOff>
      <xdr:row>43</xdr:row>
      <xdr:rowOff>73660</xdr:rowOff>
    </xdr:from>
    <xdr:to>
      <xdr:col>16</xdr:col>
      <xdr:colOff>425998</xdr:colOff>
      <xdr:row>43</xdr:row>
      <xdr:rowOff>399043</xdr:rowOff>
    </xdr:to>
    <xdr:pic>
      <xdr:nvPicPr>
        <xdr:cNvPr id="75" name="Picture 21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207885" y="21059140"/>
          <a:ext cx="301625" cy="3251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143510</xdr:colOff>
      <xdr:row>46</xdr:row>
      <xdr:rowOff>147955</xdr:rowOff>
    </xdr:from>
    <xdr:to>
      <xdr:col>16</xdr:col>
      <xdr:colOff>377534</xdr:colOff>
      <xdr:row>46</xdr:row>
      <xdr:rowOff>399955</xdr:rowOff>
    </xdr:to>
    <xdr:pic>
      <xdr:nvPicPr>
        <xdr:cNvPr id="76" name="Picture 22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227570" y="22657435"/>
          <a:ext cx="233680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118110</xdr:colOff>
      <xdr:row>62</xdr:row>
      <xdr:rowOff>104775</xdr:rowOff>
    </xdr:from>
    <xdr:to>
      <xdr:col>16</xdr:col>
      <xdr:colOff>424180</xdr:colOff>
      <xdr:row>62</xdr:row>
      <xdr:rowOff>393065</xdr:rowOff>
    </xdr:to>
    <xdr:pic>
      <xdr:nvPicPr>
        <xdr:cNvPr id="77" name="图片 7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7202170" y="30742255"/>
          <a:ext cx="306070" cy="288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92710</xdr:colOff>
      <xdr:row>63</xdr:row>
      <xdr:rowOff>104775</xdr:rowOff>
    </xdr:from>
    <xdr:to>
      <xdr:col>16</xdr:col>
      <xdr:colOff>486410</xdr:colOff>
      <xdr:row>63</xdr:row>
      <xdr:rowOff>351155</xdr:rowOff>
    </xdr:to>
    <xdr:pic>
      <xdr:nvPicPr>
        <xdr:cNvPr id="80" name="图片 7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176770" y="31250255"/>
          <a:ext cx="393700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77470</xdr:colOff>
      <xdr:row>61</xdr:row>
      <xdr:rowOff>104775</xdr:rowOff>
    </xdr:from>
    <xdr:to>
      <xdr:col>16</xdr:col>
      <xdr:colOff>459740</xdr:colOff>
      <xdr:row>61</xdr:row>
      <xdr:rowOff>377190</xdr:rowOff>
    </xdr:to>
    <xdr:pic>
      <xdr:nvPicPr>
        <xdr:cNvPr id="84" name="图片 83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161530" y="30234255"/>
          <a:ext cx="382270" cy="27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153035</xdr:colOff>
      <xdr:row>9</xdr:row>
      <xdr:rowOff>114935</xdr:rowOff>
    </xdr:from>
    <xdr:to>
      <xdr:col>16</xdr:col>
      <xdr:colOff>414564</xdr:colOff>
      <xdr:row>9</xdr:row>
      <xdr:rowOff>410210</xdr:rowOff>
    </xdr:to>
    <xdr:pic>
      <xdr:nvPicPr>
        <xdr:cNvPr id="97" name="Picture 5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237095" y="3828415"/>
          <a:ext cx="260985" cy="2952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13</xdr:row>
      <xdr:rowOff>101600</xdr:rowOff>
    </xdr:from>
    <xdr:to>
      <xdr:col>16</xdr:col>
      <xdr:colOff>475615</xdr:colOff>
      <xdr:row>13</xdr:row>
      <xdr:rowOff>408867</xdr:rowOff>
    </xdr:to>
    <xdr:pic>
      <xdr:nvPicPr>
        <xdr:cNvPr id="99" name="Picture 6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197725" y="584708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175260</xdr:colOff>
      <xdr:row>10</xdr:row>
      <xdr:rowOff>116840</xdr:rowOff>
    </xdr:from>
    <xdr:to>
      <xdr:col>16</xdr:col>
      <xdr:colOff>370466</xdr:colOff>
      <xdr:row>10</xdr:row>
      <xdr:rowOff>364490</xdr:rowOff>
    </xdr:to>
    <xdr:pic>
      <xdr:nvPicPr>
        <xdr:cNvPr id="100" name="Picture 7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259320" y="4338320"/>
          <a:ext cx="1949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177800</xdr:colOff>
      <xdr:row>11</xdr:row>
      <xdr:rowOff>84455</xdr:rowOff>
    </xdr:from>
    <xdr:to>
      <xdr:col>16</xdr:col>
      <xdr:colOff>371764</xdr:colOff>
      <xdr:row>11</xdr:row>
      <xdr:rowOff>389255</xdr:rowOff>
    </xdr:to>
    <xdr:pic>
      <xdr:nvPicPr>
        <xdr:cNvPr id="101" name="Picture 8"/>
        <xdr:cNvPicPr>
          <a:picLocks noChangeAspect="1" noChangeArrowheads="1"/>
        </xdr:cNvPicPr>
      </xdr:nvPicPr>
      <xdr:blipFill>
        <a:blip r:embed="rId26"/>
        <a:srcRect l="17042" t="17911" r="16685"/>
        <a:stretch>
          <a:fillRect/>
        </a:stretch>
      </xdr:blipFill>
      <xdr:spPr>
        <a:xfrm>
          <a:off x="7261860" y="4813935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78105</xdr:colOff>
      <xdr:row>12</xdr:row>
      <xdr:rowOff>85090</xdr:rowOff>
    </xdr:from>
    <xdr:to>
      <xdr:col>16</xdr:col>
      <xdr:colOff>468631</xdr:colOff>
      <xdr:row>12</xdr:row>
      <xdr:rowOff>370840</xdr:rowOff>
    </xdr:to>
    <xdr:pic>
      <xdr:nvPicPr>
        <xdr:cNvPr id="102" name="Picture 9"/>
        <xdr:cNvPicPr>
          <a:picLocks noChangeAspect="1" noChangeArrowheads="1"/>
        </xdr:cNvPicPr>
      </xdr:nvPicPr>
      <xdr:blipFill>
        <a:blip r:embed="rId27"/>
        <a:srcRect r="-2500" b="26667"/>
        <a:stretch>
          <a:fillRect/>
        </a:stretch>
      </xdr:blipFill>
      <xdr:spPr>
        <a:xfrm>
          <a:off x="7162165" y="532257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146050</xdr:colOff>
      <xdr:row>14</xdr:row>
      <xdr:rowOff>80010</xdr:rowOff>
    </xdr:from>
    <xdr:to>
      <xdr:col>16</xdr:col>
      <xdr:colOff>381373</xdr:colOff>
      <xdr:row>14</xdr:row>
      <xdr:rowOff>387079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230110" y="6333490"/>
          <a:ext cx="234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17</xdr:row>
      <xdr:rowOff>99695</xdr:rowOff>
    </xdr:from>
    <xdr:to>
      <xdr:col>16</xdr:col>
      <xdr:colOff>391160</xdr:colOff>
      <xdr:row>17</xdr:row>
      <xdr:rowOff>385561</xdr:rowOff>
    </xdr:to>
    <xdr:pic>
      <xdr:nvPicPr>
        <xdr:cNvPr id="85" name="Picture 3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256145" y="7877175"/>
          <a:ext cx="21907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150495</xdr:colOff>
      <xdr:row>18</xdr:row>
      <xdr:rowOff>85090</xdr:rowOff>
    </xdr:from>
    <xdr:to>
      <xdr:col>16</xdr:col>
      <xdr:colOff>398679</xdr:colOff>
      <xdr:row>18</xdr:row>
      <xdr:rowOff>408940</xdr:rowOff>
    </xdr:to>
    <xdr:pic>
      <xdr:nvPicPr>
        <xdr:cNvPr id="6" name="Picture 4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234555" y="8370570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167005</xdr:colOff>
      <xdr:row>19</xdr:row>
      <xdr:rowOff>85090</xdr:rowOff>
    </xdr:from>
    <xdr:to>
      <xdr:col>16</xdr:col>
      <xdr:colOff>415189</xdr:colOff>
      <xdr:row>19</xdr:row>
      <xdr:rowOff>408940</xdr:rowOff>
    </xdr:to>
    <xdr:pic>
      <xdr:nvPicPr>
        <xdr:cNvPr id="86" name="Picture 4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251065" y="8878570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143510</xdr:colOff>
      <xdr:row>25</xdr:row>
      <xdr:rowOff>125730</xdr:rowOff>
    </xdr:from>
    <xdr:to>
      <xdr:col>16</xdr:col>
      <xdr:colOff>395896</xdr:colOff>
      <xdr:row>25</xdr:row>
      <xdr:rowOff>455064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227570" y="11967210"/>
          <a:ext cx="252095" cy="3289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182245</xdr:colOff>
      <xdr:row>26</xdr:row>
      <xdr:rowOff>114935</xdr:rowOff>
    </xdr:from>
    <xdr:to>
      <xdr:col>16</xdr:col>
      <xdr:colOff>430429</xdr:colOff>
      <xdr:row>26</xdr:row>
      <xdr:rowOff>438785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266305" y="12464415"/>
          <a:ext cx="24765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49</xdr:row>
      <xdr:rowOff>94615</xdr:rowOff>
    </xdr:from>
    <xdr:to>
      <xdr:col>16</xdr:col>
      <xdr:colOff>387350</xdr:colOff>
      <xdr:row>49</xdr:row>
      <xdr:rowOff>413703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233285" y="24128095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149225</xdr:colOff>
      <xdr:row>50</xdr:row>
      <xdr:rowOff>62865</xdr:rowOff>
    </xdr:from>
    <xdr:to>
      <xdr:col>16</xdr:col>
      <xdr:colOff>387350</xdr:colOff>
      <xdr:row>50</xdr:row>
      <xdr:rowOff>381953</xdr:rowOff>
    </xdr:to>
    <xdr:pic>
      <xdr:nvPicPr>
        <xdr:cNvPr id="121" name="Picture 7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233285" y="24604345"/>
          <a:ext cx="238125" cy="3187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197485</xdr:colOff>
      <xdr:row>16</xdr:row>
      <xdr:rowOff>112395</xdr:rowOff>
    </xdr:from>
    <xdr:to>
      <xdr:col>16</xdr:col>
      <xdr:colOff>340360</xdr:colOff>
      <xdr:row>16</xdr:row>
      <xdr:rowOff>393042</xdr:rowOff>
    </xdr:to>
    <xdr:pic>
      <xdr:nvPicPr>
        <xdr:cNvPr id="129" name="Picture 108" descr="36"/>
        <xdr:cNvPicPr>
          <a:picLocks noChangeAspect="1" noChangeArrowheads="1"/>
        </xdr:cNvPicPr>
      </xdr:nvPicPr>
      <xdr:blipFill>
        <a:blip r:embed="rId34" cstate="print"/>
        <a:srcRect l="25627" t="10168" r="18106" b="7204"/>
        <a:stretch>
          <a:fillRect/>
        </a:stretch>
      </xdr:blipFill>
      <xdr:spPr>
        <a:xfrm>
          <a:off x="7281545" y="7381875"/>
          <a:ext cx="14287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201295</xdr:colOff>
      <xdr:row>15</xdr:row>
      <xdr:rowOff>62865</xdr:rowOff>
    </xdr:from>
    <xdr:to>
      <xdr:col>16</xdr:col>
      <xdr:colOff>401320</xdr:colOff>
      <xdr:row>15</xdr:row>
      <xdr:rowOff>339090</xdr:rowOff>
    </xdr:to>
    <xdr:pic>
      <xdr:nvPicPr>
        <xdr:cNvPr id="130" name="Picture 109" descr="35"/>
        <xdr:cNvPicPr>
          <a:picLocks noChangeAspect="1" noChangeArrowheads="1"/>
        </xdr:cNvPicPr>
      </xdr:nvPicPr>
      <xdr:blipFill>
        <a:blip r:embed="rId35" cstate="print"/>
        <a:srcRect l="28018" t="10330" r="7516" b="9505"/>
        <a:stretch>
          <a:fillRect/>
        </a:stretch>
      </xdr:blipFill>
      <xdr:spPr>
        <a:xfrm>
          <a:off x="7285355" y="6824345"/>
          <a:ext cx="2000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59055</xdr:colOff>
      <xdr:row>104</xdr:row>
      <xdr:rowOff>88900</xdr:rowOff>
    </xdr:from>
    <xdr:to>
      <xdr:col>16</xdr:col>
      <xdr:colOff>487681</xdr:colOff>
      <xdr:row>104</xdr:row>
      <xdr:rowOff>400628</xdr:rowOff>
    </xdr:to>
    <xdr:pic>
      <xdr:nvPicPr>
        <xdr:cNvPr id="114" name="Picture 11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143115" y="520623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123190</xdr:colOff>
      <xdr:row>113</xdr:row>
      <xdr:rowOff>121920</xdr:rowOff>
    </xdr:from>
    <xdr:to>
      <xdr:col>16</xdr:col>
      <xdr:colOff>438998</xdr:colOff>
      <xdr:row>113</xdr:row>
      <xdr:rowOff>361818</xdr:rowOff>
    </xdr:to>
    <xdr:pic>
      <xdr:nvPicPr>
        <xdr:cNvPr id="132" name="Picture 89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7207250" y="56667400"/>
          <a:ext cx="315595" cy="2393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73025</xdr:colOff>
      <xdr:row>85</xdr:row>
      <xdr:rowOff>107950</xdr:rowOff>
    </xdr:from>
    <xdr:to>
      <xdr:col>16</xdr:col>
      <xdr:colOff>424718</xdr:colOff>
      <xdr:row>85</xdr:row>
      <xdr:rowOff>359950</xdr:rowOff>
    </xdr:to>
    <xdr:pic>
      <xdr:nvPicPr>
        <xdr:cNvPr id="133" name="Picture 7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7157085" y="42429430"/>
          <a:ext cx="35115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134620</xdr:colOff>
      <xdr:row>101</xdr:row>
      <xdr:rowOff>136525</xdr:rowOff>
    </xdr:from>
    <xdr:to>
      <xdr:col>16</xdr:col>
      <xdr:colOff>406237</xdr:colOff>
      <xdr:row>101</xdr:row>
      <xdr:rowOff>388525</xdr:rowOff>
    </xdr:to>
    <xdr:pic>
      <xdr:nvPicPr>
        <xdr:cNvPr id="138" name="Picture 12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218680" y="50586005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88265</xdr:colOff>
      <xdr:row>88</xdr:row>
      <xdr:rowOff>127000</xdr:rowOff>
    </xdr:from>
    <xdr:to>
      <xdr:col>16</xdr:col>
      <xdr:colOff>475834</xdr:colOff>
      <xdr:row>88</xdr:row>
      <xdr:rowOff>290689</xdr:rowOff>
    </xdr:to>
    <xdr:pic>
      <xdr:nvPicPr>
        <xdr:cNvPr id="139" name="图片 138"/>
        <xdr:cNvPicPr>
          <a:picLocks noChangeAspect="1" noChangeArrowheads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7172325" y="4397248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116205</xdr:colOff>
      <xdr:row>89</xdr:row>
      <xdr:rowOff>107950</xdr:rowOff>
    </xdr:from>
    <xdr:to>
      <xdr:col>16</xdr:col>
      <xdr:colOff>424531</xdr:colOff>
      <xdr:row>89</xdr:row>
      <xdr:rowOff>367425</xdr:rowOff>
    </xdr:to>
    <xdr:pic>
      <xdr:nvPicPr>
        <xdr:cNvPr id="140" name="图片 139"/>
        <xdr:cNvPicPr>
          <a:picLocks noChangeAspect="1" noChangeArrowheads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7200265" y="4446143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69850</xdr:colOff>
      <xdr:row>97</xdr:row>
      <xdr:rowOff>98425</xdr:rowOff>
    </xdr:from>
    <xdr:to>
      <xdr:col>16</xdr:col>
      <xdr:colOff>441249</xdr:colOff>
      <xdr:row>97</xdr:row>
      <xdr:rowOff>361781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53910" y="4851590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83185</xdr:colOff>
      <xdr:row>98</xdr:row>
      <xdr:rowOff>88900</xdr:rowOff>
    </xdr:from>
    <xdr:to>
      <xdr:col>16</xdr:col>
      <xdr:colOff>420224</xdr:colOff>
      <xdr:row>98</xdr:row>
      <xdr:rowOff>392204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67245" y="4901438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55245</xdr:colOff>
      <xdr:row>90</xdr:row>
      <xdr:rowOff>117475</xdr:rowOff>
    </xdr:from>
    <xdr:to>
      <xdr:col>16</xdr:col>
      <xdr:colOff>502187</xdr:colOff>
      <xdr:row>90</xdr:row>
      <xdr:rowOff>368880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7139305" y="44978955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67945</xdr:colOff>
      <xdr:row>80</xdr:row>
      <xdr:rowOff>127000</xdr:rowOff>
    </xdr:from>
    <xdr:to>
      <xdr:col>16</xdr:col>
      <xdr:colOff>506095</xdr:colOff>
      <xdr:row>80</xdr:row>
      <xdr:rowOff>344318</xdr:rowOff>
    </xdr:to>
    <xdr:pic>
      <xdr:nvPicPr>
        <xdr:cNvPr id="148" name="Picture 2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152005" y="39908480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118110</xdr:colOff>
      <xdr:row>107</xdr:row>
      <xdr:rowOff>98425</xdr:rowOff>
    </xdr:from>
    <xdr:to>
      <xdr:col>16</xdr:col>
      <xdr:colOff>447239</xdr:colOff>
      <xdr:row>107</xdr:row>
      <xdr:rowOff>394028</xdr:rowOff>
    </xdr:to>
    <xdr:pic>
      <xdr:nvPicPr>
        <xdr:cNvPr id="150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202170" y="53595905"/>
          <a:ext cx="328930" cy="2952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91</xdr:row>
      <xdr:rowOff>107950</xdr:rowOff>
    </xdr:from>
    <xdr:to>
      <xdr:col>16</xdr:col>
      <xdr:colOff>471984</xdr:colOff>
      <xdr:row>91</xdr:row>
      <xdr:rowOff>335085</xdr:rowOff>
    </xdr:to>
    <xdr:pic>
      <xdr:nvPicPr>
        <xdr:cNvPr id="151" name="Picture 1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237095" y="45477430"/>
          <a:ext cx="318770" cy="2266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124460</xdr:colOff>
      <xdr:row>92</xdr:row>
      <xdr:rowOff>127000</xdr:rowOff>
    </xdr:from>
    <xdr:to>
      <xdr:col>16</xdr:col>
      <xdr:colOff>443409</xdr:colOff>
      <xdr:row>92</xdr:row>
      <xdr:rowOff>354135</xdr:rowOff>
    </xdr:to>
    <xdr:pic>
      <xdr:nvPicPr>
        <xdr:cNvPr id="152" name="Picture 1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208520" y="46004480"/>
          <a:ext cx="318770" cy="2266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105</xdr:row>
      <xdr:rowOff>136525</xdr:rowOff>
    </xdr:from>
    <xdr:to>
      <xdr:col>16</xdr:col>
      <xdr:colOff>404234</xdr:colOff>
      <xdr:row>105</xdr:row>
      <xdr:rowOff>388525</xdr:rowOff>
    </xdr:to>
    <xdr:pic>
      <xdr:nvPicPr>
        <xdr:cNvPr id="153" name="Picture 2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216775" y="52618005"/>
          <a:ext cx="27114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73025</xdr:colOff>
      <xdr:row>93</xdr:row>
      <xdr:rowOff>98425</xdr:rowOff>
    </xdr:from>
    <xdr:to>
      <xdr:col>16</xdr:col>
      <xdr:colOff>492125</xdr:colOff>
      <xdr:row>93</xdr:row>
      <xdr:rowOff>356037</xdr:rowOff>
    </xdr:to>
    <xdr:pic>
      <xdr:nvPicPr>
        <xdr:cNvPr id="155" name="Picture 2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157085" y="46483905"/>
          <a:ext cx="41910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160655</xdr:colOff>
      <xdr:row>86</xdr:row>
      <xdr:rowOff>88900</xdr:rowOff>
    </xdr:from>
    <xdr:to>
      <xdr:col>16</xdr:col>
      <xdr:colOff>386080</xdr:colOff>
      <xdr:row>86</xdr:row>
      <xdr:rowOff>387985</xdr:rowOff>
    </xdr:to>
    <xdr:pic>
      <xdr:nvPicPr>
        <xdr:cNvPr id="159" name="Picture 1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244715" y="42918380"/>
          <a:ext cx="225425" cy="299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153035</xdr:colOff>
      <xdr:row>87</xdr:row>
      <xdr:rowOff>88900</xdr:rowOff>
    </xdr:from>
    <xdr:to>
      <xdr:col>16</xdr:col>
      <xdr:colOff>368935</xdr:colOff>
      <xdr:row>87</xdr:row>
      <xdr:rowOff>374015</xdr:rowOff>
    </xdr:to>
    <xdr:pic>
      <xdr:nvPicPr>
        <xdr:cNvPr id="160" name="Picture 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237095" y="43426380"/>
          <a:ext cx="215900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134620</xdr:colOff>
      <xdr:row>96</xdr:row>
      <xdr:rowOff>69850</xdr:rowOff>
    </xdr:from>
    <xdr:to>
      <xdr:col>16</xdr:col>
      <xdr:colOff>393800</xdr:colOff>
      <xdr:row>96</xdr:row>
      <xdr:rowOff>384175</xdr:rowOff>
    </xdr:to>
    <xdr:pic>
      <xdr:nvPicPr>
        <xdr:cNvPr id="162" name="Picture 2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218680" y="47979330"/>
          <a:ext cx="25908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62865</xdr:colOff>
      <xdr:row>75</xdr:row>
      <xdr:rowOff>117475</xdr:rowOff>
    </xdr:from>
    <xdr:to>
      <xdr:col>16</xdr:col>
      <xdr:colOff>520889</xdr:colOff>
      <xdr:row>75</xdr:row>
      <xdr:rowOff>411437</xdr:rowOff>
    </xdr:to>
    <xdr:pic>
      <xdr:nvPicPr>
        <xdr:cNvPr id="163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146925" y="37358955"/>
          <a:ext cx="457835" cy="293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89535</xdr:colOff>
      <xdr:row>37</xdr:row>
      <xdr:rowOff>62865</xdr:rowOff>
    </xdr:from>
    <xdr:to>
      <xdr:col>16</xdr:col>
      <xdr:colOff>508635</xdr:colOff>
      <xdr:row>37</xdr:row>
      <xdr:rowOff>382543</xdr:rowOff>
    </xdr:to>
    <xdr:pic>
      <xdr:nvPicPr>
        <xdr:cNvPr id="169" name="Picture 2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173595" y="18000345"/>
          <a:ext cx="419100" cy="3194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146050</xdr:colOff>
      <xdr:row>57</xdr:row>
      <xdr:rowOff>104775</xdr:rowOff>
    </xdr:from>
    <xdr:to>
      <xdr:col>16</xdr:col>
      <xdr:colOff>430772</xdr:colOff>
      <xdr:row>57</xdr:row>
      <xdr:rowOff>311224</xdr:rowOff>
    </xdr:to>
    <xdr:pic>
      <xdr:nvPicPr>
        <xdr:cNvPr id="171" name="图片 170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230110" y="28202255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92075</xdr:colOff>
      <xdr:row>54</xdr:row>
      <xdr:rowOff>104775</xdr:rowOff>
    </xdr:from>
    <xdr:to>
      <xdr:col>16</xdr:col>
      <xdr:colOff>495300</xdr:colOff>
      <xdr:row>54</xdr:row>
      <xdr:rowOff>410845</xdr:rowOff>
    </xdr:to>
    <xdr:pic>
      <xdr:nvPicPr>
        <xdr:cNvPr id="7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176135" y="26678255"/>
          <a:ext cx="403225" cy="3060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71120</xdr:colOff>
      <xdr:row>56</xdr:row>
      <xdr:rowOff>104775</xdr:rowOff>
    </xdr:from>
    <xdr:to>
      <xdr:col>16</xdr:col>
      <xdr:colOff>461645</xdr:colOff>
      <xdr:row>56</xdr:row>
      <xdr:rowOff>412270</xdr:rowOff>
    </xdr:to>
    <xdr:pic>
      <xdr:nvPicPr>
        <xdr:cNvPr id="8" name="Picture 3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155180" y="27694255"/>
          <a:ext cx="390525" cy="307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113665</xdr:colOff>
      <xdr:row>73</xdr:row>
      <xdr:rowOff>165100</xdr:rowOff>
    </xdr:from>
    <xdr:to>
      <xdr:col>16</xdr:col>
      <xdr:colOff>447040</xdr:colOff>
      <xdr:row>73</xdr:row>
      <xdr:rowOff>412044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197725" y="36390580"/>
          <a:ext cx="333375" cy="2463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106</xdr:row>
      <xdr:rowOff>107950</xdr:rowOff>
    </xdr:from>
    <xdr:to>
      <xdr:col>16</xdr:col>
      <xdr:colOff>389890</xdr:colOff>
      <xdr:row>106</xdr:row>
      <xdr:rowOff>423745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216775" y="53097430"/>
          <a:ext cx="257175" cy="3155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49530</xdr:colOff>
      <xdr:row>20</xdr:row>
      <xdr:rowOff>151765</xdr:rowOff>
    </xdr:from>
    <xdr:to>
      <xdr:col>16</xdr:col>
      <xdr:colOff>529310</xdr:colOff>
      <xdr:row>20</xdr:row>
      <xdr:rowOff>332739</xdr:rowOff>
    </xdr:to>
    <xdr:pic>
      <xdr:nvPicPr>
        <xdr:cNvPr id="104" name="Picture 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133590" y="9453245"/>
          <a:ext cx="47942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48895</xdr:colOff>
      <xdr:row>21</xdr:row>
      <xdr:rowOff>149860</xdr:rowOff>
    </xdr:from>
    <xdr:to>
      <xdr:col>16</xdr:col>
      <xdr:colOff>544195</xdr:colOff>
      <xdr:row>21</xdr:row>
      <xdr:rowOff>314960</xdr:rowOff>
    </xdr:to>
    <xdr:pic>
      <xdr:nvPicPr>
        <xdr:cNvPr id="109" name="Picture 2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7132955" y="9959340"/>
          <a:ext cx="495300" cy="1651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117475</xdr:colOff>
      <xdr:row>33</xdr:row>
      <xdr:rowOff>92075</xdr:rowOff>
    </xdr:from>
    <xdr:to>
      <xdr:col>16</xdr:col>
      <xdr:colOff>426217</xdr:colOff>
      <xdr:row>33</xdr:row>
      <xdr:rowOff>410739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7201535" y="1599755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141605</xdr:colOff>
      <xdr:row>35</xdr:row>
      <xdr:rowOff>147955</xdr:rowOff>
    </xdr:from>
    <xdr:to>
      <xdr:col>16</xdr:col>
      <xdr:colOff>408305</xdr:colOff>
      <xdr:row>35</xdr:row>
      <xdr:rowOff>408793</xdr:rowOff>
    </xdr:to>
    <xdr:pic>
      <xdr:nvPicPr>
        <xdr:cNvPr id="112" name="图片 111"/>
        <xdr:cNvPicPr>
          <a:picLocks noChangeAspect="1" noChangeArrowheads="1"/>
        </xdr:cNvPicPr>
      </xdr:nvPicPr>
      <xdr:blipFill>
        <a:blip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25665" y="1706943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112395</xdr:colOff>
      <xdr:row>36</xdr:row>
      <xdr:rowOff>126365</xdr:rowOff>
    </xdr:from>
    <xdr:to>
      <xdr:col>16</xdr:col>
      <xdr:colOff>485327</xdr:colOff>
      <xdr:row>36</xdr:row>
      <xdr:rowOff>374015</xdr:rowOff>
    </xdr:to>
    <xdr:pic>
      <xdr:nvPicPr>
        <xdr:cNvPr id="113" name="图片 112"/>
        <xdr:cNvPicPr>
          <a:picLocks noChangeAspect="1" noChangeArrowheads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6455" y="17555845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66675</xdr:colOff>
      <xdr:row>55</xdr:row>
      <xdr:rowOff>104775</xdr:rowOff>
    </xdr:from>
    <xdr:to>
      <xdr:col>16</xdr:col>
      <xdr:colOff>484505</xdr:colOff>
      <xdr:row>55</xdr:row>
      <xdr:rowOff>422275</xdr:rowOff>
    </xdr:to>
    <xdr:pic>
      <xdr:nvPicPr>
        <xdr:cNvPr id="116" name="Picture 2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150735" y="27186255"/>
          <a:ext cx="417830" cy="3175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114935</xdr:colOff>
      <xdr:row>103</xdr:row>
      <xdr:rowOff>107950</xdr:rowOff>
    </xdr:from>
    <xdr:to>
      <xdr:col>16</xdr:col>
      <xdr:colOff>448310</xdr:colOff>
      <xdr:row>103</xdr:row>
      <xdr:rowOff>285977</xdr:rowOff>
    </xdr:to>
    <xdr:pic>
      <xdr:nvPicPr>
        <xdr:cNvPr id="115" name="图片 114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8995" y="5157343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140335</xdr:colOff>
      <xdr:row>52</xdr:row>
      <xdr:rowOff>83820</xdr:rowOff>
    </xdr:from>
    <xdr:to>
      <xdr:col>16</xdr:col>
      <xdr:colOff>423704</xdr:colOff>
      <xdr:row>52</xdr:row>
      <xdr:rowOff>407670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65"/>
        <a:srcRect/>
        <a:stretch>
          <a:fillRect/>
        </a:stretch>
      </xdr:blipFill>
      <xdr:spPr>
        <a:xfrm>
          <a:off x="7224395" y="25641300"/>
          <a:ext cx="283210" cy="323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124460</xdr:colOff>
      <xdr:row>95</xdr:row>
      <xdr:rowOff>165100</xdr:rowOff>
    </xdr:from>
    <xdr:to>
      <xdr:col>16</xdr:col>
      <xdr:colOff>409182</xdr:colOff>
      <xdr:row>95</xdr:row>
      <xdr:rowOff>371549</xdr:rowOff>
    </xdr:to>
    <xdr:pic>
      <xdr:nvPicPr>
        <xdr:cNvPr id="128" name="图片 127"/>
        <xdr:cNvPicPr>
          <a:picLocks noChangeAspect="1" noChangeArrowheads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208520" y="47566580"/>
          <a:ext cx="284480" cy="20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193040</xdr:colOff>
      <xdr:row>8</xdr:row>
      <xdr:rowOff>57785</xdr:rowOff>
    </xdr:from>
    <xdr:to>
      <xdr:col>16</xdr:col>
      <xdr:colOff>349250</xdr:colOff>
      <xdr:row>8</xdr:row>
      <xdr:rowOff>353060</xdr:rowOff>
    </xdr:to>
    <xdr:pic>
      <xdr:nvPicPr>
        <xdr:cNvPr id="135" name="Picture 1"/>
        <xdr:cNvPicPr>
          <a:picLocks noChangeAspect="1" noChangeArrowheads="1"/>
        </xdr:cNvPicPr>
      </xdr:nvPicPr>
      <xdr:blipFill>
        <a:blip r:embed="rId66"/>
        <a:srcRect r="13450"/>
        <a:stretch>
          <a:fillRect/>
        </a:stretch>
      </xdr:blipFill>
      <xdr:spPr>
        <a:xfrm>
          <a:off x="7277100" y="3263265"/>
          <a:ext cx="156210" cy="2952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119380</xdr:colOff>
      <xdr:row>76</xdr:row>
      <xdr:rowOff>146050</xdr:rowOff>
    </xdr:from>
    <xdr:to>
      <xdr:col>16</xdr:col>
      <xdr:colOff>503555</xdr:colOff>
      <xdr:row>76</xdr:row>
      <xdr:rowOff>392430</xdr:rowOff>
    </xdr:to>
    <xdr:pic>
      <xdr:nvPicPr>
        <xdr:cNvPr id="172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203440" y="37895530"/>
          <a:ext cx="384175" cy="2463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73660</xdr:colOff>
      <xdr:row>100</xdr:row>
      <xdr:rowOff>117475</xdr:rowOff>
    </xdr:from>
    <xdr:to>
      <xdr:col>16</xdr:col>
      <xdr:colOff>539988</xdr:colOff>
      <xdr:row>100</xdr:row>
      <xdr:rowOff>397361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67"/>
        <a:srcRect/>
        <a:stretch>
          <a:fillRect/>
        </a:stretch>
      </xdr:blipFill>
      <xdr:spPr>
        <a:xfrm>
          <a:off x="7157720" y="50058955"/>
          <a:ext cx="466090" cy="2794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94</xdr:row>
      <xdr:rowOff>155575</xdr:rowOff>
    </xdr:from>
    <xdr:to>
      <xdr:col>16</xdr:col>
      <xdr:colOff>501977</xdr:colOff>
      <xdr:row>94</xdr:row>
      <xdr:rowOff>373856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68"/>
        <a:srcRect/>
        <a:stretch>
          <a:fillRect/>
        </a:stretch>
      </xdr:blipFill>
      <xdr:spPr>
        <a:xfrm>
          <a:off x="7174865" y="47049055"/>
          <a:ext cx="410845" cy="2178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45085</xdr:colOff>
      <xdr:row>68</xdr:row>
      <xdr:rowOff>88900</xdr:rowOff>
    </xdr:from>
    <xdr:to>
      <xdr:col>16</xdr:col>
      <xdr:colOff>506368</xdr:colOff>
      <xdr:row>68</xdr:row>
      <xdr:rowOff>301693</xdr:rowOff>
    </xdr:to>
    <xdr:pic>
      <xdr:nvPicPr>
        <xdr:cNvPr id="205" name="图片 204"/>
        <xdr:cNvPicPr>
          <a:picLocks noChangeAspect="1" noChangeArrowheads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9145" y="33774380"/>
          <a:ext cx="461010" cy="21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146685</xdr:colOff>
      <xdr:row>38</xdr:row>
      <xdr:rowOff>106045</xdr:rowOff>
    </xdr:from>
    <xdr:to>
      <xdr:col>16</xdr:col>
      <xdr:colOff>343535</xdr:colOff>
      <xdr:row>38</xdr:row>
      <xdr:rowOff>401955</xdr:rowOff>
    </xdr:to>
    <xdr:pic>
      <xdr:nvPicPr>
        <xdr:cNvPr id="32" name="图片 31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7230745" y="18551525"/>
          <a:ext cx="196850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125730</xdr:colOff>
      <xdr:row>42</xdr:row>
      <xdr:rowOff>137160</xdr:rowOff>
    </xdr:from>
    <xdr:to>
      <xdr:col>16</xdr:col>
      <xdr:colOff>419100</xdr:colOff>
      <xdr:row>42</xdr:row>
      <xdr:rowOff>359410</xdr:rowOff>
    </xdr:to>
    <xdr:pic>
      <xdr:nvPicPr>
        <xdr:cNvPr id="33" name="Picture 18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209790" y="20614640"/>
          <a:ext cx="293370" cy="22225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155575</xdr:colOff>
      <xdr:row>44</xdr:row>
      <xdr:rowOff>109220</xdr:rowOff>
    </xdr:from>
    <xdr:to>
      <xdr:col>16</xdr:col>
      <xdr:colOff>403225</xdr:colOff>
      <xdr:row>44</xdr:row>
      <xdr:rowOff>412115</xdr:rowOff>
    </xdr:to>
    <xdr:pic>
      <xdr:nvPicPr>
        <xdr:cNvPr id="38" name="Picture 16079"/>
        <xdr:cNvPicPr>
          <a:picLocks noChangeAspect="1" noChangeArrowheads="1"/>
        </xdr:cNvPicPr>
      </xdr:nvPicPr>
      <xdr:blipFill>
        <a:blip r:embed="rId72" cstate="print"/>
        <a:srcRect/>
        <a:stretch>
          <a:fillRect/>
        </a:stretch>
      </xdr:blipFill>
      <xdr:spPr>
        <a:xfrm>
          <a:off x="7239635" y="2160270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154305</xdr:colOff>
      <xdr:row>23</xdr:row>
      <xdr:rowOff>115570</xdr:rowOff>
    </xdr:from>
    <xdr:to>
      <xdr:col>16</xdr:col>
      <xdr:colOff>411480</xdr:colOff>
      <xdr:row>23</xdr:row>
      <xdr:rowOff>450850</xdr:rowOff>
    </xdr:to>
    <xdr:pic>
      <xdr:nvPicPr>
        <xdr:cNvPr id="52" name="Picture 3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238365" y="10941050"/>
          <a:ext cx="257175" cy="3352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95885</xdr:colOff>
      <xdr:row>83</xdr:row>
      <xdr:rowOff>127000</xdr:rowOff>
    </xdr:from>
    <xdr:to>
      <xdr:col>16</xdr:col>
      <xdr:colOff>505460</xdr:colOff>
      <xdr:row>83</xdr:row>
      <xdr:rowOff>389255</xdr:rowOff>
    </xdr:to>
    <xdr:pic>
      <xdr:nvPicPr>
        <xdr:cNvPr id="58" name="Picture 3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179945" y="4143248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50165</xdr:colOff>
      <xdr:row>99</xdr:row>
      <xdr:rowOff>158115</xdr:rowOff>
    </xdr:from>
    <xdr:to>
      <xdr:col>16</xdr:col>
      <xdr:colOff>517525</xdr:colOff>
      <xdr:row>99</xdr:row>
      <xdr:rowOff>311150</xdr:rowOff>
    </xdr:to>
    <xdr:pic>
      <xdr:nvPicPr>
        <xdr:cNvPr id="25" name="图片 2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7134225" y="49591595"/>
          <a:ext cx="46736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192405</xdr:colOff>
      <xdr:row>109</xdr:row>
      <xdr:rowOff>139700</xdr:rowOff>
    </xdr:from>
    <xdr:to>
      <xdr:col>16</xdr:col>
      <xdr:colOff>390232</xdr:colOff>
      <xdr:row>109</xdr:row>
      <xdr:rowOff>430280</xdr:rowOff>
    </xdr:to>
    <xdr:pic>
      <xdr:nvPicPr>
        <xdr:cNvPr id="29" name="Picture 4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276465" y="54653180"/>
          <a:ext cx="197485" cy="29019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139065</xdr:colOff>
      <xdr:row>77</xdr:row>
      <xdr:rowOff>63500</xdr:rowOff>
    </xdr:from>
    <xdr:to>
      <xdr:col>16</xdr:col>
      <xdr:colOff>429260</xdr:colOff>
      <xdr:row>77</xdr:row>
      <xdr:rowOff>387350</xdr:rowOff>
    </xdr:to>
    <xdr:pic>
      <xdr:nvPicPr>
        <xdr:cNvPr id="10" name="图片 9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223125" y="38320980"/>
          <a:ext cx="290195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139065</xdr:colOff>
      <xdr:row>78</xdr:row>
      <xdr:rowOff>107315</xdr:rowOff>
    </xdr:from>
    <xdr:to>
      <xdr:col>16</xdr:col>
      <xdr:colOff>400050</xdr:colOff>
      <xdr:row>78</xdr:row>
      <xdr:rowOff>398780</xdr:rowOff>
    </xdr:to>
    <xdr:pic>
      <xdr:nvPicPr>
        <xdr:cNvPr id="31" name="图片 30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7223125" y="38872795"/>
          <a:ext cx="26098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60960</xdr:colOff>
      <xdr:row>79</xdr:row>
      <xdr:rowOff>98425</xdr:rowOff>
    </xdr:from>
    <xdr:to>
      <xdr:col>16</xdr:col>
      <xdr:colOff>499110</xdr:colOff>
      <xdr:row>79</xdr:row>
      <xdr:rowOff>315595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145020" y="39371905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61595</xdr:colOff>
      <xdr:row>81</xdr:row>
      <xdr:rowOff>117475</xdr:rowOff>
    </xdr:from>
    <xdr:to>
      <xdr:col>16</xdr:col>
      <xdr:colOff>499745</xdr:colOff>
      <xdr:row>81</xdr:row>
      <xdr:rowOff>334645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145655" y="40406955"/>
          <a:ext cx="438150" cy="21717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135255</xdr:colOff>
      <xdr:row>48</xdr:row>
      <xdr:rowOff>144145</xdr:rowOff>
    </xdr:from>
    <xdr:to>
      <xdr:col>16</xdr:col>
      <xdr:colOff>450215</xdr:colOff>
      <xdr:row>48</xdr:row>
      <xdr:rowOff>427355</xdr:rowOff>
    </xdr:to>
    <xdr:pic>
      <xdr:nvPicPr>
        <xdr:cNvPr id="5" name="图片 4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7219315" y="2366962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154940</xdr:colOff>
      <xdr:row>47</xdr:row>
      <xdr:rowOff>105410</xdr:rowOff>
    </xdr:from>
    <xdr:to>
      <xdr:col>16</xdr:col>
      <xdr:colOff>379730</xdr:colOff>
      <xdr:row>47</xdr:row>
      <xdr:rowOff>421005</xdr:rowOff>
    </xdr:to>
    <xdr:pic>
      <xdr:nvPicPr>
        <xdr:cNvPr id="9" name="图片 8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7239000" y="2312289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92710</xdr:colOff>
      <xdr:row>30</xdr:row>
      <xdr:rowOff>105410</xdr:rowOff>
    </xdr:from>
    <xdr:to>
      <xdr:col>16</xdr:col>
      <xdr:colOff>479425</xdr:colOff>
      <xdr:row>30</xdr:row>
      <xdr:rowOff>428625</xdr:rowOff>
    </xdr:to>
    <xdr:pic>
      <xdr:nvPicPr>
        <xdr:cNvPr id="13" name="图片 12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7176770" y="1448689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31</xdr:row>
      <xdr:rowOff>79375</xdr:rowOff>
    </xdr:from>
    <xdr:to>
      <xdr:col>16</xdr:col>
      <xdr:colOff>488950</xdr:colOff>
      <xdr:row>31</xdr:row>
      <xdr:rowOff>438150</xdr:rowOff>
    </xdr:to>
    <xdr:pic>
      <xdr:nvPicPr>
        <xdr:cNvPr id="16" name="图片 15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7150735" y="14968855"/>
          <a:ext cx="422275" cy="35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104775</xdr:colOff>
      <xdr:row>34</xdr:row>
      <xdr:rowOff>117475</xdr:rowOff>
    </xdr:from>
    <xdr:to>
      <xdr:col>16</xdr:col>
      <xdr:colOff>481330</xdr:colOff>
      <xdr:row>34</xdr:row>
      <xdr:rowOff>384810</xdr:rowOff>
    </xdr:to>
    <xdr:pic>
      <xdr:nvPicPr>
        <xdr:cNvPr id="17" name="图片 16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7188835" y="1653095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66675</xdr:colOff>
      <xdr:row>65</xdr:row>
      <xdr:rowOff>155575</xdr:rowOff>
    </xdr:from>
    <xdr:to>
      <xdr:col>16</xdr:col>
      <xdr:colOff>487045</xdr:colOff>
      <xdr:row>65</xdr:row>
      <xdr:rowOff>429260</xdr:rowOff>
    </xdr:to>
    <xdr:pic>
      <xdr:nvPicPr>
        <xdr:cNvPr id="46" name="图片 4" descr="微信图片_20191204142201"/>
        <xdr:cNvPicPr>
          <a:picLocks noChangeAspect="1"/>
        </xdr:cNvPicPr>
      </xdr:nvPicPr>
      <xdr:blipFill>
        <a:blip r:embed="rId81"/>
        <a:srcRect l="10605" r="14953" b="14752"/>
        <a:stretch>
          <a:fillRect/>
        </a:stretch>
      </xdr:blipFill>
      <xdr:spPr>
        <a:xfrm>
          <a:off x="7150735" y="3231705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139700</xdr:colOff>
      <xdr:row>64</xdr:row>
      <xdr:rowOff>83185</xdr:rowOff>
    </xdr:from>
    <xdr:to>
      <xdr:col>16</xdr:col>
      <xdr:colOff>401955</xdr:colOff>
      <xdr:row>64</xdr:row>
      <xdr:rowOff>474345</xdr:rowOff>
    </xdr:to>
    <xdr:pic>
      <xdr:nvPicPr>
        <xdr:cNvPr id="18" name="图片 17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7223760" y="3173666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114935</xdr:colOff>
      <xdr:row>102</xdr:row>
      <xdr:rowOff>107950</xdr:rowOff>
    </xdr:from>
    <xdr:to>
      <xdr:col>16</xdr:col>
      <xdr:colOff>448310</xdr:colOff>
      <xdr:row>102</xdr:row>
      <xdr:rowOff>285750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98995" y="5106543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104140</xdr:colOff>
      <xdr:row>103</xdr:row>
      <xdr:rowOff>117475</xdr:rowOff>
    </xdr:from>
    <xdr:to>
      <xdr:col>16</xdr:col>
      <xdr:colOff>437515</xdr:colOff>
      <xdr:row>103</xdr:row>
      <xdr:rowOff>295275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88200" y="51582955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53975</xdr:colOff>
      <xdr:row>103</xdr:row>
      <xdr:rowOff>80645</xdr:rowOff>
    </xdr:from>
    <xdr:to>
      <xdr:col>16</xdr:col>
      <xdr:colOff>484505</xdr:colOff>
      <xdr:row>103</xdr:row>
      <xdr:rowOff>444500</xdr:rowOff>
    </xdr:to>
    <xdr:pic>
      <xdr:nvPicPr>
        <xdr:cNvPr id="26" name="图片 25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7138035" y="51546125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128905</xdr:colOff>
      <xdr:row>5</xdr:row>
      <xdr:rowOff>49530</xdr:rowOff>
    </xdr:from>
    <xdr:to>
      <xdr:col>3</xdr:col>
      <xdr:colOff>206375</xdr:colOff>
      <xdr:row>7</xdr:row>
      <xdr:rowOff>222885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655" y="2164080"/>
          <a:ext cx="1325245" cy="1445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171450</xdr:colOff>
      <xdr:row>59</xdr:row>
      <xdr:rowOff>132715</xdr:rowOff>
    </xdr:from>
    <xdr:to>
      <xdr:col>16</xdr:col>
      <xdr:colOff>409158</xdr:colOff>
      <xdr:row>59</xdr:row>
      <xdr:rowOff>399415</xdr:rowOff>
    </xdr:to>
    <xdr:pic>
      <xdr:nvPicPr>
        <xdr:cNvPr id="77" name="Picture 1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80985" y="29150945"/>
          <a:ext cx="237490" cy="26670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179705</xdr:colOff>
      <xdr:row>89</xdr:row>
      <xdr:rowOff>99060</xdr:rowOff>
    </xdr:from>
    <xdr:to>
      <xdr:col>16</xdr:col>
      <xdr:colOff>379152</xdr:colOff>
      <xdr:row>89</xdr:row>
      <xdr:rowOff>343930</xdr:rowOff>
    </xdr:to>
    <xdr:pic>
      <xdr:nvPicPr>
        <xdr:cNvPr id="106" name="Picture 5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889240" y="44357290"/>
          <a:ext cx="199390" cy="24447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168275</xdr:colOff>
      <xdr:row>125</xdr:row>
      <xdr:rowOff>168910</xdr:rowOff>
    </xdr:from>
    <xdr:to>
      <xdr:col>16</xdr:col>
      <xdr:colOff>364588</xdr:colOff>
      <xdr:row>125</xdr:row>
      <xdr:rowOff>391566</xdr:rowOff>
    </xdr:to>
    <xdr:pic>
      <xdr:nvPicPr>
        <xdr:cNvPr id="140" name="Picture 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877810" y="62715140"/>
          <a:ext cx="196215" cy="2222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69215</xdr:colOff>
      <xdr:row>130</xdr:row>
      <xdr:rowOff>115570</xdr:rowOff>
    </xdr:from>
    <xdr:to>
      <xdr:col>16</xdr:col>
      <xdr:colOff>442246</xdr:colOff>
      <xdr:row>130</xdr:row>
      <xdr:rowOff>344170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7778750" y="65201800"/>
          <a:ext cx="3727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170180</xdr:colOff>
      <xdr:row>124</xdr:row>
      <xdr:rowOff>178435</xdr:rowOff>
    </xdr:from>
    <xdr:to>
      <xdr:col>16</xdr:col>
      <xdr:colOff>474981</xdr:colOff>
      <xdr:row>124</xdr:row>
      <xdr:rowOff>391796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7879715" y="62216665"/>
          <a:ext cx="304800" cy="2133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119380</xdr:colOff>
      <xdr:row>123</xdr:row>
      <xdr:rowOff>105410</xdr:rowOff>
    </xdr:from>
    <xdr:to>
      <xdr:col>16</xdr:col>
      <xdr:colOff>452755</xdr:colOff>
      <xdr:row>123</xdr:row>
      <xdr:rowOff>357426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28915" y="61635640"/>
          <a:ext cx="333375" cy="2514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117</xdr:row>
      <xdr:rowOff>126365</xdr:rowOff>
    </xdr:from>
    <xdr:to>
      <xdr:col>16</xdr:col>
      <xdr:colOff>459105</xdr:colOff>
      <xdr:row>117</xdr:row>
      <xdr:rowOff>364490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7835265" y="58608595"/>
          <a:ext cx="33337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116</xdr:row>
      <xdr:rowOff>147320</xdr:rowOff>
    </xdr:from>
    <xdr:to>
      <xdr:col>16</xdr:col>
      <xdr:colOff>418465</xdr:colOff>
      <xdr:row>116</xdr:row>
      <xdr:rowOff>414020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842250" y="58121550"/>
          <a:ext cx="28575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145415</xdr:colOff>
      <xdr:row>115</xdr:row>
      <xdr:rowOff>116205</xdr:rowOff>
    </xdr:from>
    <xdr:to>
      <xdr:col>16</xdr:col>
      <xdr:colOff>434861</xdr:colOff>
      <xdr:row>115</xdr:row>
      <xdr:rowOff>363854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7854950" y="57582435"/>
          <a:ext cx="288925" cy="2470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114</xdr:row>
      <xdr:rowOff>105410</xdr:rowOff>
    </xdr:from>
    <xdr:to>
      <xdr:col>16</xdr:col>
      <xdr:colOff>390040</xdr:colOff>
      <xdr:row>114</xdr:row>
      <xdr:rowOff>343534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870825" y="5706364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113</xdr:row>
      <xdr:rowOff>115570</xdr:rowOff>
    </xdr:from>
    <xdr:to>
      <xdr:col>16</xdr:col>
      <xdr:colOff>400835</xdr:colOff>
      <xdr:row>113</xdr:row>
      <xdr:rowOff>353694</xdr:rowOff>
    </xdr:to>
    <xdr:pic>
      <xdr:nvPicPr>
        <xdr:cNvPr id="142" name="Picture 11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7881620" y="56565800"/>
          <a:ext cx="228600" cy="2374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154305</xdr:colOff>
      <xdr:row>112</xdr:row>
      <xdr:rowOff>158115</xdr:rowOff>
    </xdr:from>
    <xdr:to>
      <xdr:col>16</xdr:col>
      <xdr:colOff>459105</xdr:colOff>
      <xdr:row>112</xdr:row>
      <xdr:rowOff>405765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7863840" y="56100345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104140</xdr:colOff>
      <xdr:row>111</xdr:row>
      <xdr:rowOff>136525</xdr:rowOff>
    </xdr:from>
    <xdr:to>
      <xdr:col>16</xdr:col>
      <xdr:colOff>505527</xdr:colOff>
      <xdr:row>111</xdr:row>
      <xdr:rowOff>340238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7813675" y="55570755"/>
          <a:ext cx="401320" cy="2032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163830</xdr:colOff>
      <xdr:row>100</xdr:row>
      <xdr:rowOff>147320</xdr:rowOff>
    </xdr:from>
    <xdr:to>
      <xdr:col>16</xdr:col>
      <xdr:colOff>392430</xdr:colOff>
      <xdr:row>100</xdr:row>
      <xdr:rowOff>389774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73365" y="49993550"/>
          <a:ext cx="228600" cy="2419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172720</xdr:colOff>
      <xdr:row>99</xdr:row>
      <xdr:rowOff>125730</xdr:rowOff>
    </xdr:from>
    <xdr:to>
      <xdr:col>16</xdr:col>
      <xdr:colOff>413567</xdr:colOff>
      <xdr:row>99</xdr:row>
      <xdr:rowOff>381173</xdr:rowOff>
    </xdr:to>
    <xdr:pic>
      <xdr:nvPicPr>
        <xdr:cNvPr id="147" name="Picture 19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882255" y="49463960"/>
          <a:ext cx="24066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105410</xdr:colOff>
      <xdr:row>95</xdr:row>
      <xdr:rowOff>105410</xdr:rowOff>
    </xdr:from>
    <xdr:to>
      <xdr:col>16</xdr:col>
      <xdr:colOff>391160</xdr:colOff>
      <xdr:row>95</xdr:row>
      <xdr:rowOff>375444</xdr:rowOff>
    </xdr:to>
    <xdr:pic>
      <xdr:nvPicPr>
        <xdr:cNvPr id="1045" name="Picture 21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7814945" y="47411640"/>
          <a:ext cx="285750" cy="2698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92</xdr:row>
      <xdr:rowOff>105410</xdr:rowOff>
    </xdr:from>
    <xdr:to>
      <xdr:col>16</xdr:col>
      <xdr:colOff>452164</xdr:colOff>
      <xdr:row>92</xdr:row>
      <xdr:rowOff>419954</xdr:rowOff>
    </xdr:to>
    <xdr:pic>
      <xdr:nvPicPr>
        <xdr:cNvPr id="1046" name="Picture 22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7848600" y="45887640"/>
          <a:ext cx="313055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142875</xdr:colOff>
      <xdr:row>91</xdr:row>
      <xdr:rowOff>137160</xdr:rowOff>
    </xdr:from>
    <xdr:to>
      <xdr:col>16</xdr:col>
      <xdr:colOff>419100</xdr:colOff>
      <xdr:row>91</xdr:row>
      <xdr:rowOff>422909</xdr:rowOff>
    </xdr:to>
    <xdr:pic>
      <xdr:nvPicPr>
        <xdr:cNvPr id="1047" name="Picture 2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7852410" y="45411390"/>
          <a:ext cx="27622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107315</xdr:colOff>
      <xdr:row>90</xdr:row>
      <xdr:rowOff>115570</xdr:rowOff>
    </xdr:from>
    <xdr:to>
      <xdr:col>16</xdr:col>
      <xdr:colOff>427298</xdr:colOff>
      <xdr:row>90</xdr:row>
      <xdr:rowOff>382270</xdr:rowOff>
    </xdr:to>
    <xdr:pic>
      <xdr:nvPicPr>
        <xdr:cNvPr id="1048" name="Picture 24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7816850" y="44881800"/>
          <a:ext cx="319405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88</xdr:row>
      <xdr:rowOff>126365</xdr:rowOff>
    </xdr:from>
    <xdr:to>
      <xdr:col>16</xdr:col>
      <xdr:colOff>418465</xdr:colOff>
      <xdr:row>88</xdr:row>
      <xdr:rowOff>407480</xdr:rowOff>
    </xdr:to>
    <xdr:pic>
      <xdr:nvPicPr>
        <xdr:cNvPr id="1049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861300" y="43876595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170815</xdr:colOff>
      <xdr:row>86</xdr:row>
      <xdr:rowOff>104775</xdr:rowOff>
    </xdr:from>
    <xdr:to>
      <xdr:col>16</xdr:col>
      <xdr:colOff>406343</xdr:colOff>
      <xdr:row>86</xdr:row>
      <xdr:rowOff>333375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7880350" y="42839005"/>
          <a:ext cx="234950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161925</xdr:colOff>
      <xdr:row>85</xdr:row>
      <xdr:rowOff>137160</xdr:rowOff>
    </xdr:from>
    <xdr:to>
      <xdr:col>16</xdr:col>
      <xdr:colOff>409576</xdr:colOff>
      <xdr:row>85</xdr:row>
      <xdr:rowOff>394334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7871460" y="42363390"/>
          <a:ext cx="247650" cy="256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176530</xdr:colOff>
      <xdr:row>84</xdr:row>
      <xdr:rowOff>136525</xdr:rowOff>
    </xdr:from>
    <xdr:to>
      <xdr:col>16</xdr:col>
      <xdr:colOff>424180</xdr:colOff>
      <xdr:row>84</xdr:row>
      <xdr:rowOff>377592</xdr:rowOff>
    </xdr:to>
    <xdr:pic>
      <xdr:nvPicPr>
        <xdr:cNvPr id="1052" name="Picture 2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7886065" y="41854755"/>
          <a:ext cx="247650" cy="2406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168275</xdr:colOff>
      <xdr:row>83</xdr:row>
      <xdr:rowOff>105410</xdr:rowOff>
    </xdr:from>
    <xdr:to>
      <xdr:col>16</xdr:col>
      <xdr:colOff>414415</xdr:colOff>
      <xdr:row>83</xdr:row>
      <xdr:rowOff>391159</xdr:rowOff>
    </xdr:to>
    <xdr:pic>
      <xdr:nvPicPr>
        <xdr:cNvPr id="1053" name="Picture 29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7877810" y="41315640"/>
          <a:ext cx="245745" cy="2851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82</xdr:row>
      <xdr:rowOff>126365</xdr:rowOff>
    </xdr:from>
    <xdr:to>
      <xdr:col>16</xdr:col>
      <xdr:colOff>414655</xdr:colOff>
      <xdr:row>82</xdr:row>
      <xdr:rowOff>391836</xdr:rowOff>
    </xdr:to>
    <xdr:pic>
      <xdr:nvPicPr>
        <xdr:cNvPr id="1054" name="Picture 30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7867015" y="40828595"/>
          <a:ext cx="257175" cy="2654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140335</xdr:colOff>
      <xdr:row>93</xdr:row>
      <xdr:rowOff>116205</xdr:rowOff>
    </xdr:from>
    <xdr:to>
      <xdr:col>16</xdr:col>
      <xdr:colOff>463292</xdr:colOff>
      <xdr:row>93</xdr:row>
      <xdr:rowOff>401955</xdr:rowOff>
    </xdr:to>
    <xdr:pic>
      <xdr:nvPicPr>
        <xdr:cNvPr id="1056" name="Picture 32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849870" y="46406435"/>
          <a:ext cx="3225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140335</xdr:colOff>
      <xdr:row>94</xdr:row>
      <xdr:rowOff>83820</xdr:rowOff>
    </xdr:from>
    <xdr:to>
      <xdr:col>16</xdr:col>
      <xdr:colOff>479067</xdr:colOff>
      <xdr:row>94</xdr:row>
      <xdr:rowOff>377218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7849870" y="46882050"/>
          <a:ext cx="338455" cy="2933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193040</xdr:colOff>
      <xdr:row>80</xdr:row>
      <xdr:rowOff>137160</xdr:rowOff>
    </xdr:from>
    <xdr:to>
      <xdr:col>16</xdr:col>
      <xdr:colOff>419819</xdr:colOff>
      <xdr:row>80</xdr:row>
      <xdr:rowOff>389963</xdr:rowOff>
    </xdr:to>
    <xdr:pic>
      <xdr:nvPicPr>
        <xdr:cNvPr id="1059" name="Picture 3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902575" y="39823390"/>
          <a:ext cx="22669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112395</xdr:colOff>
      <xdr:row>79</xdr:row>
      <xdr:rowOff>126365</xdr:rowOff>
    </xdr:from>
    <xdr:to>
      <xdr:col>16</xdr:col>
      <xdr:colOff>422638</xdr:colOff>
      <xdr:row>79</xdr:row>
      <xdr:rowOff>412115</xdr:rowOff>
    </xdr:to>
    <xdr:pic>
      <xdr:nvPicPr>
        <xdr:cNvPr id="1061" name="Picture 37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7821930" y="39304595"/>
          <a:ext cx="309880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122555</xdr:colOff>
      <xdr:row>78</xdr:row>
      <xdr:rowOff>137160</xdr:rowOff>
    </xdr:from>
    <xdr:to>
      <xdr:col>16</xdr:col>
      <xdr:colOff>435321</xdr:colOff>
      <xdr:row>78</xdr:row>
      <xdr:rowOff>346709</xdr:rowOff>
    </xdr:to>
    <xdr:pic>
      <xdr:nvPicPr>
        <xdr:cNvPr id="1063" name="Picture 39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32090" y="38807390"/>
          <a:ext cx="312420" cy="2089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97155</xdr:colOff>
      <xdr:row>76</xdr:row>
      <xdr:rowOff>126365</xdr:rowOff>
    </xdr:from>
    <xdr:to>
      <xdr:col>16</xdr:col>
      <xdr:colOff>411480</xdr:colOff>
      <xdr:row>76</xdr:row>
      <xdr:rowOff>369613</xdr:rowOff>
    </xdr:to>
    <xdr:pic>
      <xdr:nvPicPr>
        <xdr:cNvPr id="1064" name="Picture 40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7806690" y="37780595"/>
          <a:ext cx="314325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126365</xdr:colOff>
      <xdr:row>75</xdr:row>
      <xdr:rowOff>126365</xdr:rowOff>
    </xdr:from>
    <xdr:to>
      <xdr:col>16</xdr:col>
      <xdr:colOff>440690</xdr:colOff>
      <xdr:row>75</xdr:row>
      <xdr:rowOff>382087</xdr:rowOff>
    </xdr:to>
    <xdr:pic>
      <xdr:nvPicPr>
        <xdr:cNvPr id="1065" name="Picture 41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7835900" y="37272595"/>
          <a:ext cx="314325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74</xdr:row>
      <xdr:rowOff>157480</xdr:rowOff>
    </xdr:from>
    <xdr:to>
      <xdr:col>16</xdr:col>
      <xdr:colOff>414655</xdr:colOff>
      <xdr:row>74</xdr:row>
      <xdr:rowOff>420951</xdr:rowOff>
    </xdr:to>
    <xdr:pic>
      <xdr:nvPicPr>
        <xdr:cNvPr id="1066" name="Picture 42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7800340" y="36795710"/>
          <a:ext cx="323850" cy="26289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118110</xdr:colOff>
      <xdr:row>73</xdr:row>
      <xdr:rowOff>135890</xdr:rowOff>
    </xdr:from>
    <xdr:to>
      <xdr:col>16</xdr:col>
      <xdr:colOff>422513</xdr:colOff>
      <xdr:row>73</xdr:row>
      <xdr:rowOff>383540</xdr:rowOff>
    </xdr:to>
    <xdr:pic>
      <xdr:nvPicPr>
        <xdr:cNvPr id="1067" name="Picture 43"/>
        <xdr:cNvPicPr>
          <a:picLocks noChangeAspect="1" noChangeArrowheads="1"/>
        </xdr:cNvPicPr>
      </xdr:nvPicPr>
      <xdr:blipFill>
        <a:blip r:embed="rId32"/>
        <a:srcRect/>
        <a:stretch>
          <a:fillRect/>
        </a:stretch>
      </xdr:blipFill>
      <xdr:spPr>
        <a:xfrm>
          <a:off x="7827645" y="36266120"/>
          <a:ext cx="30416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121285</xdr:colOff>
      <xdr:row>72</xdr:row>
      <xdr:rowOff>135890</xdr:rowOff>
    </xdr:from>
    <xdr:to>
      <xdr:col>16</xdr:col>
      <xdr:colOff>426085</xdr:colOff>
      <xdr:row>72</xdr:row>
      <xdr:rowOff>383863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r:embed="rId33"/>
        <a:srcRect/>
        <a:stretch>
          <a:fillRect/>
        </a:stretch>
      </xdr:blipFill>
      <xdr:spPr>
        <a:xfrm>
          <a:off x="7830820" y="35758120"/>
          <a:ext cx="30480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134620</xdr:colOff>
      <xdr:row>71</xdr:row>
      <xdr:rowOff>115570</xdr:rowOff>
    </xdr:from>
    <xdr:to>
      <xdr:col>16</xdr:col>
      <xdr:colOff>400072</xdr:colOff>
      <xdr:row>71</xdr:row>
      <xdr:rowOff>353696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r:embed="rId34"/>
        <a:srcRect/>
        <a:stretch>
          <a:fillRect/>
        </a:stretch>
      </xdr:blipFill>
      <xdr:spPr>
        <a:xfrm>
          <a:off x="7844155" y="35229800"/>
          <a:ext cx="26543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172085</xdr:colOff>
      <xdr:row>68</xdr:row>
      <xdr:rowOff>158115</xdr:rowOff>
    </xdr:from>
    <xdr:to>
      <xdr:col>16</xdr:col>
      <xdr:colOff>439074</xdr:colOff>
      <xdr:row>68</xdr:row>
      <xdr:rowOff>396240</xdr:rowOff>
    </xdr:to>
    <xdr:pic>
      <xdr:nvPicPr>
        <xdr:cNvPr id="7" name="Picture 6"/>
        <xdr:cNvPicPr>
          <a:picLocks noChangeAspect="1" noChangeArrowheads="1"/>
        </xdr:cNvPicPr>
      </xdr:nvPicPr>
      <xdr:blipFill>
        <a:blip r:embed="rId35"/>
        <a:srcRect/>
        <a:stretch>
          <a:fillRect/>
        </a:stretch>
      </xdr:blipFill>
      <xdr:spPr>
        <a:xfrm>
          <a:off x="7881620" y="33748345"/>
          <a:ext cx="266700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67310</xdr:colOff>
      <xdr:row>64</xdr:row>
      <xdr:rowOff>115570</xdr:rowOff>
    </xdr:from>
    <xdr:to>
      <xdr:col>16</xdr:col>
      <xdr:colOff>463994</xdr:colOff>
      <xdr:row>64</xdr:row>
      <xdr:rowOff>408661</xdr:rowOff>
    </xdr:to>
    <xdr:pic>
      <xdr:nvPicPr>
        <xdr:cNvPr id="9" name="Picture 8"/>
        <xdr:cNvPicPr>
          <a:picLocks noChangeAspect="1" noChangeArrowheads="1"/>
        </xdr:cNvPicPr>
      </xdr:nvPicPr>
      <xdr:blipFill>
        <a:blip r:embed="rId36"/>
        <a:srcRect/>
        <a:stretch>
          <a:fillRect/>
        </a:stretch>
      </xdr:blipFill>
      <xdr:spPr>
        <a:xfrm>
          <a:off x="7776845" y="31673800"/>
          <a:ext cx="396240" cy="2927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63</xdr:row>
      <xdr:rowOff>105410</xdr:rowOff>
    </xdr:from>
    <xdr:to>
      <xdr:col>16</xdr:col>
      <xdr:colOff>445638</xdr:colOff>
      <xdr:row>63</xdr:row>
      <xdr:rowOff>353060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r:embed="rId37"/>
        <a:srcRect/>
        <a:stretch>
          <a:fillRect/>
        </a:stretch>
      </xdr:blipFill>
      <xdr:spPr>
        <a:xfrm>
          <a:off x="7835265" y="31155640"/>
          <a:ext cx="31940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92075</xdr:colOff>
      <xdr:row>62</xdr:row>
      <xdr:rowOff>147320</xdr:rowOff>
    </xdr:from>
    <xdr:to>
      <xdr:col>16</xdr:col>
      <xdr:colOff>449509</xdr:colOff>
      <xdr:row>62</xdr:row>
      <xdr:rowOff>411411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r:embed="rId38"/>
        <a:srcRect/>
        <a:stretch>
          <a:fillRect/>
        </a:stretch>
      </xdr:blipFill>
      <xdr:spPr>
        <a:xfrm>
          <a:off x="7801610" y="30689550"/>
          <a:ext cx="356870" cy="2635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135890</xdr:colOff>
      <xdr:row>61</xdr:row>
      <xdr:rowOff>126365</xdr:rowOff>
    </xdr:from>
    <xdr:to>
      <xdr:col>16</xdr:col>
      <xdr:colOff>471071</xdr:colOff>
      <xdr:row>61</xdr:row>
      <xdr:rowOff>374015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r:embed="rId39"/>
        <a:srcRect/>
        <a:stretch>
          <a:fillRect/>
        </a:stretch>
      </xdr:blipFill>
      <xdr:spPr>
        <a:xfrm>
          <a:off x="7845425" y="30160595"/>
          <a:ext cx="33464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123190</xdr:colOff>
      <xdr:row>60</xdr:row>
      <xdr:rowOff>125730</xdr:rowOff>
    </xdr:from>
    <xdr:to>
      <xdr:col>16</xdr:col>
      <xdr:colOff>472413</xdr:colOff>
      <xdr:row>60</xdr:row>
      <xdr:rowOff>383755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r:embed="rId40"/>
        <a:srcRect/>
        <a:stretch>
          <a:fillRect/>
        </a:stretch>
      </xdr:blipFill>
      <xdr:spPr>
        <a:xfrm>
          <a:off x="7832725" y="29651960"/>
          <a:ext cx="348615" cy="2578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58</xdr:row>
      <xdr:rowOff>126365</xdr:rowOff>
    </xdr:from>
    <xdr:to>
      <xdr:col>16</xdr:col>
      <xdr:colOff>451770</xdr:colOff>
      <xdr:row>58</xdr:row>
      <xdr:rowOff>393065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800340" y="2863659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82550</xdr:colOff>
      <xdr:row>56</xdr:row>
      <xdr:rowOff>116205</xdr:rowOff>
    </xdr:from>
    <xdr:to>
      <xdr:col>16</xdr:col>
      <xdr:colOff>425449</xdr:colOff>
      <xdr:row>56</xdr:row>
      <xdr:rowOff>369557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r:embed="rId42"/>
        <a:srcRect/>
        <a:stretch>
          <a:fillRect/>
        </a:stretch>
      </xdr:blipFill>
      <xdr:spPr>
        <a:xfrm>
          <a:off x="7792085" y="27610435"/>
          <a:ext cx="342265" cy="2527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100965</xdr:colOff>
      <xdr:row>55</xdr:row>
      <xdr:rowOff>136525</xdr:rowOff>
    </xdr:from>
    <xdr:to>
      <xdr:col>16</xdr:col>
      <xdr:colOff>472440</xdr:colOff>
      <xdr:row>55</xdr:row>
      <xdr:rowOff>410990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r:embed="rId43"/>
        <a:srcRect/>
        <a:stretch>
          <a:fillRect/>
        </a:stretch>
      </xdr:blipFill>
      <xdr:spPr>
        <a:xfrm>
          <a:off x="7810500" y="27122755"/>
          <a:ext cx="371475" cy="27432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129540</xdr:colOff>
      <xdr:row>54</xdr:row>
      <xdr:rowOff>115570</xdr:rowOff>
    </xdr:from>
    <xdr:to>
      <xdr:col>16</xdr:col>
      <xdr:colOff>490505</xdr:colOff>
      <xdr:row>54</xdr:row>
      <xdr:rowOff>382270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r:embed="rId44"/>
        <a:srcRect/>
        <a:stretch>
          <a:fillRect/>
        </a:stretch>
      </xdr:blipFill>
      <xdr:spPr>
        <a:xfrm>
          <a:off x="7839075" y="26593800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137160</xdr:colOff>
      <xdr:row>53</xdr:row>
      <xdr:rowOff>147955</xdr:rowOff>
    </xdr:from>
    <xdr:to>
      <xdr:col>16</xdr:col>
      <xdr:colOff>446558</xdr:colOff>
      <xdr:row>53</xdr:row>
      <xdr:rowOff>376555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r:embed="rId45"/>
        <a:srcRect/>
        <a:stretch>
          <a:fillRect/>
        </a:stretch>
      </xdr:blipFill>
      <xdr:spPr>
        <a:xfrm>
          <a:off x="7846695" y="26118185"/>
          <a:ext cx="309245" cy="2286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92710</xdr:colOff>
      <xdr:row>52</xdr:row>
      <xdr:rowOff>105410</xdr:rowOff>
    </xdr:from>
    <xdr:to>
      <xdr:col>16</xdr:col>
      <xdr:colOff>466566</xdr:colOff>
      <xdr:row>52</xdr:row>
      <xdr:rowOff>381635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r:embed="rId46"/>
        <a:srcRect/>
        <a:stretch>
          <a:fillRect/>
        </a:stretch>
      </xdr:blipFill>
      <xdr:spPr>
        <a:xfrm>
          <a:off x="7802245" y="25567640"/>
          <a:ext cx="373380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140335</xdr:colOff>
      <xdr:row>50</xdr:row>
      <xdr:rowOff>105410</xdr:rowOff>
    </xdr:from>
    <xdr:to>
      <xdr:col>16</xdr:col>
      <xdr:colOff>389637</xdr:colOff>
      <xdr:row>50</xdr:row>
      <xdr:rowOff>407035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849870" y="24551640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74930</xdr:colOff>
      <xdr:row>33</xdr:row>
      <xdr:rowOff>158115</xdr:rowOff>
    </xdr:from>
    <xdr:to>
      <xdr:col>16</xdr:col>
      <xdr:colOff>487293</xdr:colOff>
      <xdr:row>33</xdr:row>
      <xdr:rowOff>396240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784465" y="15968345"/>
          <a:ext cx="4121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66675</xdr:colOff>
      <xdr:row>26</xdr:row>
      <xdr:rowOff>105410</xdr:rowOff>
    </xdr:from>
    <xdr:to>
      <xdr:col>16</xdr:col>
      <xdr:colOff>488330</xdr:colOff>
      <xdr:row>26</xdr:row>
      <xdr:rowOff>348901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r:embed="rId49"/>
        <a:srcRect/>
        <a:stretch>
          <a:fillRect/>
        </a:stretch>
      </xdr:blipFill>
      <xdr:spPr>
        <a:xfrm>
          <a:off x="7776210" y="12359640"/>
          <a:ext cx="421640" cy="2432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168275</xdr:colOff>
      <xdr:row>27</xdr:row>
      <xdr:rowOff>136525</xdr:rowOff>
    </xdr:from>
    <xdr:to>
      <xdr:col>16</xdr:col>
      <xdr:colOff>396875</xdr:colOff>
      <xdr:row>27</xdr:row>
      <xdr:rowOff>369149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r:embed="rId50"/>
        <a:srcRect/>
        <a:stretch>
          <a:fillRect/>
        </a:stretch>
      </xdr:blipFill>
      <xdr:spPr>
        <a:xfrm>
          <a:off x="7877810" y="12898755"/>
          <a:ext cx="228600" cy="2324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75565</xdr:colOff>
      <xdr:row>34</xdr:row>
      <xdr:rowOff>126365</xdr:rowOff>
    </xdr:from>
    <xdr:to>
      <xdr:col>16</xdr:col>
      <xdr:colOff>483281</xdr:colOff>
      <xdr:row>34</xdr:row>
      <xdr:rowOff>374015</xdr:rowOff>
    </xdr:to>
    <xdr:pic>
      <xdr:nvPicPr>
        <xdr:cNvPr id="31" name="Picture 30"/>
        <xdr:cNvPicPr>
          <a:picLocks noChangeAspect="1" noChangeArrowheads="1"/>
        </xdr:cNvPicPr>
      </xdr:nvPicPr>
      <xdr:blipFill>
        <a:blip r:embed="rId51"/>
        <a:srcRect/>
        <a:stretch>
          <a:fillRect/>
        </a:stretch>
      </xdr:blipFill>
      <xdr:spPr>
        <a:xfrm>
          <a:off x="7785100" y="16444595"/>
          <a:ext cx="407670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120015</xdr:colOff>
      <xdr:row>131</xdr:row>
      <xdr:rowOff>200660</xdr:rowOff>
    </xdr:from>
    <xdr:to>
      <xdr:col>16</xdr:col>
      <xdr:colOff>424816</xdr:colOff>
      <xdr:row>131</xdr:row>
      <xdr:rowOff>368163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52"/>
        <a:srcRect/>
        <a:stretch>
          <a:fillRect/>
        </a:stretch>
      </xdr:blipFill>
      <xdr:spPr>
        <a:xfrm>
          <a:off x="7829550" y="65794890"/>
          <a:ext cx="304800" cy="1670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71120</xdr:colOff>
      <xdr:row>132</xdr:row>
      <xdr:rowOff>137160</xdr:rowOff>
    </xdr:from>
    <xdr:to>
      <xdr:col>16</xdr:col>
      <xdr:colOff>445317</xdr:colOff>
      <xdr:row>132</xdr:row>
      <xdr:rowOff>375285</xdr:rowOff>
    </xdr:to>
    <xdr:pic>
      <xdr:nvPicPr>
        <xdr:cNvPr id="2051" name="Picture 3"/>
        <xdr:cNvPicPr>
          <a:picLocks noChangeAspect="1" noChangeArrowheads="1"/>
        </xdr:cNvPicPr>
      </xdr:nvPicPr>
      <xdr:blipFill>
        <a:blip r:embed="rId53"/>
        <a:srcRect/>
        <a:stretch>
          <a:fillRect/>
        </a:stretch>
      </xdr:blipFill>
      <xdr:spPr>
        <a:xfrm>
          <a:off x="7780655" y="66239390"/>
          <a:ext cx="374015" cy="2381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70485</xdr:colOff>
      <xdr:row>133</xdr:row>
      <xdr:rowOff>105410</xdr:rowOff>
    </xdr:from>
    <xdr:to>
      <xdr:col>16</xdr:col>
      <xdr:colOff>480059</xdr:colOff>
      <xdr:row>133</xdr:row>
      <xdr:rowOff>315011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r:embed="rId54"/>
        <a:srcRect/>
        <a:stretch>
          <a:fillRect/>
        </a:stretch>
      </xdr:blipFill>
      <xdr:spPr>
        <a:xfrm>
          <a:off x="7780020" y="66715640"/>
          <a:ext cx="408940" cy="2095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102870</xdr:colOff>
      <xdr:row>134</xdr:row>
      <xdr:rowOff>158115</xdr:rowOff>
    </xdr:from>
    <xdr:to>
      <xdr:col>16</xdr:col>
      <xdr:colOff>444794</xdr:colOff>
      <xdr:row>134</xdr:row>
      <xdr:rowOff>333096</xdr:rowOff>
    </xdr:to>
    <xdr:pic>
      <xdr:nvPicPr>
        <xdr:cNvPr id="2053" name="Picture 5"/>
        <xdr:cNvPicPr>
          <a:picLocks noChangeAspect="1" noChangeArrowheads="1"/>
        </xdr:cNvPicPr>
      </xdr:nvPicPr>
      <xdr:blipFill>
        <a:blip r:embed="rId55"/>
        <a:srcRect/>
        <a:stretch>
          <a:fillRect/>
        </a:stretch>
      </xdr:blipFill>
      <xdr:spPr>
        <a:xfrm>
          <a:off x="7812405" y="67276345"/>
          <a:ext cx="341630" cy="174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83820</xdr:colOff>
      <xdr:row>135</xdr:row>
      <xdr:rowOff>158115</xdr:rowOff>
    </xdr:from>
    <xdr:to>
      <xdr:col>16</xdr:col>
      <xdr:colOff>493395</xdr:colOff>
      <xdr:row>135</xdr:row>
      <xdr:rowOff>354745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r:embed="rId56"/>
        <a:srcRect/>
        <a:stretch>
          <a:fillRect/>
        </a:stretch>
      </xdr:blipFill>
      <xdr:spPr>
        <a:xfrm>
          <a:off x="7793355" y="67784345"/>
          <a:ext cx="409575" cy="19621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99695</xdr:colOff>
      <xdr:row>136</xdr:row>
      <xdr:rowOff>179070</xdr:rowOff>
    </xdr:from>
    <xdr:to>
      <xdr:col>16</xdr:col>
      <xdr:colOff>436980</xdr:colOff>
      <xdr:row>136</xdr:row>
      <xdr:rowOff>340995</xdr:rowOff>
    </xdr:to>
    <xdr:pic>
      <xdr:nvPicPr>
        <xdr:cNvPr id="2055" name="Picture 7"/>
        <xdr:cNvPicPr>
          <a:picLocks noChangeAspect="1" noChangeArrowheads="1"/>
        </xdr:cNvPicPr>
      </xdr:nvPicPr>
      <xdr:blipFill>
        <a:blip r:embed="rId57"/>
        <a:srcRect/>
        <a:stretch>
          <a:fillRect/>
        </a:stretch>
      </xdr:blipFill>
      <xdr:spPr>
        <a:xfrm>
          <a:off x="7809230" y="68313300"/>
          <a:ext cx="337185" cy="1619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123825</xdr:colOff>
      <xdr:row>137</xdr:row>
      <xdr:rowOff>147320</xdr:rowOff>
    </xdr:from>
    <xdr:to>
      <xdr:col>16</xdr:col>
      <xdr:colOff>428626</xdr:colOff>
      <xdr:row>137</xdr:row>
      <xdr:rowOff>293650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r:embed="rId58"/>
        <a:srcRect/>
        <a:stretch>
          <a:fillRect/>
        </a:stretch>
      </xdr:blipFill>
      <xdr:spPr>
        <a:xfrm>
          <a:off x="7833360" y="68789550"/>
          <a:ext cx="304800" cy="146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168910</xdr:colOff>
      <xdr:row>140</xdr:row>
      <xdr:rowOff>147320</xdr:rowOff>
    </xdr:from>
    <xdr:to>
      <xdr:col>16</xdr:col>
      <xdr:colOff>410043</xdr:colOff>
      <xdr:row>140</xdr:row>
      <xdr:rowOff>348706</xdr:rowOff>
    </xdr:to>
    <xdr:pic>
      <xdr:nvPicPr>
        <xdr:cNvPr id="110" name="Picture 11"/>
        <xdr:cNvPicPr>
          <a:picLocks noChangeAspect="1" noChangeArrowheads="1"/>
        </xdr:cNvPicPr>
      </xdr:nvPicPr>
      <xdr:blipFill>
        <a:blip r:embed="rId59"/>
        <a:srcRect/>
        <a:stretch>
          <a:fillRect/>
        </a:stretch>
      </xdr:blipFill>
      <xdr:spPr>
        <a:xfrm>
          <a:off x="7878445" y="70313550"/>
          <a:ext cx="240665" cy="2012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62230</xdr:colOff>
      <xdr:row>101</xdr:row>
      <xdr:rowOff>253365</xdr:rowOff>
    </xdr:from>
    <xdr:to>
      <xdr:col>16</xdr:col>
      <xdr:colOff>470004</xdr:colOff>
      <xdr:row>101</xdr:row>
      <xdr:rowOff>404015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60"/>
        <a:srcRect/>
        <a:stretch>
          <a:fillRect/>
        </a:stretch>
      </xdr:blipFill>
      <xdr:spPr>
        <a:xfrm>
          <a:off x="7771765" y="50607595"/>
          <a:ext cx="407670" cy="15049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139700</xdr:colOff>
      <xdr:row>77</xdr:row>
      <xdr:rowOff>125095</xdr:rowOff>
    </xdr:from>
    <xdr:to>
      <xdr:col>16</xdr:col>
      <xdr:colOff>445492</xdr:colOff>
      <xdr:row>77</xdr:row>
      <xdr:rowOff>373875</xdr:rowOff>
    </xdr:to>
    <xdr:pic>
      <xdr:nvPicPr>
        <xdr:cNvPr id="114" name="Picture 39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7849235" y="38287325"/>
          <a:ext cx="305435" cy="2482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139</xdr:row>
      <xdr:rowOff>179070</xdr:rowOff>
    </xdr:from>
    <xdr:to>
      <xdr:col>16</xdr:col>
      <xdr:colOff>351790</xdr:colOff>
      <xdr:row>139</xdr:row>
      <xdr:rowOff>375997</xdr:rowOff>
    </xdr:to>
    <xdr:pic>
      <xdr:nvPicPr>
        <xdr:cNvPr id="34" name="Picture 1"/>
        <xdr:cNvPicPr>
          <a:picLocks noChangeAspect="1" noChangeArrowheads="1"/>
        </xdr:cNvPicPr>
      </xdr:nvPicPr>
      <xdr:blipFill>
        <a:blip r:embed="rId61"/>
        <a:srcRect/>
        <a:stretch>
          <a:fillRect/>
        </a:stretch>
      </xdr:blipFill>
      <xdr:spPr>
        <a:xfrm>
          <a:off x="7851775" y="69837300"/>
          <a:ext cx="209550" cy="1968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89535</xdr:colOff>
      <xdr:row>138</xdr:row>
      <xdr:rowOff>115570</xdr:rowOff>
    </xdr:from>
    <xdr:to>
      <xdr:col>16</xdr:col>
      <xdr:colOff>441961</xdr:colOff>
      <xdr:row>138</xdr:row>
      <xdr:rowOff>386777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62"/>
        <a:srcRect/>
        <a:stretch>
          <a:fillRect/>
        </a:stretch>
      </xdr:blipFill>
      <xdr:spPr>
        <a:xfrm>
          <a:off x="7799070" y="69265800"/>
          <a:ext cx="352425" cy="27114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144780</xdr:colOff>
      <xdr:row>65</xdr:row>
      <xdr:rowOff>93980</xdr:rowOff>
    </xdr:from>
    <xdr:to>
      <xdr:col>16</xdr:col>
      <xdr:colOff>501471</xdr:colOff>
      <xdr:row>65</xdr:row>
      <xdr:rowOff>370205</xdr:rowOff>
    </xdr:to>
    <xdr:pic>
      <xdr:nvPicPr>
        <xdr:cNvPr id="133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854315" y="32160210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139065</xdr:colOff>
      <xdr:row>66</xdr:row>
      <xdr:rowOff>137160</xdr:rowOff>
    </xdr:from>
    <xdr:to>
      <xdr:col>16</xdr:col>
      <xdr:colOff>443865</xdr:colOff>
      <xdr:row>66</xdr:row>
      <xdr:rowOff>393248</xdr:rowOff>
    </xdr:to>
    <xdr:pic>
      <xdr:nvPicPr>
        <xdr:cNvPr id="134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48600" y="32711390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133350</xdr:colOff>
      <xdr:row>67</xdr:row>
      <xdr:rowOff>104775</xdr:rowOff>
    </xdr:from>
    <xdr:to>
      <xdr:col>16</xdr:col>
      <xdr:colOff>438150</xdr:colOff>
      <xdr:row>67</xdr:row>
      <xdr:rowOff>360863</xdr:rowOff>
    </xdr:to>
    <xdr:pic>
      <xdr:nvPicPr>
        <xdr:cNvPr id="135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42885" y="33187005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127635</xdr:colOff>
      <xdr:row>96</xdr:row>
      <xdr:rowOff>126365</xdr:rowOff>
    </xdr:from>
    <xdr:to>
      <xdr:col>16</xdr:col>
      <xdr:colOff>484326</xdr:colOff>
      <xdr:row>96</xdr:row>
      <xdr:rowOff>402590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63"/>
        <a:srcRect/>
        <a:stretch>
          <a:fillRect/>
        </a:stretch>
      </xdr:blipFill>
      <xdr:spPr>
        <a:xfrm>
          <a:off x="7837170" y="47940595"/>
          <a:ext cx="356235" cy="276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148590</xdr:colOff>
      <xdr:row>97</xdr:row>
      <xdr:rowOff>126365</xdr:rowOff>
    </xdr:from>
    <xdr:to>
      <xdr:col>16</xdr:col>
      <xdr:colOff>453390</xdr:colOff>
      <xdr:row>97</xdr:row>
      <xdr:rowOff>382453</xdr:rowOff>
    </xdr:to>
    <xdr:pic>
      <xdr:nvPicPr>
        <xdr:cNvPr id="137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58125" y="48448595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136525</xdr:colOff>
      <xdr:row>98</xdr:row>
      <xdr:rowOff>116205</xdr:rowOff>
    </xdr:from>
    <xdr:to>
      <xdr:col>16</xdr:col>
      <xdr:colOff>441325</xdr:colOff>
      <xdr:row>98</xdr:row>
      <xdr:rowOff>372293</xdr:rowOff>
    </xdr:to>
    <xdr:pic>
      <xdr:nvPicPr>
        <xdr:cNvPr id="138" name="Picture 2"/>
        <xdr:cNvPicPr>
          <a:picLocks noChangeAspect="1" noChangeArrowheads="1"/>
        </xdr:cNvPicPr>
      </xdr:nvPicPr>
      <xdr:blipFill>
        <a:blip r:embed="rId64"/>
        <a:srcRect/>
        <a:stretch>
          <a:fillRect/>
        </a:stretch>
      </xdr:blipFill>
      <xdr:spPr>
        <a:xfrm>
          <a:off x="7846060" y="48946435"/>
          <a:ext cx="304800" cy="2559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75565</xdr:colOff>
      <xdr:row>30</xdr:row>
      <xdr:rowOff>168910</xdr:rowOff>
    </xdr:from>
    <xdr:to>
      <xdr:col>16</xdr:col>
      <xdr:colOff>466090</xdr:colOff>
      <xdr:row>30</xdr:row>
      <xdr:rowOff>362333</xdr:rowOff>
    </xdr:to>
    <xdr:pic>
      <xdr:nvPicPr>
        <xdr:cNvPr id="212" name="Picture 28"/>
        <xdr:cNvPicPr>
          <a:picLocks noChangeAspect="1" noChangeArrowheads="1"/>
        </xdr:cNvPicPr>
      </xdr:nvPicPr>
      <xdr:blipFill>
        <a:blip r:embed="rId65"/>
        <a:srcRect t="29478" r="13513"/>
        <a:stretch>
          <a:fillRect/>
        </a:stretch>
      </xdr:blipFill>
      <xdr:spPr>
        <a:xfrm>
          <a:off x="7785100" y="14455140"/>
          <a:ext cx="390525" cy="1930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86360</xdr:colOff>
      <xdr:row>32</xdr:row>
      <xdr:rowOff>147320</xdr:rowOff>
    </xdr:from>
    <xdr:to>
      <xdr:col>16</xdr:col>
      <xdr:colOff>467360</xdr:colOff>
      <xdr:row>32</xdr:row>
      <xdr:rowOff>367334</xdr:rowOff>
    </xdr:to>
    <xdr:pic>
      <xdr:nvPicPr>
        <xdr:cNvPr id="272" name="Picture 20"/>
        <xdr:cNvPicPr>
          <a:picLocks noChangeAspect="1" noChangeArrowheads="1"/>
        </xdr:cNvPicPr>
      </xdr:nvPicPr>
      <xdr:blipFill>
        <a:blip r:embed="rId48"/>
        <a:srcRect/>
        <a:stretch>
          <a:fillRect/>
        </a:stretch>
      </xdr:blipFill>
      <xdr:spPr>
        <a:xfrm>
          <a:off x="7795895" y="15449550"/>
          <a:ext cx="381000" cy="21971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30480</xdr:colOff>
      <xdr:row>38</xdr:row>
      <xdr:rowOff>94615</xdr:rowOff>
    </xdr:from>
    <xdr:to>
      <xdr:col>16</xdr:col>
      <xdr:colOff>512189</xdr:colOff>
      <xdr:row>38</xdr:row>
      <xdr:rowOff>401638</xdr:rowOff>
    </xdr:to>
    <xdr:pic>
      <xdr:nvPicPr>
        <xdr:cNvPr id="273" name="图片 272"/>
        <xdr:cNvPicPr>
          <a:picLocks noChangeAspect="1" noChangeArrowheads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7740015" y="18444845"/>
          <a:ext cx="48133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83185</xdr:colOff>
      <xdr:row>37</xdr:row>
      <xdr:rowOff>115570</xdr:rowOff>
    </xdr:from>
    <xdr:to>
      <xdr:col>16</xdr:col>
      <xdr:colOff>449531</xdr:colOff>
      <xdr:row>37</xdr:row>
      <xdr:rowOff>419131</xdr:rowOff>
    </xdr:to>
    <xdr:pic>
      <xdr:nvPicPr>
        <xdr:cNvPr id="275" name="图片 274"/>
        <xdr:cNvPicPr>
          <a:picLocks noChangeAspect="1" noChangeArrowheads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792720" y="1795780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75565</xdr:colOff>
      <xdr:row>36</xdr:row>
      <xdr:rowOff>158115</xdr:rowOff>
    </xdr:from>
    <xdr:to>
      <xdr:col>16</xdr:col>
      <xdr:colOff>500527</xdr:colOff>
      <xdr:row>36</xdr:row>
      <xdr:rowOff>324228</xdr:rowOff>
    </xdr:to>
    <xdr:pic>
      <xdr:nvPicPr>
        <xdr:cNvPr id="276" name="图片 275"/>
        <xdr:cNvPicPr>
          <a:picLocks noChangeAspect="1" noChangeArrowheads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25" t="2798"/>
        <a:stretch>
          <a:fillRect/>
        </a:stretch>
      </xdr:blipFill>
      <xdr:spPr>
        <a:xfrm>
          <a:off x="7785100" y="17492345"/>
          <a:ext cx="424815" cy="165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165735</xdr:colOff>
      <xdr:row>25</xdr:row>
      <xdr:rowOff>126365</xdr:rowOff>
    </xdr:from>
    <xdr:to>
      <xdr:col>16</xdr:col>
      <xdr:colOff>372111</xdr:colOff>
      <xdr:row>25</xdr:row>
      <xdr:rowOff>374016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r:embed="rId69"/>
        <a:srcRect/>
        <a:stretch>
          <a:fillRect/>
        </a:stretch>
      </xdr:blipFill>
      <xdr:spPr>
        <a:xfrm>
          <a:off x="7875270" y="11872595"/>
          <a:ext cx="206375" cy="247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180975</xdr:colOff>
      <xdr:row>28</xdr:row>
      <xdr:rowOff>105410</xdr:rowOff>
    </xdr:from>
    <xdr:to>
      <xdr:col>16</xdr:col>
      <xdr:colOff>434975</xdr:colOff>
      <xdr:row>28</xdr:row>
      <xdr:rowOff>410210</xdr:rowOff>
    </xdr:to>
    <xdr:pic>
      <xdr:nvPicPr>
        <xdr:cNvPr id="3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90510" y="13375640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189230</xdr:colOff>
      <xdr:row>29</xdr:row>
      <xdr:rowOff>73025</xdr:rowOff>
    </xdr:from>
    <xdr:to>
      <xdr:col>16</xdr:col>
      <xdr:colOff>443230</xdr:colOff>
      <xdr:row>29</xdr:row>
      <xdr:rowOff>377825</xdr:rowOff>
    </xdr:to>
    <xdr:pic>
      <xdr:nvPicPr>
        <xdr:cNvPr id="129" name="Picture 3"/>
        <xdr:cNvPicPr>
          <a:picLocks noChangeAspect="1" noChangeArrowheads="1"/>
        </xdr:cNvPicPr>
      </xdr:nvPicPr>
      <xdr:blipFill>
        <a:blip r:embed="rId70"/>
        <a:srcRect/>
        <a:stretch>
          <a:fillRect/>
        </a:stretch>
      </xdr:blipFill>
      <xdr:spPr>
        <a:xfrm>
          <a:off x="7898765" y="13851255"/>
          <a:ext cx="254000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156210</xdr:colOff>
      <xdr:row>31</xdr:row>
      <xdr:rowOff>116205</xdr:rowOff>
    </xdr:from>
    <xdr:to>
      <xdr:col>16</xdr:col>
      <xdr:colOff>451485</xdr:colOff>
      <xdr:row>31</xdr:row>
      <xdr:rowOff>469703</xdr:rowOff>
    </xdr:to>
    <xdr:pic>
      <xdr:nvPicPr>
        <xdr:cNvPr id="4" name="Picture 4"/>
        <xdr:cNvPicPr>
          <a:picLocks noChangeAspect="1" noChangeArrowheads="1"/>
        </xdr:cNvPicPr>
      </xdr:nvPicPr>
      <xdr:blipFill>
        <a:blip r:embed="rId71"/>
        <a:srcRect/>
        <a:stretch>
          <a:fillRect/>
        </a:stretch>
      </xdr:blipFill>
      <xdr:spPr>
        <a:xfrm>
          <a:off x="7865745" y="14910435"/>
          <a:ext cx="295275" cy="35306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16</xdr:row>
      <xdr:rowOff>73025</xdr:rowOff>
    </xdr:from>
    <xdr:to>
      <xdr:col>16</xdr:col>
      <xdr:colOff>437515</xdr:colOff>
      <xdr:row>16</xdr:row>
      <xdr:rowOff>406400</xdr:rowOff>
    </xdr:to>
    <xdr:pic>
      <xdr:nvPicPr>
        <xdr:cNvPr id="139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51775" y="724725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93345</xdr:colOff>
      <xdr:row>21</xdr:row>
      <xdr:rowOff>137160</xdr:rowOff>
    </xdr:from>
    <xdr:to>
      <xdr:col>16</xdr:col>
      <xdr:colOff>455295</xdr:colOff>
      <xdr:row>21</xdr:row>
      <xdr:rowOff>444427</xdr:rowOff>
    </xdr:to>
    <xdr:pic>
      <xdr:nvPicPr>
        <xdr:cNvPr id="141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02880" y="985139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132715</xdr:colOff>
      <xdr:row>18</xdr:row>
      <xdr:rowOff>73660</xdr:rowOff>
    </xdr:from>
    <xdr:to>
      <xdr:col>16</xdr:col>
      <xdr:colOff>418465</xdr:colOff>
      <xdr:row>18</xdr:row>
      <xdr:rowOff>436179</xdr:rowOff>
    </xdr:to>
    <xdr:pic>
      <xdr:nvPicPr>
        <xdr:cNvPr id="143" name="Picture 7"/>
        <xdr:cNvPicPr>
          <a:picLocks noChangeAspect="1" noChangeArrowheads="1"/>
        </xdr:cNvPicPr>
      </xdr:nvPicPr>
      <xdr:blipFill>
        <a:blip r:embed="rId74"/>
        <a:srcRect/>
        <a:stretch>
          <a:fillRect/>
        </a:stretch>
      </xdr:blipFill>
      <xdr:spPr>
        <a:xfrm>
          <a:off x="7842250" y="8263890"/>
          <a:ext cx="285750" cy="3619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181610</xdr:colOff>
      <xdr:row>19</xdr:row>
      <xdr:rowOff>126365</xdr:rowOff>
    </xdr:from>
    <xdr:to>
      <xdr:col>16</xdr:col>
      <xdr:colOff>375574</xdr:colOff>
      <xdr:row>19</xdr:row>
      <xdr:rowOff>431165</xdr:rowOff>
    </xdr:to>
    <xdr:pic>
      <xdr:nvPicPr>
        <xdr:cNvPr id="144" name="Picture 8"/>
        <xdr:cNvPicPr>
          <a:picLocks noChangeAspect="1" noChangeArrowheads="1"/>
        </xdr:cNvPicPr>
      </xdr:nvPicPr>
      <xdr:blipFill>
        <a:blip r:embed="rId75"/>
        <a:srcRect l="17042" t="17911" r="16685"/>
        <a:stretch>
          <a:fillRect/>
        </a:stretch>
      </xdr:blipFill>
      <xdr:spPr>
        <a:xfrm>
          <a:off x="7891145" y="8824595"/>
          <a:ext cx="193675" cy="3048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74295</xdr:colOff>
      <xdr:row>20</xdr:row>
      <xdr:rowOff>114300</xdr:rowOff>
    </xdr:from>
    <xdr:to>
      <xdr:col>16</xdr:col>
      <xdr:colOff>464821</xdr:colOff>
      <xdr:row>20</xdr:row>
      <xdr:rowOff>400050</xdr:rowOff>
    </xdr:to>
    <xdr:pic>
      <xdr:nvPicPr>
        <xdr:cNvPr id="145" name="Picture 9"/>
        <xdr:cNvPicPr>
          <a:picLocks noChangeAspect="1" noChangeArrowheads="1"/>
        </xdr:cNvPicPr>
      </xdr:nvPicPr>
      <xdr:blipFill>
        <a:blip r:embed="rId76"/>
        <a:srcRect r="-2500" b="26667"/>
        <a:stretch>
          <a:fillRect/>
        </a:stretch>
      </xdr:blipFill>
      <xdr:spPr>
        <a:xfrm>
          <a:off x="7783830" y="9320530"/>
          <a:ext cx="39052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112395</xdr:colOff>
      <xdr:row>42</xdr:row>
      <xdr:rowOff>125730</xdr:rowOff>
    </xdr:from>
    <xdr:to>
      <xdr:col>16</xdr:col>
      <xdr:colOff>417852</xdr:colOff>
      <xdr:row>42</xdr:row>
      <xdr:rowOff>411480</xdr:rowOff>
    </xdr:to>
    <xdr:pic>
      <xdr:nvPicPr>
        <xdr:cNvPr id="14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21930" y="205079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157480</xdr:colOff>
      <xdr:row>44</xdr:row>
      <xdr:rowOff>158115</xdr:rowOff>
    </xdr:from>
    <xdr:to>
      <xdr:col>16</xdr:col>
      <xdr:colOff>432391</xdr:colOff>
      <xdr:row>44</xdr:row>
      <xdr:rowOff>415290</xdr:rowOff>
    </xdr:to>
    <xdr:pic>
      <xdr:nvPicPr>
        <xdr:cNvPr id="27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67015" y="21556345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45</xdr:row>
      <xdr:rowOff>168910</xdr:rowOff>
    </xdr:from>
    <xdr:to>
      <xdr:col>16</xdr:col>
      <xdr:colOff>417151</xdr:colOff>
      <xdr:row>45</xdr:row>
      <xdr:rowOff>426085</xdr:rowOff>
    </xdr:to>
    <xdr:pic>
      <xdr:nvPicPr>
        <xdr:cNvPr id="148" name="Picture 11"/>
        <xdr:cNvPicPr>
          <a:picLocks noChangeAspect="1" noChangeArrowheads="1"/>
        </xdr:cNvPicPr>
      </xdr:nvPicPr>
      <xdr:blipFill>
        <a:blip r:embed="rId78"/>
        <a:srcRect/>
        <a:stretch>
          <a:fillRect/>
        </a:stretch>
      </xdr:blipFill>
      <xdr:spPr>
        <a:xfrm>
          <a:off x="7851775" y="22075140"/>
          <a:ext cx="274320" cy="2571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8</xdr:row>
      <xdr:rowOff>125730</xdr:rowOff>
    </xdr:from>
    <xdr:to>
      <xdr:col>16</xdr:col>
      <xdr:colOff>430529</xdr:colOff>
      <xdr:row>8</xdr:row>
      <xdr:rowOff>381400</xdr:rowOff>
    </xdr:to>
    <xdr:pic>
      <xdr:nvPicPr>
        <xdr:cNvPr id="29" name="Picture 13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82890" y="323596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76200</xdr:colOff>
      <xdr:row>39</xdr:row>
      <xdr:rowOff>105410</xdr:rowOff>
    </xdr:from>
    <xdr:to>
      <xdr:col>16</xdr:col>
      <xdr:colOff>428625</xdr:colOff>
      <xdr:row>39</xdr:row>
      <xdr:rowOff>405875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80"/>
        <a:srcRect/>
        <a:stretch>
          <a:fillRect/>
        </a:stretch>
      </xdr:blipFill>
      <xdr:spPr>
        <a:xfrm>
          <a:off x="7785735" y="18963640"/>
          <a:ext cx="352425" cy="30035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15</xdr:row>
      <xdr:rowOff>94615</xdr:rowOff>
    </xdr:from>
    <xdr:to>
      <xdr:col>16</xdr:col>
      <xdr:colOff>341168</xdr:colOff>
      <xdr:row>15</xdr:row>
      <xdr:rowOff>427989</xdr:rowOff>
    </xdr:to>
    <xdr:pic>
      <xdr:nvPicPr>
        <xdr:cNvPr id="130" name="Picture 108" descr="36"/>
        <xdr:cNvPicPr>
          <a:picLocks noChangeAspect="1" noChangeArrowheads="1"/>
        </xdr:cNvPicPr>
      </xdr:nvPicPr>
      <xdr:blipFill>
        <a:blip r:embed="rId81"/>
        <a:srcRect l="25627" t="10168" r="18106" b="7204"/>
        <a:stretch>
          <a:fillRect/>
        </a:stretch>
      </xdr:blipFill>
      <xdr:spPr>
        <a:xfrm>
          <a:off x="7880985" y="6760845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182880</xdr:colOff>
      <xdr:row>14</xdr:row>
      <xdr:rowOff>94615</xdr:rowOff>
    </xdr:from>
    <xdr:to>
      <xdr:col>16</xdr:col>
      <xdr:colOff>417392</xdr:colOff>
      <xdr:row>14</xdr:row>
      <xdr:rowOff>418465</xdr:rowOff>
    </xdr:to>
    <xdr:pic>
      <xdr:nvPicPr>
        <xdr:cNvPr id="150" name="Picture 109" descr="35"/>
        <xdr:cNvPicPr>
          <a:picLocks noChangeAspect="1" noChangeArrowheads="1"/>
        </xdr:cNvPicPr>
      </xdr:nvPicPr>
      <xdr:blipFill>
        <a:blip r:embed="rId82"/>
        <a:srcRect l="28018" t="10330" r="7516" b="9505"/>
        <a:stretch>
          <a:fillRect/>
        </a:stretch>
      </xdr:blipFill>
      <xdr:spPr>
        <a:xfrm>
          <a:off x="7892415" y="6252845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38100</xdr:colOff>
      <xdr:row>46</xdr:row>
      <xdr:rowOff>179070</xdr:rowOff>
    </xdr:from>
    <xdr:to>
      <xdr:col>16</xdr:col>
      <xdr:colOff>517880</xdr:colOff>
      <xdr:row>46</xdr:row>
      <xdr:rowOff>360044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83"/>
        <a:srcRect/>
        <a:stretch>
          <a:fillRect/>
        </a:stretch>
      </xdr:blipFill>
      <xdr:spPr>
        <a:xfrm>
          <a:off x="7747635" y="22593300"/>
          <a:ext cx="479425" cy="1803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40005</xdr:colOff>
      <xdr:row>47</xdr:row>
      <xdr:rowOff>178435</xdr:rowOff>
    </xdr:from>
    <xdr:to>
      <xdr:col>16</xdr:col>
      <xdr:colOff>535305</xdr:colOff>
      <xdr:row>47</xdr:row>
      <xdr:rowOff>343535</xdr:rowOff>
    </xdr:to>
    <xdr:pic>
      <xdr:nvPicPr>
        <xdr:cNvPr id="8" name="Picture 2"/>
        <xdr:cNvPicPr>
          <a:picLocks noChangeAspect="1" noChangeArrowheads="1"/>
        </xdr:cNvPicPr>
      </xdr:nvPicPr>
      <xdr:blipFill>
        <a:blip r:embed="rId84"/>
        <a:srcRect/>
        <a:stretch>
          <a:fillRect/>
        </a:stretch>
      </xdr:blipFill>
      <xdr:spPr>
        <a:xfrm>
          <a:off x="7749540" y="23100665"/>
          <a:ext cx="495300" cy="1651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161290</xdr:colOff>
      <xdr:row>35</xdr:row>
      <xdr:rowOff>126365</xdr:rowOff>
    </xdr:from>
    <xdr:to>
      <xdr:col>16</xdr:col>
      <xdr:colOff>418465</xdr:colOff>
      <xdr:row>35</xdr:row>
      <xdr:rowOff>408655</xdr:rowOff>
    </xdr:to>
    <xdr:pic>
      <xdr:nvPicPr>
        <xdr:cNvPr id="24" name="Picture 1"/>
        <xdr:cNvPicPr>
          <a:picLocks noChangeAspect="1" noChangeArrowheads="1"/>
        </xdr:cNvPicPr>
      </xdr:nvPicPr>
      <xdr:blipFill>
        <a:blip r:embed="rId85" cstate="print"/>
        <a:srcRect/>
        <a:stretch>
          <a:fillRect/>
        </a:stretch>
      </xdr:blipFill>
      <xdr:spPr>
        <a:xfrm>
          <a:off x="7870825" y="16952595"/>
          <a:ext cx="257175" cy="2819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40005</xdr:colOff>
      <xdr:row>127</xdr:row>
      <xdr:rowOff>115570</xdr:rowOff>
    </xdr:from>
    <xdr:to>
      <xdr:col>16</xdr:col>
      <xdr:colOff>535305</xdr:colOff>
      <xdr:row>127</xdr:row>
      <xdr:rowOff>341042</xdr:rowOff>
    </xdr:to>
    <xdr:pic>
      <xdr:nvPicPr>
        <xdr:cNvPr id="2050" name="Picture 4"/>
        <xdr:cNvPicPr>
          <a:picLocks noChangeAspect="1" noChangeArrowheads="1"/>
        </xdr:cNvPicPr>
      </xdr:nvPicPr>
      <xdr:blipFill>
        <a:blip r:embed="rId86"/>
        <a:srcRect/>
        <a:stretch>
          <a:fillRect/>
        </a:stretch>
      </xdr:blipFill>
      <xdr:spPr>
        <a:xfrm>
          <a:off x="7749540" y="63677800"/>
          <a:ext cx="49530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128</xdr:row>
      <xdr:rowOff>168910</xdr:rowOff>
    </xdr:from>
    <xdr:to>
      <xdr:col>16</xdr:col>
      <xdr:colOff>531495</xdr:colOff>
      <xdr:row>128</xdr:row>
      <xdr:rowOff>394382</xdr:rowOff>
    </xdr:to>
    <xdr:pic>
      <xdr:nvPicPr>
        <xdr:cNvPr id="152" name="Picture 4"/>
        <xdr:cNvPicPr>
          <a:picLocks noChangeAspect="1" noChangeArrowheads="1"/>
        </xdr:cNvPicPr>
      </xdr:nvPicPr>
      <xdr:blipFill>
        <a:blip r:embed="rId86"/>
        <a:srcRect/>
        <a:stretch>
          <a:fillRect/>
        </a:stretch>
      </xdr:blipFill>
      <xdr:spPr>
        <a:xfrm>
          <a:off x="7745730" y="64239140"/>
          <a:ext cx="49530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65405</xdr:colOff>
      <xdr:row>126</xdr:row>
      <xdr:rowOff>94615</xdr:rowOff>
    </xdr:from>
    <xdr:to>
      <xdr:col>16</xdr:col>
      <xdr:colOff>503555</xdr:colOff>
      <xdr:row>126</xdr:row>
      <xdr:rowOff>311933</xdr:rowOff>
    </xdr:to>
    <xdr:pic>
      <xdr:nvPicPr>
        <xdr:cNvPr id="154" name="Picture 2"/>
        <xdr:cNvPicPr>
          <a:picLocks noChangeAspect="1" noChangeArrowheads="1"/>
        </xdr:cNvPicPr>
      </xdr:nvPicPr>
      <xdr:blipFill>
        <a:blip r:embed="rId87"/>
        <a:srcRect/>
        <a:stretch>
          <a:fillRect/>
        </a:stretch>
      </xdr:blipFill>
      <xdr:spPr>
        <a:xfrm>
          <a:off x="7774940" y="63148845"/>
          <a:ext cx="438150" cy="2171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23</xdr:row>
      <xdr:rowOff>104775</xdr:rowOff>
    </xdr:from>
    <xdr:to>
      <xdr:col>16</xdr:col>
      <xdr:colOff>435632</xdr:colOff>
      <xdr:row>23</xdr:row>
      <xdr:rowOff>390525</xdr:rowOff>
    </xdr:to>
    <xdr:pic>
      <xdr:nvPicPr>
        <xdr:cNvPr id="15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710" y="1083500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40</xdr:row>
      <xdr:rowOff>105410</xdr:rowOff>
    </xdr:from>
    <xdr:to>
      <xdr:col>16</xdr:col>
      <xdr:colOff>407035</xdr:colOff>
      <xdr:row>40</xdr:row>
      <xdr:rowOff>391160</xdr:rowOff>
    </xdr:to>
    <xdr:pic>
      <xdr:nvPicPr>
        <xdr:cNvPr id="3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11135" y="1947164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118</xdr:row>
      <xdr:rowOff>168275</xdr:rowOff>
    </xdr:from>
    <xdr:to>
      <xdr:col>16</xdr:col>
      <xdr:colOff>478155</xdr:colOff>
      <xdr:row>118</xdr:row>
      <xdr:rowOff>370840</xdr:rowOff>
    </xdr:to>
    <xdr:pic>
      <xdr:nvPicPr>
        <xdr:cNvPr id="42" name="Picture 7"/>
        <xdr:cNvPicPr>
          <a:picLocks noChangeAspect="1" noChangeArrowheads="1"/>
        </xdr:cNvPicPr>
      </xdr:nvPicPr>
      <xdr:blipFill>
        <a:blip r:embed="rId88"/>
        <a:srcRect/>
        <a:stretch>
          <a:fillRect/>
        </a:stretch>
      </xdr:blipFill>
      <xdr:spPr>
        <a:xfrm>
          <a:off x="7835265" y="59158505"/>
          <a:ext cx="352425" cy="202565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108</xdr:row>
      <xdr:rowOff>88900</xdr:rowOff>
    </xdr:from>
    <xdr:to>
      <xdr:col>16</xdr:col>
      <xdr:colOff>421640</xdr:colOff>
      <xdr:row>108</xdr:row>
      <xdr:rowOff>393065</xdr:rowOff>
    </xdr:to>
    <xdr:pic>
      <xdr:nvPicPr>
        <xdr:cNvPr id="54" name="图片 53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792085" y="53999130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109</xdr:row>
      <xdr:rowOff>66675</xdr:rowOff>
    </xdr:from>
    <xdr:to>
      <xdr:col>16</xdr:col>
      <xdr:colOff>401955</xdr:colOff>
      <xdr:row>109</xdr:row>
      <xdr:rowOff>318770</xdr:rowOff>
    </xdr:to>
    <xdr:pic>
      <xdr:nvPicPr>
        <xdr:cNvPr id="55" name="图片 54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830820" y="54484905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136525</xdr:colOff>
      <xdr:row>110</xdr:row>
      <xdr:rowOff>57785</xdr:rowOff>
    </xdr:from>
    <xdr:to>
      <xdr:col>16</xdr:col>
      <xdr:colOff>446405</xdr:colOff>
      <xdr:row>110</xdr:row>
      <xdr:rowOff>335915</xdr:rowOff>
    </xdr:to>
    <xdr:pic>
      <xdr:nvPicPr>
        <xdr:cNvPr id="56" name="图片 55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846060" y="54984015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191770</xdr:colOff>
      <xdr:row>10</xdr:row>
      <xdr:rowOff>105410</xdr:rowOff>
    </xdr:from>
    <xdr:to>
      <xdr:col>16</xdr:col>
      <xdr:colOff>417830</xdr:colOff>
      <xdr:row>10</xdr:row>
      <xdr:rowOff>419735</xdr:rowOff>
    </xdr:to>
    <xdr:pic>
      <xdr:nvPicPr>
        <xdr:cNvPr id="60" name="Picture 12"/>
        <xdr:cNvPicPr>
          <a:picLocks noChangeAspect="1" noChangeArrowheads="1"/>
        </xdr:cNvPicPr>
      </xdr:nvPicPr>
      <xdr:blipFill>
        <a:blip r:embed="rId92"/>
        <a:srcRect/>
        <a:stretch>
          <a:fillRect/>
        </a:stretch>
      </xdr:blipFill>
      <xdr:spPr>
        <a:xfrm>
          <a:off x="7901305" y="423164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118110</xdr:colOff>
      <xdr:row>69</xdr:row>
      <xdr:rowOff>189865</xdr:rowOff>
    </xdr:from>
    <xdr:to>
      <xdr:col>16</xdr:col>
      <xdr:colOff>422910</xdr:colOff>
      <xdr:row>69</xdr:row>
      <xdr:rowOff>440690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r:embed="rId93"/>
        <a:srcRect/>
        <a:stretch>
          <a:fillRect/>
        </a:stretch>
      </xdr:blipFill>
      <xdr:spPr>
        <a:xfrm>
          <a:off x="7827645" y="3428809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102</xdr:row>
      <xdr:rowOff>115570</xdr:rowOff>
    </xdr:from>
    <xdr:to>
      <xdr:col>16</xdr:col>
      <xdr:colOff>408940</xdr:colOff>
      <xdr:row>102</xdr:row>
      <xdr:rowOff>395605</xdr:rowOff>
    </xdr:to>
    <xdr:pic>
      <xdr:nvPicPr>
        <xdr:cNvPr id="52" name="Picture 18"/>
        <xdr:cNvPicPr>
          <a:picLocks noChangeAspect="1" noChangeArrowheads="1"/>
        </xdr:cNvPicPr>
      </xdr:nvPicPr>
      <xdr:blipFill>
        <a:blip r:embed="rId94"/>
        <a:srcRect/>
        <a:stretch>
          <a:fillRect/>
        </a:stretch>
      </xdr:blipFill>
      <xdr:spPr>
        <a:xfrm>
          <a:off x="7861300" y="5097780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110490</xdr:colOff>
      <xdr:row>120</xdr:row>
      <xdr:rowOff>136525</xdr:rowOff>
    </xdr:from>
    <xdr:to>
      <xdr:col>16</xdr:col>
      <xdr:colOff>472440</xdr:colOff>
      <xdr:row>120</xdr:row>
      <xdr:rowOff>410210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20025" y="6014275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36195</xdr:colOff>
      <xdr:row>129</xdr:row>
      <xdr:rowOff>168275</xdr:rowOff>
    </xdr:from>
    <xdr:to>
      <xdr:col>16</xdr:col>
      <xdr:colOff>531495</xdr:colOff>
      <xdr:row>129</xdr:row>
      <xdr:rowOff>393700</xdr:rowOff>
    </xdr:to>
    <xdr:pic>
      <xdr:nvPicPr>
        <xdr:cNvPr id="28" name="Picture 4"/>
        <xdr:cNvPicPr>
          <a:picLocks noChangeAspect="1" noChangeArrowheads="1"/>
        </xdr:cNvPicPr>
      </xdr:nvPicPr>
      <xdr:blipFill>
        <a:blip r:embed="rId86"/>
        <a:srcRect/>
        <a:stretch>
          <a:fillRect/>
        </a:stretch>
      </xdr:blipFill>
      <xdr:spPr>
        <a:xfrm>
          <a:off x="7745730" y="64746505"/>
          <a:ext cx="495300" cy="2254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173355</xdr:colOff>
      <xdr:row>9</xdr:row>
      <xdr:rowOff>125730</xdr:rowOff>
    </xdr:from>
    <xdr:to>
      <xdr:col>16</xdr:col>
      <xdr:colOff>429895</xdr:colOff>
      <xdr:row>9</xdr:row>
      <xdr:rowOff>381000</xdr:rowOff>
    </xdr:to>
    <xdr:pic>
      <xdr:nvPicPr>
        <xdr:cNvPr id="2" name="Picture 13"/>
        <xdr:cNvPicPr>
          <a:picLocks noChangeAspect="1" noChangeArrowheads="1"/>
        </xdr:cNvPicPr>
      </xdr:nvPicPr>
      <xdr:blipFill>
        <a:blip r:embed="rId79"/>
        <a:srcRect/>
        <a:stretch>
          <a:fillRect/>
        </a:stretch>
      </xdr:blipFill>
      <xdr:spPr>
        <a:xfrm>
          <a:off x="7882890" y="3743960"/>
          <a:ext cx="256540" cy="2552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191770</xdr:colOff>
      <xdr:row>11</xdr:row>
      <xdr:rowOff>105410</xdr:rowOff>
    </xdr:from>
    <xdr:to>
      <xdr:col>16</xdr:col>
      <xdr:colOff>417830</xdr:colOff>
      <xdr:row>11</xdr:row>
      <xdr:rowOff>419735</xdr:rowOff>
    </xdr:to>
    <xdr:pic>
      <xdr:nvPicPr>
        <xdr:cNvPr id="25" name="Picture 12"/>
        <xdr:cNvPicPr>
          <a:picLocks noChangeAspect="1" noChangeArrowheads="1"/>
        </xdr:cNvPicPr>
      </xdr:nvPicPr>
      <xdr:blipFill>
        <a:blip r:embed="rId92"/>
        <a:srcRect/>
        <a:stretch>
          <a:fillRect/>
        </a:stretch>
      </xdr:blipFill>
      <xdr:spPr>
        <a:xfrm>
          <a:off x="7901305" y="4739640"/>
          <a:ext cx="226060" cy="3143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142240</xdr:colOff>
      <xdr:row>17</xdr:row>
      <xdr:rowOff>73025</xdr:rowOff>
    </xdr:from>
    <xdr:to>
      <xdr:col>16</xdr:col>
      <xdr:colOff>437515</xdr:colOff>
      <xdr:row>17</xdr:row>
      <xdr:rowOff>406400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r:embed="rId72"/>
        <a:srcRect/>
        <a:stretch>
          <a:fillRect/>
        </a:stretch>
      </xdr:blipFill>
      <xdr:spPr>
        <a:xfrm>
          <a:off x="7851775" y="7755255"/>
          <a:ext cx="295275" cy="33337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93345</xdr:colOff>
      <xdr:row>22</xdr:row>
      <xdr:rowOff>137160</xdr:rowOff>
    </xdr:from>
    <xdr:to>
      <xdr:col>16</xdr:col>
      <xdr:colOff>455295</xdr:colOff>
      <xdr:row>22</xdr:row>
      <xdr:rowOff>443865</xdr:rowOff>
    </xdr:to>
    <xdr:pic>
      <xdr:nvPicPr>
        <xdr:cNvPr id="37" name="Picture 6"/>
        <xdr:cNvPicPr>
          <a:picLocks noChangeAspect="1" noChangeArrowheads="1"/>
        </xdr:cNvPicPr>
      </xdr:nvPicPr>
      <xdr:blipFill>
        <a:blip r:embed="rId73"/>
        <a:srcRect/>
        <a:stretch>
          <a:fillRect/>
        </a:stretch>
      </xdr:blipFill>
      <xdr:spPr>
        <a:xfrm>
          <a:off x="7802880" y="10359390"/>
          <a:ext cx="361950" cy="3067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101600</xdr:colOff>
      <xdr:row>41</xdr:row>
      <xdr:rowOff>105410</xdr:rowOff>
    </xdr:from>
    <xdr:to>
      <xdr:col>16</xdr:col>
      <xdr:colOff>407035</xdr:colOff>
      <xdr:row>41</xdr:row>
      <xdr:rowOff>391160</xdr:rowOff>
    </xdr:to>
    <xdr:pic>
      <xdr:nvPicPr>
        <xdr:cNvPr id="38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11135" y="1997964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112395</xdr:colOff>
      <xdr:row>43</xdr:row>
      <xdr:rowOff>125730</xdr:rowOff>
    </xdr:from>
    <xdr:to>
      <xdr:col>16</xdr:col>
      <xdr:colOff>417830</xdr:colOff>
      <xdr:row>43</xdr:row>
      <xdr:rowOff>411480</xdr:rowOff>
    </xdr:to>
    <xdr:pic>
      <xdr:nvPicPr>
        <xdr:cNvPr id="40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21930" y="21015960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118110</xdr:colOff>
      <xdr:row>70</xdr:row>
      <xdr:rowOff>189865</xdr:rowOff>
    </xdr:from>
    <xdr:to>
      <xdr:col>16</xdr:col>
      <xdr:colOff>422910</xdr:colOff>
      <xdr:row>70</xdr:row>
      <xdr:rowOff>440690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r:embed="rId93"/>
        <a:srcRect/>
        <a:stretch>
          <a:fillRect/>
        </a:stretch>
      </xdr:blipFill>
      <xdr:spPr>
        <a:xfrm>
          <a:off x="7827645" y="34796095"/>
          <a:ext cx="304800" cy="2508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103</xdr:row>
      <xdr:rowOff>115570</xdr:rowOff>
    </xdr:from>
    <xdr:to>
      <xdr:col>16</xdr:col>
      <xdr:colOff>408940</xdr:colOff>
      <xdr:row>103</xdr:row>
      <xdr:rowOff>395605</xdr:rowOff>
    </xdr:to>
    <xdr:pic>
      <xdr:nvPicPr>
        <xdr:cNvPr id="43" name="Picture 18"/>
        <xdr:cNvPicPr>
          <a:picLocks noChangeAspect="1" noChangeArrowheads="1"/>
        </xdr:cNvPicPr>
      </xdr:nvPicPr>
      <xdr:blipFill>
        <a:blip r:embed="rId94"/>
        <a:srcRect/>
        <a:stretch>
          <a:fillRect/>
        </a:stretch>
      </xdr:blipFill>
      <xdr:spPr>
        <a:xfrm>
          <a:off x="7861300" y="51485800"/>
          <a:ext cx="257175" cy="2800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125730</xdr:colOff>
      <xdr:row>119</xdr:row>
      <xdr:rowOff>168275</xdr:rowOff>
    </xdr:from>
    <xdr:to>
      <xdr:col>16</xdr:col>
      <xdr:colOff>478155</xdr:colOff>
      <xdr:row>119</xdr:row>
      <xdr:rowOff>370840</xdr:rowOff>
    </xdr:to>
    <xdr:pic>
      <xdr:nvPicPr>
        <xdr:cNvPr id="44" name="Picture 7"/>
        <xdr:cNvPicPr>
          <a:picLocks noChangeAspect="1" noChangeArrowheads="1"/>
        </xdr:cNvPicPr>
      </xdr:nvPicPr>
      <xdr:blipFill>
        <a:blip r:embed="rId88"/>
        <a:srcRect/>
        <a:stretch>
          <a:fillRect/>
        </a:stretch>
      </xdr:blipFill>
      <xdr:spPr>
        <a:xfrm>
          <a:off x="7835265" y="59666505"/>
          <a:ext cx="352425" cy="20256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110490</xdr:colOff>
      <xdr:row>121</xdr:row>
      <xdr:rowOff>136525</xdr:rowOff>
    </xdr:from>
    <xdr:to>
      <xdr:col>16</xdr:col>
      <xdr:colOff>472440</xdr:colOff>
      <xdr:row>121</xdr:row>
      <xdr:rowOff>410210</xdr:rowOff>
    </xdr:to>
    <xdr:pic>
      <xdr:nvPicPr>
        <xdr:cNvPr id="45" name="Picture 6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7820025" y="60650755"/>
          <a:ext cx="361950" cy="2736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130175</xdr:colOff>
      <xdr:row>24</xdr:row>
      <xdr:rowOff>104775</xdr:rowOff>
    </xdr:from>
    <xdr:to>
      <xdr:col>16</xdr:col>
      <xdr:colOff>435610</xdr:colOff>
      <xdr:row>24</xdr:row>
      <xdr:rowOff>390525</xdr:rowOff>
    </xdr:to>
    <xdr:pic>
      <xdr:nvPicPr>
        <xdr:cNvPr id="46" name="Picture 10"/>
        <xdr:cNvPicPr>
          <a:picLocks noChangeAspect="1" noChangeArrowheads="1"/>
        </xdr:cNvPicPr>
      </xdr:nvPicPr>
      <xdr:blipFill>
        <a:blip r:embed="rId77"/>
        <a:srcRect/>
        <a:stretch>
          <a:fillRect/>
        </a:stretch>
      </xdr:blipFill>
      <xdr:spPr>
        <a:xfrm>
          <a:off x="7839710" y="11343005"/>
          <a:ext cx="305435" cy="2857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171450</xdr:colOff>
      <xdr:row>13</xdr:row>
      <xdr:rowOff>94615</xdr:rowOff>
    </xdr:from>
    <xdr:to>
      <xdr:col>16</xdr:col>
      <xdr:colOff>340995</xdr:colOff>
      <xdr:row>13</xdr:row>
      <xdr:rowOff>427355</xdr:rowOff>
    </xdr:to>
    <xdr:pic>
      <xdr:nvPicPr>
        <xdr:cNvPr id="47" name="Picture 108" descr="36"/>
        <xdr:cNvPicPr>
          <a:picLocks noChangeAspect="1" noChangeArrowheads="1"/>
        </xdr:cNvPicPr>
      </xdr:nvPicPr>
      <xdr:blipFill>
        <a:blip r:embed="rId81"/>
        <a:srcRect l="25627" t="10168" r="18106" b="7204"/>
        <a:stretch>
          <a:fillRect/>
        </a:stretch>
      </xdr:blipFill>
      <xdr:spPr>
        <a:xfrm>
          <a:off x="7880985" y="5744845"/>
          <a:ext cx="169545" cy="332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182880</xdr:colOff>
      <xdr:row>12</xdr:row>
      <xdr:rowOff>94615</xdr:rowOff>
    </xdr:from>
    <xdr:to>
      <xdr:col>16</xdr:col>
      <xdr:colOff>417195</xdr:colOff>
      <xdr:row>12</xdr:row>
      <xdr:rowOff>418465</xdr:rowOff>
    </xdr:to>
    <xdr:pic>
      <xdr:nvPicPr>
        <xdr:cNvPr id="48" name="Picture 109" descr="35"/>
        <xdr:cNvPicPr>
          <a:picLocks noChangeAspect="1" noChangeArrowheads="1"/>
        </xdr:cNvPicPr>
      </xdr:nvPicPr>
      <xdr:blipFill>
        <a:blip r:embed="rId82"/>
        <a:srcRect l="28018" t="10330" r="7516" b="9505"/>
        <a:stretch>
          <a:fillRect/>
        </a:stretch>
      </xdr:blipFill>
      <xdr:spPr>
        <a:xfrm>
          <a:off x="7892415" y="5236845"/>
          <a:ext cx="23431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140335</xdr:colOff>
      <xdr:row>51</xdr:row>
      <xdr:rowOff>105410</xdr:rowOff>
    </xdr:from>
    <xdr:to>
      <xdr:col>16</xdr:col>
      <xdr:colOff>389255</xdr:colOff>
      <xdr:row>51</xdr:row>
      <xdr:rowOff>407035</xdr:rowOff>
    </xdr:to>
    <xdr:pic>
      <xdr:nvPicPr>
        <xdr:cNvPr id="49" name="Picture 19"/>
        <xdr:cNvPicPr>
          <a:picLocks noChangeAspect="1" noChangeArrowheads="1"/>
        </xdr:cNvPicPr>
      </xdr:nvPicPr>
      <xdr:blipFill>
        <a:blip r:embed="rId47"/>
        <a:srcRect/>
        <a:stretch>
          <a:fillRect/>
        </a:stretch>
      </xdr:blipFill>
      <xdr:spPr>
        <a:xfrm>
          <a:off x="7849870" y="25059640"/>
          <a:ext cx="248920" cy="3016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90805</xdr:colOff>
      <xdr:row>57</xdr:row>
      <xdr:rowOff>126365</xdr:rowOff>
    </xdr:from>
    <xdr:to>
      <xdr:col>16</xdr:col>
      <xdr:colOff>451485</xdr:colOff>
      <xdr:row>57</xdr:row>
      <xdr:rowOff>393065</xdr:rowOff>
    </xdr:to>
    <xdr:pic>
      <xdr:nvPicPr>
        <xdr:cNvPr id="50" name="Picture 13"/>
        <xdr:cNvPicPr>
          <a:picLocks noChangeAspect="1" noChangeArrowheads="1"/>
        </xdr:cNvPicPr>
      </xdr:nvPicPr>
      <xdr:blipFill>
        <a:blip r:embed="rId41"/>
        <a:srcRect/>
        <a:stretch>
          <a:fillRect/>
        </a:stretch>
      </xdr:blipFill>
      <xdr:spPr>
        <a:xfrm>
          <a:off x="7800340" y="28128595"/>
          <a:ext cx="360680" cy="26670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151765</xdr:colOff>
      <xdr:row>87</xdr:row>
      <xdr:rowOff>126365</xdr:rowOff>
    </xdr:from>
    <xdr:to>
      <xdr:col>16</xdr:col>
      <xdr:colOff>418465</xdr:colOff>
      <xdr:row>87</xdr:row>
      <xdr:rowOff>407035</xdr:rowOff>
    </xdr:to>
    <xdr:pic>
      <xdr:nvPicPr>
        <xdr:cNvPr id="51" name="Picture 2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861300" y="43368595"/>
          <a:ext cx="266700" cy="28067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193040</xdr:colOff>
      <xdr:row>81</xdr:row>
      <xdr:rowOff>137160</xdr:rowOff>
    </xdr:from>
    <xdr:to>
      <xdr:col>16</xdr:col>
      <xdr:colOff>419735</xdr:colOff>
      <xdr:row>81</xdr:row>
      <xdr:rowOff>389890</xdr:rowOff>
    </xdr:to>
    <xdr:pic>
      <xdr:nvPicPr>
        <xdr:cNvPr id="53" name="Picture 35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7902575" y="40331390"/>
          <a:ext cx="226695" cy="252730"/>
        </a:xfrm>
        <a:prstGeom prst="rect">
          <a:avLst/>
        </a:prstGeom>
        <a:noFill/>
      </xdr:spPr>
    </xdr:pic>
    <xdr:clientData/>
  </xdr:twoCellAnchor>
  <xdr:twoCellAnchor>
    <xdr:from>
      <xdr:col>16</xdr:col>
      <xdr:colOff>82550</xdr:colOff>
      <xdr:row>105</xdr:row>
      <xdr:rowOff>88900</xdr:rowOff>
    </xdr:from>
    <xdr:to>
      <xdr:col>16</xdr:col>
      <xdr:colOff>421640</xdr:colOff>
      <xdr:row>105</xdr:row>
      <xdr:rowOff>393065</xdr:rowOff>
    </xdr:to>
    <xdr:pic>
      <xdr:nvPicPr>
        <xdr:cNvPr id="26" name="图片 25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7792085" y="52475130"/>
          <a:ext cx="339090" cy="304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121285</xdr:colOff>
      <xdr:row>106</xdr:row>
      <xdr:rowOff>66675</xdr:rowOff>
    </xdr:from>
    <xdr:to>
      <xdr:col>16</xdr:col>
      <xdr:colOff>401955</xdr:colOff>
      <xdr:row>106</xdr:row>
      <xdr:rowOff>318770</xdr:rowOff>
    </xdr:to>
    <xdr:pic>
      <xdr:nvPicPr>
        <xdr:cNvPr id="39" name="图片 38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7830820" y="52960905"/>
          <a:ext cx="28067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16</xdr:col>
      <xdr:colOff>136525</xdr:colOff>
      <xdr:row>107</xdr:row>
      <xdr:rowOff>57785</xdr:rowOff>
    </xdr:from>
    <xdr:to>
      <xdr:col>16</xdr:col>
      <xdr:colOff>446405</xdr:colOff>
      <xdr:row>107</xdr:row>
      <xdr:rowOff>335915</xdr:rowOff>
    </xdr:to>
    <xdr:pic>
      <xdr:nvPicPr>
        <xdr:cNvPr id="57" name="图片 56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7846060" y="53460015"/>
          <a:ext cx="309880" cy="278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13"/>
  <sheetViews>
    <sheetView view="pageBreakPreview" zoomScaleNormal="100" workbookViewId="0">
      <selection activeCell="D7" sqref="D7"/>
    </sheetView>
  </sheetViews>
  <sheetFormatPr defaultColWidth="9" defaultRowHeight="14.25"/>
  <cols>
    <col min="1" max="1" width="6.5" style="409" customWidth="1"/>
    <col min="2" max="2" width="21.0333333333333" style="409" customWidth="1"/>
    <col min="3" max="3" width="23.375" style="409" customWidth="1"/>
    <col min="4" max="4" width="36.625" style="409" customWidth="1"/>
    <col min="5" max="5" width="8.5" style="409" customWidth="1"/>
    <col min="6" max="16384" width="9" style="409"/>
  </cols>
  <sheetData>
    <row r="1" ht="50" customHeight="1" spans="1:4">
      <c r="A1" s="410" t="s">
        <v>0</v>
      </c>
      <c r="B1" s="410"/>
      <c r="C1" s="410"/>
      <c r="D1" s="410"/>
    </row>
    <row r="2" ht="35" customHeight="1" spans="1:4">
      <c r="A2" s="411" t="s">
        <v>1</v>
      </c>
      <c r="B2" s="411" t="s">
        <v>2</v>
      </c>
      <c r="C2" s="411" t="s">
        <v>3</v>
      </c>
      <c r="D2" s="412" t="s">
        <v>4</v>
      </c>
    </row>
    <row r="3" ht="35" customHeight="1" spans="1:4">
      <c r="A3" s="413">
        <v>1</v>
      </c>
      <c r="B3" s="411" t="s">
        <v>5</v>
      </c>
      <c r="C3" s="411" t="s">
        <v>6</v>
      </c>
      <c r="D3" s="413" t="s">
        <v>7</v>
      </c>
    </row>
    <row r="4" ht="35" customHeight="1" spans="1:4">
      <c r="A4" s="413">
        <v>2</v>
      </c>
      <c r="B4" s="414" t="s">
        <v>8</v>
      </c>
      <c r="C4" s="415" t="s">
        <v>9</v>
      </c>
      <c r="D4" s="413" t="str">
        <f>D3</f>
        <v>泡沫、面套新开，骨架借用J7F-BA95</v>
      </c>
    </row>
    <row r="5" ht="35" customHeight="1" spans="1:4">
      <c r="A5" s="413">
        <v>3</v>
      </c>
      <c r="B5" s="414" t="s">
        <v>10</v>
      </c>
      <c r="C5" s="415" t="s">
        <v>11</v>
      </c>
      <c r="D5" s="413" t="str">
        <f>D3</f>
        <v>泡沫、面套新开，骨架借用J7F-BA95</v>
      </c>
    </row>
    <row r="6" ht="35" customHeight="1" spans="1:4">
      <c r="A6" s="413">
        <v>4</v>
      </c>
      <c r="B6" s="414" t="s">
        <v>12</v>
      </c>
      <c r="C6" s="415" t="s">
        <v>13</v>
      </c>
      <c r="D6" s="413" t="str">
        <f>D3</f>
        <v>泡沫、面套新开，骨架借用J7F-BA95</v>
      </c>
    </row>
    <row r="7" ht="35" customHeight="1" spans="1:4">
      <c r="A7" s="413">
        <v>5</v>
      </c>
      <c r="B7" s="414" t="s">
        <v>14</v>
      </c>
      <c r="C7" s="414" t="s">
        <v>15</v>
      </c>
      <c r="D7" s="413" t="s">
        <v>16</v>
      </c>
    </row>
    <row r="8" ht="50" customHeight="1" spans="1:11">
      <c r="A8" s="410" t="s">
        <v>17</v>
      </c>
      <c r="B8" s="410"/>
      <c r="C8" s="410"/>
      <c r="D8" s="410"/>
      <c r="G8" s="416"/>
      <c r="H8" s="416"/>
      <c r="I8" s="416"/>
      <c r="J8" s="418"/>
      <c r="K8" s="416"/>
    </row>
    <row r="9" ht="35" customHeight="1" spans="1:11">
      <c r="A9" s="411" t="s">
        <v>1</v>
      </c>
      <c r="B9" s="411" t="s">
        <v>18</v>
      </c>
      <c r="C9" s="411" t="s">
        <v>2</v>
      </c>
      <c r="D9" s="411" t="s">
        <v>3</v>
      </c>
      <c r="G9" s="416"/>
      <c r="H9" s="280"/>
      <c r="I9" s="280"/>
      <c r="J9" s="418"/>
      <c r="K9" s="416"/>
    </row>
    <row r="10" ht="35" customHeight="1" spans="1:11">
      <c r="A10" s="411">
        <v>1</v>
      </c>
      <c r="B10" s="417" t="s">
        <v>19</v>
      </c>
      <c r="C10" s="414" t="s">
        <v>8</v>
      </c>
      <c r="D10" s="415" t="s">
        <v>9</v>
      </c>
      <c r="G10" s="416"/>
      <c r="H10" s="416"/>
      <c r="I10" s="416"/>
      <c r="J10" s="416"/>
      <c r="K10" s="416"/>
    </row>
    <row r="11" ht="35" customHeight="1" spans="1:11">
      <c r="A11" s="411"/>
      <c r="B11" s="417"/>
      <c r="C11" s="414" t="s">
        <v>10</v>
      </c>
      <c r="D11" s="415" t="s">
        <v>11</v>
      </c>
      <c r="G11" s="416"/>
      <c r="H11" s="416"/>
      <c r="I11" s="416"/>
      <c r="J11" s="416"/>
      <c r="K11" s="416"/>
    </row>
    <row r="12" ht="35" customHeight="1" spans="1:4">
      <c r="A12" s="411"/>
      <c r="B12" s="417"/>
      <c r="C12" s="414" t="s">
        <v>12</v>
      </c>
      <c r="D12" s="415" t="s">
        <v>13</v>
      </c>
    </row>
    <row r="13" ht="35" customHeight="1" spans="1:4">
      <c r="A13" s="411"/>
      <c r="B13" s="417"/>
      <c r="C13" s="414" t="s">
        <v>14</v>
      </c>
      <c r="D13" s="414" t="s">
        <v>15</v>
      </c>
    </row>
  </sheetData>
  <mergeCells count="5">
    <mergeCell ref="A1:D1"/>
    <mergeCell ref="A8:D8"/>
    <mergeCell ref="H9:I9"/>
    <mergeCell ref="A10:A13"/>
    <mergeCell ref="B10:B13"/>
  </mergeCells>
  <conditionalFormatting sqref="N27:N28">
    <cfRule type="cellIs" dxfId="0" priority="2" stopIfTrue="1" operator="equal">
      <formula>"Yes"</formula>
    </cfRule>
    <cfRule type="cellIs" dxfId="1" priority="3" stopIfTrue="1" operator="equal">
      <formula>"No"</formula>
    </cfRule>
    <cfRule type="cellIs" dxfId="2" priority="4" stopIfTrue="1" operator="equal">
      <formula>"Y"</formula>
    </cfRule>
    <cfRule type="cellIs" dxfId="3" priority="5" stopIfTrue="1" operator="equal">
      <formula>"DEL"</formula>
    </cfRule>
    <cfRule type="cellIs" dxfId="4" priority="6" stopIfTrue="1" operator="equal">
      <formula>"N/A"</formula>
    </cfRule>
    <cfRule type="cellIs" dxfId="5" priority="7" stopIfTrue="1" operator="equal">
      <formula>"TBD"</formula>
    </cfRule>
  </conditionalFormatting>
  <conditionalFormatting sqref="I19:I22 P19:P22">
    <cfRule type="containsText" dxfId="6" priority="1" operator="between" text=" ">
      <formula>NOT(ISERROR(SEARCH(" ",I19)))</formula>
    </cfRule>
  </conditionalFormatting>
  <printOptions horizontalCentered="1"/>
  <pageMargins left="0.590277777777778" right="0.590277777777778" top="0.984027777777778" bottom="0.984027777777778" header="0.511805555555556" footer="0.511805555555556"/>
  <pageSetup paperSize="8" scale="15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L119"/>
  <sheetViews>
    <sheetView view="pageBreakPreview" zoomScale="80" zoomScaleNormal="100" topLeftCell="A6" workbookViewId="0">
      <selection activeCell="G33" sqref="G33"/>
    </sheetView>
  </sheetViews>
  <sheetFormatPr defaultColWidth="9" defaultRowHeight="17.25"/>
  <cols>
    <col min="1" max="1" width="3.75" style="181" customWidth="1"/>
    <col min="2" max="2" width="7.625" style="181" customWidth="1"/>
    <col min="3" max="3" width="8.75" style="181" customWidth="1"/>
    <col min="4" max="4" width="9.75" style="181" customWidth="1"/>
    <col min="5" max="5" width="8.75" style="181" customWidth="1"/>
    <col min="6" max="6" width="10.875" style="181" customWidth="1"/>
    <col min="7" max="7" width="26.2416666666667" style="181" customWidth="1"/>
    <col min="8" max="8" width="5.93333333333333" style="181" customWidth="1"/>
    <col min="9" max="9" width="6.09166666666667" style="181" customWidth="1"/>
    <col min="10" max="10" width="8.5" style="181" customWidth="1"/>
    <col min="11" max="11" width="0.125" style="181" customWidth="1"/>
    <col min="12" max="12" width="25.625" style="181" customWidth="1"/>
    <col min="13" max="13" width="10.875" style="181" customWidth="1"/>
    <col min="14" max="14" width="3.5" style="181" customWidth="1"/>
    <col min="15" max="15" width="6.375" style="181" customWidth="1"/>
    <col min="16" max="16" width="5" style="181" customWidth="1"/>
    <col min="17" max="17" width="5.875" style="181" customWidth="1"/>
    <col min="18" max="19" width="7.875" style="181" customWidth="1"/>
    <col min="20" max="20" width="6.125" style="181" customWidth="1"/>
    <col min="21" max="21" width="13.125" style="181" customWidth="1"/>
    <col min="22" max="22" width="32.0333333333333" style="181" customWidth="1"/>
    <col min="23" max="23" width="4.625" style="181" customWidth="1"/>
    <col min="24" max="24" width="8" style="181" customWidth="1"/>
    <col min="25" max="25" width="11.5" style="181" customWidth="1"/>
    <col min="26" max="26" width="11.625" style="181" customWidth="1"/>
    <col min="27" max="27" width="13.125" style="181" customWidth="1"/>
    <col min="28" max="28" width="10" style="181" customWidth="1"/>
    <col min="29" max="29" width="11.25" style="181" customWidth="1"/>
    <col min="30" max="250" width="9" style="181"/>
    <col min="251" max="251" width="3.125" style="181" customWidth="1"/>
    <col min="252" max="252" width="7.625" style="181" customWidth="1"/>
    <col min="253" max="253" width="4.125" style="181" customWidth="1"/>
    <col min="254" max="254" width="17" style="181" customWidth="1"/>
    <col min="255" max="255" width="3.625" style="181" customWidth="1"/>
    <col min="256" max="256" width="9.125" style="181" customWidth="1"/>
    <col min="257" max="257" width="3.625" style="181" customWidth="1"/>
    <col min="258" max="258" width="4.625" style="181" customWidth="1"/>
    <col min="259" max="259" width="9.625" style="181" customWidth="1"/>
    <col min="260" max="260" width="10.125" style="181" customWidth="1"/>
    <col min="261" max="261" width="10.25" style="181" customWidth="1"/>
    <col min="262" max="262" width="4.625" style="181" customWidth="1"/>
    <col min="263" max="263" width="5" style="181" customWidth="1"/>
    <col min="264" max="264" width="11.125" style="181" customWidth="1"/>
    <col min="265" max="265" width="16.125" style="181" customWidth="1"/>
    <col min="266" max="266" width="4.75" style="181" customWidth="1"/>
    <col min="267" max="267" width="3.625" style="181" customWidth="1"/>
    <col min="268" max="268" width="5.125" style="181" customWidth="1"/>
    <col min="269" max="269" width="3.125" style="181" customWidth="1"/>
    <col min="270" max="270" width="4.625" style="181" customWidth="1"/>
    <col min="271" max="271" width="5" style="181" customWidth="1"/>
    <col min="272" max="273" width="9.75" style="181" customWidth="1"/>
    <col min="274" max="275" width="7.875" style="181" customWidth="1"/>
    <col min="276" max="506" width="9" style="181"/>
    <col min="507" max="507" width="3.125" style="181" customWidth="1"/>
    <col min="508" max="508" width="7.625" style="181" customWidth="1"/>
    <col min="509" max="509" width="4.125" style="181" customWidth="1"/>
    <col min="510" max="510" width="17" style="181" customWidth="1"/>
    <col min="511" max="511" width="3.625" style="181" customWidth="1"/>
    <col min="512" max="512" width="9.125" style="181" customWidth="1"/>
    <col min="513" max="513" width="3.625" style="181" customWidth="1"/>
    <col min="514" max="514" width="4.625" style="181" customWidth="1"/>
    <col min="515" max="515" width="9.625" style="181" customWidth="1"/>
    <col min="516" max="516" width="10.125" style="181" customWidth="1"/>
    <col min="517" max="517" width="10.25" style="181" customWidth="1"/>
    <col min="518" max="518" width="4.625" style="181" customWidth="1"/>
    <col min="519" max="519" width="5" style="181" customWidth="1"/>
    <col min="520" max="520" width="11.125" style="181" customWidth="1"/>
    <col min="521" max="521" width="16.125" style="181" customWidth="1"/>
    <col min="522" max="522" width="4.75" style="181" customWidth="1"/>
    <col min="523" max="523" width="3.625" style="181" customWidth="1"/>
    <col min="524" max="524" width="5.125" style="181" customWidth="1"/>
    <col min="525" max="525" width="3.125" style="181" customWidth="1"/>
    <col min="526" max="526" width="4.625" style="181" customWidth="1"/>
    <col min="527" max="527" width="5" style="181" customWidth="1"/>
    <col min="528" max="529" width="9.75" style="181" customWidth="1"/>
    <col min="530" max="531" width="7.875" style="181" customWidth="1"/>
    <col min="532" max="762" width="9" style="181"/>
    <col min="763" max="763" width="3.125" style="181" customWidth="1"/>
    <col min="764" max="764" width="7.625" style="181" customWidth="1"/>
    <col min="765" max="765" width="4.125" style="181" customWidth="1"/>
    <col min="766" max="766" width="17" style="181" customWidth="1"/>
    <col min="767" max="767" width="3.625" style="181" customWidth="1"/>
    <col min="768" max="768" width="9.125" style="181" customWidth="1"/>
    <col min="769" max="769" width="3.625" style="181" customWidth="1"/>
    <col min="770" max="770" width="4.625" style="181" customWidth="1"/>
    <col min="771" max="771" width="9.625" style="181" customWidth="1"/>
    <col min="772" max="772" width="10.125" style="181" customWidth="1"/>
    <col min="773" max="773" width="10.25" style="181" customWidth="1"/>
    <col min="774" max="774" width="4.625" style="181" customWidth="1"/>
    <col min="775" max="775" width="5" style="181" customWidth="1"/>
    <col min="776" max="776" width="11.125" style="181" customWidth="1"/>
    <col min="777" max="777" width="16.125" style="181" customWidth="1"/>
    <col min="778" max="778" width="4.75" style="181" customWidth="1"/>
    <col min="779" max="779" width="3.625" style="181" customWidth="1"/>
    <col min="780" max="780" width="5.125" style="181" customWidth="1"/>
    <col min="781" max="781" width="3.125" style="181" customWidth="1"/>
    <col min="782" max="782" width="4.625" style="181" customWidth="1"/>
    <col min="783" max="783" width="5" style="181" customWidth="1"/>
    <col min="784" max="785" width="9.75" style="181" customWidth="1"/>
    <col min="786" max="787" width="7.875" style="181" customWidth="1"/>
    <col min="788" max="1018" width="9" style="181"/>
    <col min="1019" max="1019" width="3.125" style="181" customWidth="1"/>
    <col min="1020" max="1020" width="7.625" style="181" customWidth="1"/>
    <col min="1021" max="1021" width="4.125" style="181" customWidth="1"/>
    <col min="1022" max="1022" width="17" style="181" customWidth="1"/>
    <col min="1023" max="1023" width="3.625" style="181" customWidth="1"/>
    <col min="1024" max="1024" width="9.125" style="181" customWidth="1"/>
    <col min="1025" max="1025" width="3.625" style="181" customWidth="1"/>
    <col min="1026" max="1026" width="4.625" style="181" customWidth="1"/>
    <col min="1027" max="1027" width="9.625" style="181" customWidth="1"/>
    <col min="1028" max="1028" width="10.125" style="181" customWidth="1"/>
    <col min="1029" max="1029" width="10.25" style="181" customWidth="1"/>
    <col min="1030" max="1030" width="4.625" style="181" customWidth="1"/>
    <col min="1031" max="1031" width="5" style="181" customWidth="1"/>
    <col min="1032" max="1032" width="11.125" style="181" customWidth="1"/>
    <col min="1033" max="1033" width="16.125" style="181" customWidth="1"/>
    <col min="1034" max="1034" width="4.75" style="181" customWidth="1"/>
    <col min="1035" max="1035" width="3.625" style="181" customWidth="1"/>
    <col min="1036" max="1036" width="5.125" style="181" customWidth="1"/>
    <col min="1037" max="1037" width="3.125" style="181" customWidth="1"/>
    <col min="1038" max="1038" width="4.625" style="181" customWidth="1"/>
    <col min="1039" max="1039" width="5" style="181" customWidth="1"/>
    <col min="1040" max="1041" width="9.75" style="181" customWidth="1"/>
    <col min="1042" max="1043" width="7.875" style="181" customWidth="1"/>
    <col min="1044" max="1274" width="9" style="181"/>
    <col min="1275" max="1275" width="3.125" style="181" customWidth="1"/>
    <col min="1276" max="1276" width="7.625" style="181" customWidth="1"/>
    <col min="1277" max="1277" width="4.125" style="181" customWidth="1"/>
    <col min="1278" max="1278" width="17" style="181" customWidth="1"/>
    <col min="1279" max="1279" width="3.625" style="181" customWidth="1"/>
    <col min="1280" max="1280" width="9.125" style="181" customWidth="1"/>
    <col min="1281" max="1281" width="3.625" style="181" customWidth="1"/>
    <col min="1282" max="1282" width="4.625" style="181" customWidth="1"/>
    <col min="1283" max="1283" width="9.625" style="181" customWidth="1"/>
    <col min="1284" max="1284" width="10.125" style="181" customWidth="1"/>
    <col min="1285" max="1285" width="10.25" style="181" customWidth="1"/>
    <col min="1286" max="1286" width="4.625" style="181" customWidth="1"/>
    <col min="1287" max="1287" width="5" style="181" customWidth="1"/>
    <col min="1288" max="1288" width="11.125" style="181" customWidth="1"/>
    <col min="1289" max="1289" width="16.125" style="181" customWidth="1"/>
    <col min="1290" max="1290" width="4.75" style="181" customWidth="1"/>
    <col min="1291" max="1291" width="3.625" style="181" customWidth="1"/>
    <col min="1292" max="1292" width="5.125" style="181" customWidth="1"/>
    <col min="1293" max="1293" width="3.125" style="181" customWidth="1"/>
    <col min="1294" max="1294" width="4.625" style="181" customWidth="1"/>
    <col min="1295" max="1295" width="5" style="181" customWidth="1"/>
    <col min="1296" max="1297" width="9.75" style="181" customWidth="1"/>
    <col min="1298" max="1299" width="7.875" style="181" customWidth="1"/>
    <col min="1300" max="1530" width="9" style="181"/>
    <col min="1531" max="1531" width="3.125" style="181" customWidth="1"/>
    <col min="1532" max="1532" width="7.625" style="181" customWidth="1"/>
    <col min="1533" max="1533" width="4.125" style="181" customWidth="1"/>
    <col min="1534" max="1534" width="17" style="181" customWidth="1"/>
    <col min="1535" max="1535" width="3.625" style="181" customWidth="1"/>
    <col min="1536" max="1536" width="9.125" style="181" customWidth="1"/>
    <col min="1537" max="1537" width="3.625" style="181" customWidth="1"/>
    <col min="1538" max="1538" width="4.625" style="181" customWidth="1"/>
    <col min="1539" max="1539" width="9.625" style="181" customWidth="1"/>
    <col min="1540" max="1540" width="10.125" style="181" customWidth="1"/>
    <col min="1541" max="1541" width="10.25" style="181" customWidth="1"/>
    <col min="1542" max="1542" width="4.625" style="181" customWidth="1"/>
    <col min="1543" max="1543" width="5" style="181" customWidth="1"/>
    <col min="1544" max="1544" width="11.125" style="181" customWidth="1"/>
    <col min="1545" max="1545" width="16.125" style="181" customWidth="1"/>
    <col min="1546" max="1546" width="4.75" style="181" customWidth="1"/>
    <col min="1547" max="1547" width="3.625" style="181" customWidth="1"/>
    <col min="1548" max="1548" width="5.125" style="181" customWidth="1"/>
    <col min="1549" max="1549" width="3.125" style="181" customWidth="1"/>
    <col min="1550" max="1550" width="4.625" style="181" customWidth="1"/>
    <col min="1551" max="1551" width="5" style="181" customWidth="1"/>
    <col min="1552" max="1553" width="9.75" style="181" customWidth="1"/>
    <col min="1554" max="1555" width="7.875" style="181" customWidth="1"/>
    <col min="1556" max="1786" width="9" style="181"/>
    <col min="1787" max="1787" width="3.125" style="181" customWidth="1"/>
    <col min="1788" max="1788" width="7.625" style="181" customWidth="1"/>
    <col min="1789" max="1789" width="4.125" style="181" customWidth="1"/>
    <col min="1790" max="1790" width="17" style="181" customWidth="1"/>
    <col min="1791" max="1791" width="3.625" style="181" customWidth="1"/>
    <col min="1792" max="1792" width="9.125" style="181" customWidth="1"/>
    <col min="1793" max="1793" width="3.625" style="181" customWidth="1"/>
    <col min="1794" max="1794" width="4.625" style="181" customWidth="1"/>
    <col min="1795" max="1795" width="9.625" style="181" customWidth="1"/>
    <col min="1796" max="1796" width="10.125" style="181" customWidth="1"/>
    <col min="1797" max="1797" width="10.25" style="181" customWidth="1"/>
    <col min="1798" max="1798" width="4.625" style="181" customWidth="1"/>
    <col min="1799" max="1799" width="5" style="181" customWidth="1"/>
    <col min="1800" max="1800" width="11.125" style="181" customWidth="1"/>
    <col min="1801" max="1801" width="16.125" style="181" customWidth="1"/>
    <col min="1802" max="1802" width="4.75" style="181" customWidth="1"/>
    <col min="1803" max="1803" width="3.625" style="181" customWidth="1"/>
    <col min="1804" max="1804" width="5.125" style="181" customWidth="1"/>
    <col min="1805" max="1805" width="3.125" style="181" customWidth="1"/>
    <col min="1806" max="1806" width="4.625" style="181" customWidth="1"/>
    <col min="1807" max="1807" width="5" style="181" customWidth="1"/>
    <col min="1808" max="1809" width="9.75" style="181" customWidth="1"/>
    <col min="1810" max="1811" width="7.875" style="181" customWidth="1"/>
    <col min="1812" max="2042" width="9" style="181"/>
    <col min="2043" max="2043" width="3.125" style="181" customWidth="1"/>
    <col min="2044" max="2044" width="7.625" style="181" customWidth="1"/>
    <col min="2045" max="2045" width="4.125" style="181" customWidth="1"/>
    <col min="2046" max="2046" width="17" style="181" customWidth="1"/>
    <col min="2047" max="2047" width="3.625" style="181" customWidth="1"/>
    <col min="2048" max="2048" width="9.125" style="181" customWidth="1"/>
    <col min="2049" max="2049" width="3.625" style="181" customWidth="1"/>
    <col min="2050" max="2050" width="4.625" style="181" customWidth="1"/>
    <col min="2051" max="2051" width="9.625" style="181" customWidth="1"/>
    <col min="2052" max="2052" width="10.125" style="181" customWidth="1"/>
    <col min="2053" max="2053" width="10.25" style="181" customWidth="1"/>
    <col min="2054" max="2054" width="4.625" style="181" customWidth="1"/>
    <col min="2055" max="2055" width="5" style="181" customWidth="1"/>
    <col min="2056" max="2056" width="11.125" style="181" customWidth="1"/>
    <col min="2057" max="2057" width="16.125" style="181" customWidth="1"/>
    <col min="2058" max="2058" width="4.75" style="181" customWidth="1"/>
    <col min="2059" max="2059" width="3.625" style="181" customWidth="1"/>
    <col min="2060" max="2060" width="5.125" style="181" customWidth="1"/>
    <col min="2061" max="2061" width="3.125" style="181" customWidth="1"/>
    <col min="2062" max="2062" width="4.625" style="181" customWidth="1"/>
    <col min="2063" max="2063" width="5" style="181" customWidth="1"/>
    <col min="2064" max="2065" width="9.75" style="181" customWidth="1"/>
    <col min="2066" max="2067" width="7.875" style="181" customWidth="1"/>
    <col min="2068" max="2298" width="9" style="181"/>
    <col min="2299" max="2299" width="3.125" style="181" customWidth="1"/>
    <col min="2300" max="2300" width="7.625" style="181" customWidth="1"/>
    <col min="2301" max="2301" width="4.125" style="181" customWidth="1"/>
    <col min="2302" max="2302" width="17" style="181" customWidth="1"/>
    <col min="2303" max="2303" width="3.625" style="181" customWidth="1"/>
    <col min="2304" max="2304" width="9.125" style="181" customWidth="1"/>
    <col min="2305" max="2305" width="3.625" style="181" customWidth="1"/>
    <col min="2306" max="2306" width="4.625" style="181" customWidth="1"/>
    <col min="2307" max="2307" width="9.625" style="181" customWidth="1"/>
    <col min="2308" max="2308" width="10.125" style="181" customWidth="1"/>
    <col min="2309" max="2309" width="10.25" style="181" customWidth="1"/>
    <col min="2310" max="2310" width="4.625" style="181" customWidth="1"/>
    <col min="2311" max="2311" width="5" style="181" customWidth="1"/>
    <col min="2312" max="2312" width="11.125" style="181" customWidth="1"/>
    <col min="2313" max="2313" width="16.125" style="181" customWidth="1"/>
    <col min="2314" max="2314" width="4.75" style="181" customWidth="1"/>
    <col min="2315" max="2315" width="3.625" style="181" customWidth="1"/>
    <col min="2316" max="2316" width="5.125" style="181" customWidth="1"/>
    <col min="2317" max="2317" width="3.125" style="181" customWidth="1"/>
    <col min="2318" max="2318" width="4.625" style="181" customWidth="1"/>
    <col min="2319" max="2319" width="5" style="181" customWidth="1"/>
    <col min="2320" max="2321" width="9.75" style="181" customWidth="1"/>
    <col min="2322" max="2323" width="7.875" style="181" customWidth="1"/>
    <col min="2324" max="2554" width="9" style="181"/>
    <col min="2555" max="2555" width="3.125" style="181" customWidth="1"/>
    <col min="2556" max="2556" width="7.625" style="181" customWidth="1"/>
    <col min="2557" max="2557" width="4.125" style="181" customWidth="1"/>
    <col min="2558" max="2558" width="17" style="181" customWidth="1"/>
    <col min="2559" max="2559" width="3.625" style="181" customWidth="1"/>
    <col min="2560" max="2560" width="9.125" style="181" customWidth="1"/>
    <col min="2561" max="2561" width="3.625" style="181" customWidth="1"/>
    <col min="2562" max="2562" width="4.625" style="181" customWidth="1"/>
    <col min="2563" max="2563" width="9.625" style="181" customWidth="1"/>
    <col min="2564" max="2564" width="10.125" style="181" customWidth="1"/>
    <col min="2565" max="2565" width="10.25" style="181" customWidth="1"/>
    <col min="2566" max="2566" width="4.625" style="181" customWidth="1"/>
    <col min="2567" max="2567" width="5" style="181" customWidth="1"/>
    <col min="2568" max="2568" width="11.125" style="181" customWidth="1"/>
    <col min="2569" max="2569" width="16.125" style="181" customWidth="1"/>
    <col min="2570" max="2570" width="4.75" style="181" customWidth="1"/>
    <col min="2571" max="2571" width="3.625" style="181" customWidth="1"/>
    <col min="2572" max="2572" width="5.125" style="181" customWidth="1"/>
    <col min="2573" max="2573" width="3.125" style="181" customWidth="1"/>
    <col min="2574" max="2574" width="4.625" style="181" customWidth="1"/>
    <col min="2575" max="2575" width="5" style="181" customWidth="1"/>
    <col min="2576" max="2577" width="9.75" style="181" customWidth="1"/>
    <col min="2578" max="2579" width="7.875" style="181" customWidth="1"/>
    <col min="2580" max="2810" width="9" style="181"/>
    <col min="2811" max="2811" width="3.125" style="181" customWidth="1"/>
    <col min="2812" max="2812" width="7.625" style="181" customWidth="1"/>
    <col min="2813" max="2813" width="4.125" style="181" customWidth="1"/>
    <col min="2814" max="2814" width="17" style="181" customWidth="1"/>
    <col min="2815" max="2815" width="3.625" style="181" customWidth="1"/>
    <col min="2816" max="2816" width="9.125" style="181" customWidth="1"/>
    <col min="2817" max="2817" width="3.625" style="181" customWidth="1"/>
    <col min="2818" max="2818" width="4.625" style="181" customWidth="1"/>
    <col min="2819" max="2819" width="9.625" style="181" customWidth="1"/>
    <col min="2820" max="2820" width="10.125" style="181" customWidth="1"/>
    <col min="2821" max="2821" width="10.25" style="181" customWidth="1"/>
    <col min="2822" max="2822" width="4.625" style="181" customWidth="1"/>
    <col min="2823" max="2823" width="5" style="181" customWidth="1"/>
    <col min="2824" max="2824" width="11.125" style="181" customWidth="1"/>
    <col min="2825" max="2825" width="16.125" style="181" customWidth="1"/>
    <col min="2826" max="2826" width="4.75" style="181" customWidth="1"/>
    <col min="2827" max="2827" width="3.625" style="181" customWidth="1"/>
    <col min="2828" max="2828" width="5.125" style="181" customWidth="1"/>
    <col min="2829" max="2829" width="3.125" style="181" customWidth="1"/>
    <col min="2830" max="2830" width="4.625" style="181" customWidth="1"/>
    <col min="2831" max="2831" width="5" style="181" customWidth="1"/>
    <col min="2832" max="2833" width="9.75" style="181" customWidth="1"/>
    <col min="2834" max="2835" width="7.875" style="181" customWidth="1"/>
    <col min="2836" max="3066" width="9" style="181"/>
    <col min="3067" max="3067" width="3.125" style="181" customWidth="1"/>
    <col min="3068" max="3068" width="7.625" style="181" customWidth="1"/>
    <col min="3069" max="3069" width="4.125" style="181" customWidth="1"/>
    <col min="3070" max="3070" width="17" style="181" customWidth="1"/>
    <col min="3071" max="3071" width="3.625" style="181" customWidth="1"/>
    <col min="3072" max="3072" width="9.125" style="181" customWidth="1"/>
    <col min="3073" max="3073" width="3.625" style="181" customWidth="1"/>
    <col min="3074" max="3074" width="4.625" style="181" customWidth="1"/>
    <col min="3075" max="3075" width="9.625" style="181" customWidth="1"/>
    <col min="3076" max="3076" width="10.125" style="181" customWidth="1"/>
    <col min="3077" max="3077" width="10.25" style="181" customWidth="1"/>
    <col min="3078" max="3078" width="4.625" style="181" customWidth="1"/>
    <col min="3079" max="3079" width="5" style="181" customWidth="1"/>
    <col min="3080" max="3080" width="11.125" style="181" customWidth="1"/>
    <col min="3081" max="3081" width="16.125" style="181" customWidth="1"/>
    <col min="3082" max="3082" width="4.75" style="181" customWidth="1"/>
    <col min="3083" max="3083" width="3.625" style="181" customWidth="1"/>
    <col min="3084" max="3084" width="5.125" style="181" customWidth="1"/>
    <col min="3085" max="3085" width="3.125" style="181" customWidth="1"/>
    <col min="3086" max="3086" width="4.625" style="181" customWidth="1"/>
    <col min="3087" max="3087" width="5" style="181" customWidth="1"/>
    <col min="3088" max="3089" width="9.75" style="181" customWidth="1"/>
    <col min="3090" max="3091" width="7.875" style="181" customWidth="1"/>
    <col min="3092" max="3322" width="9" style="181"/>
    <col min="3323" max="3323" width="3.125" style="181" customWidth="1"/>
    <col min="3324" max="3324" width="7.625" style="181" customWidth="1"/>
    <col min="3325" max="3325" width="4.125" style="181" customWidth="1"/>
    <col min="3326" max="3326" width="17" style="181" customWidth="1"/>
    <col min="3327" max="3327" width="3.625" style="181" customWidth="1"/>
    <col min="3328" max="3328" width="9.125" style="181" customWidth="1"/>
    <col min="3329" max="3329" width="3.625" style="181" customWidth="1"/>
    <col min="3330" max="3330" width="4.625" style="181" customWidth="1"/>
    <col min="3331" max="3331" width="9.625" style="181" customWidth="1"/>
    <col min="3332" max="3332" width="10.125" style="181" customWidth="1"/>
    <col min="3333" max="3333" width="10.25" style="181" customWidth="1"/>
    <col min="3334" max="3334" width="4.625" style="181" customWidth="1"/>
    <col min="3335" max="3335" width="5" style="181" customWidth="1"/>
    <col min="3336" max="3336" width="11.125" style="181" customWidth="1"/>
    <col min="3337" max="3337" width="16.125" style="181" customWidth="1"/>
    <col min="3338" max="3338" width="4.75" style="181" customWidth="1"/>
    <col min="3339" max="3339" width="3.625" style="181" customWidth="1"/>
    <col min="3340" max="3340" width="5.125" style="181" customWidth="1"/>
    <col min="3341" max="3341" width="3.125" style="181" customWidth="1"/>
    <col min="3342" max="3342" width="4.625" style="181" customWidth="1"/>
    <col min="3343" max="3343" width="5" style="181" customWidth="1"/>
    <col min="3344" max="3345" width="9.75" style="181" customWidth="1"/>
    <col min="3346" max="3347" width="7.875" style="181" customWidth="1"/>
    <col min="3348" max="3578" width="9" style="181"/>
    <col min="3579" max="3579" width="3.125" style="181" customWidth="1"/>
    <col min="3580" max="3580" width="7.625" style="181" customWidth="1"/>
    <col min="3581" max="3581" width="4.125" style="181" customWidth="1"/>
    <col min="3582" max="3582" width="17" style="181" customWidth="1"/>
    <col min="3583" max="3583" width="3.625" style="181" customWidth="1"/>
    <col min="3584" max="3584" width="9.125" style="181" customWidth="1"/>
    <col min="3585" max="3585" width="3.625" style="181" customWidth="1"/>
    <col min="3586" max="3586" width="4.625" style="181" customWidth="1"/>
    <col min="3587" max="3587" width="9.625" style="181" customWidth="1"/>
    <col min="3588" max="3588" width="10.125" style="181" customWidth="1"/>
    <col min="3589" max="3589" width="10.25" style="181" customWidth="1"/>
    <col min="3590" max="3590" width="4.625" style="181" customWidth="1"/>
    <col min="3591" max="3591" width="5" style="181" customWidth="1"/>
    <col min="3592" max="3592" width="11.125" style="181" customWidth="1"/>
    <col min="3593" max="3593" width="16.125" style="181" customWidth="1"/>
    <col min="3594" max="3594" width="4.75" style="181" customWidth="1"/>
    <col min="3595" max="3595" width="3.625" style="181" customWidth="1"/>
    <col min="3596" max="3596" width="5.125" style="181" customWidth="1"/>
    <col min="3597" max="3597" width="3.125" style="181" customWidth="1"/>
    <col min="3598" max="3598" width="4.625" style="181" customWidth="1"/>
    <col min="3599" max="3599" width="5" style="181" customWidth="1"/>
    <col min="3600" max="3601" width="9.75" style="181" customWidth="1"/>
    <col min="3602" max="3603" width="7.875" style="181" customWidth="1"/>
    <col min="3604" max="3834" width="9" style="181"/>
    <col min="3835" max="3835" width="3.125" style="181" customWidth="1"/>
    <col min="3836" max="3836" width="7.625" style="181" customWidth="1"/>
    <col min="3837" max="3837" width="4.125" style="181" customWidth="1"/>
    <col min="3838" max="3838" width="17" style="181" customWidth="1"/>
    <col min="3839" max="3839" width="3.625" style="181" customWidth="1"/>
    <col min="3840" max="3840" width="9.125" style="181" customWidth="1"/>
    <col min="3841" max="3841" width="3.625" style="181" customWidth="1"/>
    <col min="3842" max="3842" width="4.625" style="181" customWidth="1"/>
    <col min="3843" max="3843" width="9.625" style="181" customWidth="1"/>
    <col min="3844" max="3844" width="10.125" style="181" customWidth="1"/>
    <col min="3845" max="3845" width="10.25" style="181" customWidth="1"/>
    <col min="3846" max="3846" width="4.625" style="181" customWidth="1"/>
    <col min="3847" max="3847" width="5" style="181" customWidth="1"/>
    <col min="3848" max="3848" width="11.125" style="181" customWidth="1"/>
    <col min="3849" max="3849" width="16.125" style="181" customWidth="1"/>
    <col min="3850" max="3850" width="4.75" style="181" customWidth="1"/>
    <col min="3851" max="3851" width="3.625" style="181" customWidth="1"/>
    <col min="3852" max="3852" width="5.125" style="181" customWidth="1"/>
    <col min="3853" max="3853" width="3.125" style="181" customWidth="1"/>
    <col min="3854" max="3854" width="4.625" style="181" customWidth="1"/>
    <col min="3855" max="3855" width="5" style="181" customWidth="1"/>
    <col min="3856" max="3857" width="9.75" style="181" customWidth="1"/>
    <col min="3858" max="3859" width="7.875" style="181" customWidth="1"/>
    <col min="3860" max="4090" width="9" style="181"/>
    <col min="4091" max="4091" width="3.125" style="181" customWidth="1"/>
    <col min="4092" max="4092" width="7.625" style="181" customWidth="1"/>
    <col min="4093" max="4093" width="4.125" style="181" customWidth="1"/>
    <col min="4094" max="4094" width="17" style="181" customWidth="1"/>
    <col min="4095" max="4095" width="3.625" style="181" customWidth="1"/>
    <col min="4096" max="4096" width="9.125" style="181" customWidth="1"/>
    <col min="4097" max="4097" width="3.625" style="181" customWidth="1"/>
    <col min="4098" max="4098" width="4.625" style="181" customWidth="1"/>
    <col min="4099" max="4099" width="9.625" style="181" customWidth="1"/>
    <col min="4100" max="4100" width="10.125" style="181" customWidth="1"/>
    <col min="4101" max="4101" width="10.25" style="181" customWidth="1"/>
    <col min="4102" max="4102" width="4.625" style="181" customWidth="1"/>
    <col min="4103" max="4103" width="5" style="181" customWidth="1"/>
    <col min="4104" max="4104" width="11.125" style="181" customWidth="1"/>
    <col min="4105" max="4105" width="16.125" style="181" customWidth="1"/>
    <col min="4106" max="4106" width="4.75" style="181" customWidth="1"/>
    <col min="4107" max="4107" width="3.625" style="181" customWidth="1"/>
    <col min="4108" max="4108" width="5.125" style="181" customWidth="1"/>
    <col min="4109" max="4109" width="3.125" style="181" customWidth="1"/>
    <col min="4110" max="4110" width="4.625" style="181" customWidth="1"/>
    <col min="4111" max="4111" width="5" style="181" customWidth="1"/>
    <col min="4112" max="4113" width="9.75" style="181" customWidth="1"/>
    <col min="4114" max="4115" width="7.875" style="181" customWidth="1"/>
    <col min="4116" max="4346" width="9" style="181"/>
    <col min="4347" max="4347" width="3.125" style="181" customWidth="1"/>
    <col min="4348" max="4348" width="7.625" style="181" customWidth="1"/>
    <col min="4349" max="4349" width="4.125" style="181" customWidth="1"/>
    <col min="4350" max="4350" width="17" style="181" customWidth="1"/>
    <col min="4351" max="4351" width="3.625" style="181" customWidth="1"/>
    <col min="4352" max="4352" width="9.125" style="181" customWidth="1"/>
    <col min="4353" max="4353" width="3.625" style="181" customWidth="1"/>
    <col min="4354" max="4354" width="4.625" style="181" customWidth="1"/>
    <col min="4355" max="4355" width="9.625" style="181" customWidth="1"/>
    <col min="4356" max="4356" width="10.125" style="181" customWidth="1"/>
    <col min="4357" max="4357" width="10.25" style="181" customWidth="1"/>
    <col min="4358" max="4358" width="4.625" style="181" customWidth="1"/>
    <col min="4359" max="4359" width="5" style="181" customWidth="1"/>
    <col min="4360" max="4360" width="11.125" style="181" customWidth="1"/>
    <col min="4361" max="4361" width="16.125" style="181" customWidth="1"/>
    <col min="4362" max="4362" width="4.75" style="181" customWidth="1"/>
    <col min="4363" max="4363" width="3.625" style="181" customWidth="1"/>
    <col min="4364" max="4364" width="5.125" style="181" customWidth="1"/>
    <col min="4365" max="4365" width="3.125" style="181" customWidth="1"/>
    <col min="4366" max="4366" width="4.625" style="181" customWidth="1"/>
    <col min="4367" max="4367" width="5" style="181" customWidth="1"/>
    <col min="4368" max="4369" width="9.75" style="181" customWidth="1"/>
    <col min="4370" max="4371" width="7.875" style="181" customWidth="1"/>
    <col min="4372" max="4602" width="9" style="181"/>
    <col min="4603" max="4603" width="3.125" style="181" customWidth="1"/>
    <col min="4604" max="4604" width="7.625" style="181" customWidth="1"/>
    <col min="4605" max="4605" width="4.125" style="181" customWidth="1"/>
    <col min="4606" max="4606" width="17" style="181" customWidth="1"/>
    <col min="4607" max="4607" width="3.625" style="181" customWidth="1"/>
    <col min="4608" max="4608" width="9.125" style="181" customWidth="1"/>
    <col min="4609" max="4609" width="3.625" style="181" customWidth="1"/>
    <col min="4610" max="4610" width="4.625" style="181" customWidth="1"/>
    <col min="4611" max="4611" width="9.625" style="181" customWidth="1"/>
    <col min="4612" max="4612" width="10.125" style="181" customWidth="1"/>
    <col min="4613" max="4613" width="10.25" style="181" customWidth="1"/>
    <col min="4614" max="4614" width="4.625" style="181" customWidth="1"/>
    <col min="4615" max="4615" width="5" style="181" customWidth="1"/>
    <col min="4616" max="4616" width="11.125" style="181" customWidth="1"/>
    <col min="4617" max="4617" width="16.125" style="181" customWidth="1"/>
    <col min="4618" max="4618" width="4.75" style="181" customWidth="1"/>
    <col min="4619" max="4619" width="3.625" style="181" customWidth="1"/>
    <col min="4620" max="4620" width="5.125" style="181" customWidth="1"/>
    <col min="4621" max="4621" width="3.125" style="181" customWidth="1"/>
    <col min="4622" max="4622" width="4.625" style="181" customWidth="1"/>
    <col min="4623" max="4623" width="5" style="181" customWidth="1"/>
    <col min="4624" max="4625" width="9.75" style="181" customWidth="1"/>
    <col min="4626" max="4627" width="7.875" style="181" customWidth="1"/>
    <col min="4628" max="4858" width="9" style="181"/>
    <col min="4859" max="4859" width="3.125" style="181" customWidth="1"/>
    <col min="4860" max="4860" width="7.625" style="181" customWidth="1"/>
    <col min="4861" max="4861" width="4.125" style="181" customWidth="1"/>
    <col min="4862" max="4862" width="17" style="181" customWidth="1"/>
    <col min="4863" max="4863" width="3.625" style="181" customWidth="1"/>
    <col min="4864" max="4864" width="9.125" style="181" customWidth="1"/>
    <col min="4865" max="4865" width="3.625" style="181" customWidth="1"/>
    <col min="4866" max="4866" width="4.625" style="181" customWidth="1"/>
    <col min="4867" max="4867" width="9.625" style="181" customWidth="1"/>
    <col min="4868" max="4868" width="10.125" style="181" customWidth="1"/>
    <col min="4869" max="4869" width="10.25" style="181" customWidth="1"/>
    <col min="4870" max="4870" width="4.625" style="181" customWidth="1"/>
    <col min="4871" max="4871" width="5" style="181" customWidth="1"/>
    <col min="4872" max="4872" width="11.125" style="181" customWidth="1"/>
    <col min="4873" max="4873" width="16.125" style="181" customWidth="1"/>
    <col min="4874" max="4874" width="4.75" style="181" customWidth="1"/>
    <col min="4875" max="4875" width="3.625" style="181" customWidth="1"/>
    <col min="4876" max="4876" width="5.125" style="181" customWidth="1"/>
    <col min="4877" max="4877" width="3.125" style="181" customWidth="1"/>
    <col min="4878" max="4878" width="4.625" style="181" customWidth="1"/>
    <col min="4879" max="4879" width="5" style="181" customWidth="1"/>
    <col min="4880" max="4881" width="9.75" style="181" customWidth="1"/>
    <col min="4882" max="4883" width="7.875" style="181" customWidth="1"/>
    <col min="4884" max="5114" width="9" style="181"/>
    <col min="5115" max="5115" width="3.125" style="181" customWidth="1"/>
    <col min="5116" max="5116" width="7.625" style="181" customWidth="1"/>
    <col min="5117" max="5117" width="4.125" style="181" customWidth="1"/>
    <col min="5118" max="5118" width="17" style="181" customWidth="1"/>
    <col min="5119" max="5119" width="3.625" style="181" customWidth="1"/>
    <col min="5120" max="5120" width="9.125" style="181" customWidth="1"/>
    <col min="5121" max="5121" width="3.625" style="181" customWidth="1"/>
    <col min="5122" max="5122" width="4.625" style="181" customWidth="1"/>
    <col min="5123" max="5123" width="9.625" style="181" customWidth="1"/>
    <col min="5124" max="5124" width="10.125" style="181" customWidth="1"/>
    <col min="5125" max="5125" width="10.25" style="181" customWidth="1"/>
    <col min="5126" max="5126" width="4.625" style="181" customWidth="1"/>
    <col min="5127" max="5127" width="5" style="181" customWidth="1"/>
    <col min="5128" max="5128" width="11.125" style="181" customWidth="1"/>
    <col min="5129" max="5129" width="16.125" style="181" customWidth="1"/>
    <col min="5130" max="5130" width="4.75" style="181" customWidth="1"/>
    <col min="5131" max="5131" width="3.625" style="181" customWidth="1"/>
    <col min="5132" max="5132" width="5.125" style="181" customWidth="1"/>
    <col min="5133" max="5133" width="3.125" style="181" customWidth="1"/>
    <col min="5134" max="5134" width="4.625" style="181" customWidth="1"/>
    <col min="5135" max="5135" width="5" style="181" customWidth="1"/>
    <col min="5136" max="5137" width="9.75" style="181" customWidth="1"/>
    <col min="5138" max="5139" width="7.875" style="181" customWidth="1"/>
    <col min="5140" max="5370" width="9" style="181"/>
    <col min="5371" max="5371" width="3.125" style="181" customWidth="1"/>
    <col min="5372" max="5372" width="7.625" style="181" customWidth="1"/>
    <col min="5373" max="5373" width="4.125" style="181" customWidth="1"/>
    <col min="5374" max="5374" width="17" style="181" customWidth="1"/>
    <col min="5375" max="5375" width="3.625" style="181" customWidth="1"/>
    <col min="5376" max="5376" width="9.125" style="181" customWidth="1"/>
    <col min="5377" max="5377" width="3.625" style="181" customWidth="1"/>
    <col min="5378" max="5378" width="4.625" style="181" customWidth="1"/>
    <col min="5379" max="5379" width="9.625" style="181" customWidth="1"/>
    <col min="5380" max="5380" width="10.125" style="181" customWidth="1"/>
    <col min="5381" max="5381" width="10.25" style="181" customWidth="1"/>
    <col min="5382" max="5382" width="4.625" style="181" customWidth="1"/>
    <col min="5383" max="5383" width="5" style="181" customWidth="1"/>
    <col min="5384" max="5384" width="11.125" style="181" customWidth="1"/>
    <col min="5385" max="5385" width="16.125" style="181" customWidth="1"/>
    <col min="5386" max="5386" width="4.75" style="181" customWidth="1"/>
    <col min="5387" max="5387" width="3.625" style="181" customWidth="1"/>
    <col min="5388" max="5388" width="5.125" style="181" customWidth="1"/>
    <col min="5389" max="5389" width="3.125" style="181" customWidth="1"/>
    <col min="5390" max="5390" width="4.625" style="181" customWidth="1"/>
    <col min="5391" max="5391" width="5" style="181" customWidth="1"/>
    <col min="5392" max="5393" width="9.75" style="181" customWidth="1"/>
    <col min="5394" max="5395" width="7.875" style="181" customWidth="1"/>
    <col min="5396" max="5626" width="9" style="181"/>
    <col min="5627" max="5627" width="3.125" style="181" customWidth="1"/>
    <col min="5628" max="5628" width="7.625" style="181" customWidth="1"/>
    <col min="5629" max="5629" width="4.125" style="181" customWidth="1"/>
    <col min="5630" max="5630" width="17" style="181" customWidth="1"/>
    <col min="5631" max="5631" width="3.625" style="181" customWidth="1"/>
    <col min="5632" max="5632" width="9.125" style="181" customWidth="1"/>
    <col min="5633" max="5633" width="3.625" style="181" customWidth="1"/>
    <col min="5634" max="5634" width="4.625" style="181" customWidth="1"/>
    <col min="5635" max="5635" width="9.625" style="181" customWidth="1"/>
    <col min="5636" max="5636" width="10.125" style="181" customWidth="1"/>
    <col min="5637" max="5637" width="10.25" style="181" customWidth="1"/>
    <col min="5638" max="5638" width="4.625" style="181" customWidth="1"/>
    <col min="5639" max="5639" width="5" style="181" customWidth="1"/>
    <col min="5640" max="5640" width="11.125" style="181" customWidth="1"/>
    <col min="5641" max="5641" width="16.125" style="181" customWidth="1"/>
    <col min="5642" max="5642" width="4.75" style="181" customWidth="1"/>
    <col min="5643" max="5643" width="3.625" style="181" customWidth="1"/>
    <col min="5644" max="5644" width="5.125" style="181" customWidth="1"/>
    <col min="5645" max="5645" width="3.125" style="181" customWidth="1"/>
    <col min="5646" max="5646" width="4.625" style="181" customWidth="1"/>
    <col min="5647" max="5647" width="5" style="181" customWidth="1"/>
    <col min="5648" max="5649" width="9.75" style="181" customWidth="1"/>
    <col min="5650" max="5651" width="7.875" style="181" customWidth="1"/>
    <col min="5652" max="5882" width="9" style="181"/>
    <col min="5883" max="5883" width="3.125" style="181" customWidth="1"/>
    <col min="5884" max="5884" width="7.625" style="181" customWidth="1"/>
    <col min="5885" max="5885" width="4.125" style="181" customWidth="1"/>
    <col min="5886" max="5886" width="17" style="181" customWidth="1"/>
    <col min="5887" max="5887" width="3.625" style="181" customWidth="1"/>
    <col min="5888" max="5888" width="9.125" style="181" customWidth="1"/>
    <col min="5889" max="5889" width="3.625" style="181" customWidth="1"/>
    <col min="5890" max="5890" width="4.625" style="181" customWidth="1"/>
    <col min="5891" max="5891" width="9.625" style="181" customWidth="1"/>
    <col min="5892" max="5892" width="10.125" style="181" customWidth="1"/>
    <col min="5893" max="5893" width="10.25" style="181" customWidth="1"/>
    <col min="5894" max="5894" width="4.625" style="181" customWidth="1"/>
    <col min="5895" max="5895" width="5" style="181" customWidth="1"/>
    <col min="5896" max="5896" width="11.125" style="181" customWidth="1"/>
    <col min="5897" max="5897" width="16.125" style="181" customWidth="1"/>
    <col min="5898" max="5898" width="4.75" style="181" customWidth="1"/>
    <col min="5899" max="5899" width="3.625" style="181" customWidth="1"/>
    <col min="5900" max="5900" width="5.125" style="181" customWidth="1"/>
    <col min="5901" max="5901" width="3.125" style="181" customWidth="1"/>
    <col min="5902" max="5902" width="4.625" style="181" customWidth="1"/>
    <col min="5903" max="5903" width="5" style="181" customWidth="1"/>
    <col min="5904" max="5905" width="9.75" style="181" customWidth="1"/>
    <col min="5906" max="5907" width="7.875" style="181" customWidth="1"/>
    <col min="5908" max="6138" width="9" style="181"/>
    <col min="6139" max="6139" width="3.125" style="181" customWidth="1"/>
    <col min="6140" max="6140" width="7.625" style="181" customWidth="1"/>
    <col min="6141" max="6141" width="4.125" style="181" customWidth="1"/>
    <col min="6142" max="6142" width="17" style="181" customWidth="1"/>
    <col min="6143" max="6143" width="3.625" style="181" customWidth="1"/>
    <col min="6144" max="6144" width="9.125" style="181" customWidth="1"/>
    <col min="6145" max="6145" width="3.625" style="181" customWidth="1"/>
    <col min="6146" max="6146" width="4.625" style="181" customWidth="1"/>
    <col min="6147" max="6147" width="9.625" style="181" customWidth="1"/>
    <col min="6148" max="6148" width="10.125" style="181" customWidth="1"/>
    <col min="6149" max="6149" width="10.25" style="181" customWidth="1"/>
    <col min="6150" max="6150" width="4.625" style="181" customWidth="1"/>
    <col min="6151" max="6151" width="5" style="181" customWidth="1"/>
    <col min="6152" max="6152" width="11.125" style="181" customWidth="1"/>
    <col min="6153" max="6153" width="16.125" style="181" customWidth="1"/>
    <col min="6154" max="6154" width="4.75" style="181" customWidth="1"/>
    <col min="6155" max="6155" width="3.625" style="181" customWidth="1"/>
    <col min="6156" max="6156" width="5.125" style="181" customWidth="1"/>
    <col min="6157" max="6157" width="3.125" style="181" customWidth="1"/>
    <col min="6158" max="6158" width="4.625" style="181" customWidth="1"/>
    <col min="6159" max="6159" width="5" style="181" customWidth="1"/>
    <col min="6160" max="6161" width="9.75" style="181" customWidth="1"/>
    <col min="6162" max="6163" width="7.875" style="181" customWidth="1"/>
    <col min="6164" max="6394" width="9" style="181"/>
    <col min="6395" max="6395" width="3.125" style="181" customWidth="1"/>
    <col min="6396" max="6396" width="7.625" style="181" customWidth="1"/>
    <col min="6397" max="6397" width="4.125" style="181" customWidth="1"/>
    <col min="6398" max="6398" width="17" style="181" customWidth="1"/>
    <col min="6399" max="6399" width="3.625" style="181" customWidth="1"/>
    <col min="6400" max="6400" width="9.125" style="181" customWidth="1"/>
    <col min="6401" max="6401" width="3.625" style="181" customWidth="1"/>
    <col min="6402" max="6402" width="4.625" style="181" customWidth="1"/>
    <col min="6403" max="6403" width="9.625" style="181" customWidth="1"/>
    <col min="6404" max="6404" width="10.125" style="181" customWidth="1"/>
    <col min="6405" max="6405" width="10.25" style="181" customWidth="1"/>
    <col min="6406" max="6406" width="4.625" style="181" customWidth="1"/>
    <col min="6407" max="6407" width="5" style="181" customWidth="1"/>
    <col min="6408" max="6408" width="11.125" style="181" customWidth="1"/>
    <col min="6409" max="6409" width="16.125" style="181" customWidth="1"/>
    <col min="6410" max="6410" width="4.75" style="181" customWidth="1"/>
    <col min="6411" max="6411" width="3.625" style="181" customWidth="1"/>
    <col min="6412" max="6412" width="5.125" style="181" customWidth="1"/>
    <col min="6413" max="6413" width="3.125" style="181" customWidth="1"/>
    <col min="6414" max="6414" width="4.625" style="181" customWidth="1"/>
    <col min="6415" max="6415" width="5" style="181" customWidth="1"/>
    <col min="6416" max="6417" width="9.75" style="181" customWidth="1"/>
    <col min="6418" max="6419" width="7.875" style="181" customWidth="1"/>
    <col min="6420" max="6650" width="9" style="181"/>
    <col min="6651" max="6651" width="3.125" style="181" customWidth="1"/>
    <col min="6652" max="6652" width="7.625" style="181" customWidth="1"/>
    <col min="6653" max="6653" width="4.125" style="181" customWidth="1"/>
    <col min="6654" max="6654" width="17" style="181" customWidth="1"/>
    <col min="6655" max="6655" width="3.625" style="181" customWidth="1"/>
    <col min="6656" max="6656" width="9.125" style="181" customWidth="1"/>
    <col min="6657" max="6657" width="3.625" style="181" customWidth="1"/>
    <col min="6658" max="6658" width="4.625" style="181" customWidth="1"/>
    <col min="6659" max="6659" width="9.625" style="181" customWidth="1"/>
    <col min="6660" max="6660" width="10.125" style="181" customWidth="1"/>
    <col min="6661" max="6661" width="10.25" style="181" customWidth="1"/>
    <col min="6662" max="6662" width="4.625" style="181" customWidth="1"/>
    <col min="6663" max="6663" width="5" style="181" customWidth="1"/>
    <col min="6664" max="6664" width="11.125" style="181" customWidth="1"/>
    <col min="6665" max="6665" width="16.125" style="181" customWidth="1"/>
    <col min="6666" max="6666" width="4.75" style="181" customWidth="1"/>
    <col min="6667" max="6667" width="3.625" style="181" customWidth="1"/>
    <col min="6668" max="6668" width="5.125" style="181" customWidth="1"/>
    <col min="6669" max="6669" width="3.125" style="181" customWidth="1"/>
    <col min="6670" max="6670" width="4.625" style="181" customWidth="1"/>
    <col min="6671" max="6671" width="5" style="181" customWidth="1"/>
    <col min="6672" max="6673" width="9.75" style="181" customWidth="1"/>
    <col min="6674" max="6675" width="7.875" style="181" customWidth="1"/>
    <col min="6676" max="6906" width="9" style="181"/>
    <col min="6907" max="6907" width="3.125" style="181" customWidth="1"/>
    <col min="6908" max="6908" width="7.625" style="181" customWidth="1"/>
    <col min="6909" max="6909" width="4.125" style="181" customWidth="1"/>
    <col min="6910" max="6910" width="17" style="181" customWidth="1"/>
    <col min="6911" max="6911" width="3.625" style="181" customWidth="1"/>
    <col min="6912" max="6912" width="9.125" style="181" customWidth="1"/>
    <col min="6913" max="6913" width="3.625" style="181" customWidth="1"/>
    <col min="6914" max="6914" width="4.625" style="181" customWidth="1"/>
    <col min="6915" max="6915" width="9.625" style="181" customWidth="1"/>
    <col min="6916" max="6916" width="10.125" style="181" customWidth="1"/>
    <col min="6917" max="6917" width="10.25" style="181" customWidth="1"/>
    <col min="6918" max="6918" width="4.625" style="181" customWidth="1"/>
    <col min="6919" max="6919" width="5" style="181" customWidth="1"/>
    <col min="6920" max="6920" width="11.125" style="181" customWidth="1"/>
    <col min="6921" max="6921" width="16.125" style="181" customWidth="1"/>
    <col min="6922" max="6922" width="4.75" style="181" customWidth="1"/>
    <col min="6923" max="6923" width="3.625" style="181" customWidth="1"/>
    <col min="6924" max="6924" width="5.125" style="181" customWidth="1"/>
    <col min="6925" max="6925" width="3.125" style="181" customWidth="1"/>
    <col min="6926" max="6926" width="4.625" style="181" customWidth="1"/>
    <col min="6927" max="6927" width="5" style="181" customWidth="1"/>
    <col min="6928" max="6929" width="9.75" style="181" customWidth="1"/>
    <col min="6930" max="6931" width="7.875" style="181" customWidth="1"/>
    <col min="6932" max="7162" width="9" style="181"/>
    <col min="7163" max="7163" width="3.125" style="181" customWidth="1"/>
    <col min="7164" max="7164" width="7.625" style="181" customWidth="1"/>
    <col min="7165" max="7165" width="4.125" style="181" customWidth="1"/>
    <col min="7166" max="7166" width="17" style="181" customWidth="1"/>
    <col min="7167" max="7167" width="3.625" style="181" customWidth="1"/>
    <col min="7168" max="7168" width="9.125" style="181" customWidth="1"/>
    <col min="7169" max="7169" width="3.625" style="181" customWidth="1"/>
    <col min="7170" max="7170" width="4.625" style="181" customWidth="1"/>
    <col min="7171" max="7171" width="9.625" style="181" customWidth="1"/>
    <col min="7172" max="7172" width="10.125" style="181" customWidth="1"/>
    <col min="7173" max="7173" width="10.25" style="181" customWidth="1"/>
    <col min="7174" max="7174" width="4.625" style="181" customWidth="1"/>
    <col min="7175" max="7175" width="5" style="181" customWidth="1"/>
    <col min="7176" max="7176" width="11.125" style="181" customWidth="1"/>
    <col min="7177" max="7177" width="16.125" style="181" customWidth="1"/>
    <col min="7178" max="7178" width="4.75" style="181" customWidth="1"/>
    <col min="7179" max="7179" width="3.625" style="181" customWidth="1"/>
    <col min="7180" max="7180" width="5.125" style="181" customWidth="1"/>
    <col min="7181" max="7181" width="3.125" style="181" customWidth="1"/>
    <col min="7182" max="7182" width="4.625" style="181" customWidth="1"/>
    <col min="7183" max="7183" width="5" style="181" customWidth="1"/>
    <col min="7184" max="7185" width="9.75" style="181" customWidth="1"/>
    <col min="7186" max="7187" width="7.875" style="181" customWidth="1"/>
    <col min="7188" max="7418" width="9" style="181"/>
    <col min="7419" max="7419" width="3.125" style="181" customWidth="1"/>
    <col min="7420" max="7420" width="7.625" style="181" customWidth="1"/>
    <col min="7421" max="7421" width="4.125" style="181" customWidth="1"/>
    <col min="7422" max="7422" width="17" style="181" customWidth="1"/>
    <col min="7423" max="7423" width="3.625" style="181" customWidth="1"/>
    <col min="7424" max="7424" width="9.125" style="181" customWidth="1"/>
    <col min="7425" max="7425" width="3.625" style="181" customWidth="1"/>
    <col min="7426" max="7426" width="4.625" style="181" customWidth="1"/>
    <col min="7427" max="7427" width="9.625" style="181" customWidth="1"/>
    <col min="7428" max="7428" width="10.125" style="181" customWidth="1"/>
    <col min="7429" max="7429" width="10.25" style="181" customWidth="1"/>
    <col min="7430" max="7430" width="4.625" style="181" customWidth="1"/>
    <col min="7431" max="7431" width="5" style="181" customWidth="1"/>
    <col min="7432" max="7432" width="11.125" style="181" customWidth="1"/>
    <col min="7433" max="7433" width="16.125" style="181" customWidth="1"/>
    <col min="7434" max="7434" width="4.75" style="181" customWidth="1"/>
    <col min="7435" max="7435" width="3.625" style="181" customWidth="1"/>
    <col min="7436" max="7436" width="5.125" style="181" customWidth="1"/>
    <col min="7437" max="7437" width="3.125" style="181" customWidth="1"/>
    <col min="7438" max="7438" width="4.625" style="181" customWidth="1"/>
    <col min="7439" max="7439" width="5" style="181" customWidth="1"/>
    <col min="7440" max="7441" width="9.75" style="181" customWidth="1"/>
    <col min="7442" max="7443" width="7.875" style="181" customWidth="1"/>
    <col min="7444" max="7674" width="9" style="181"/>
    <col min="7675" max="7675" width="3.125" style="181" customWidth="1"/>
    <col min="7676" max="7676" width="7.625" style="181" customWidth="1"/>
    <col min="7677" max="7677" width="4.125" style="181" customWidth="1"/>
    <col min="7678" max="7678" width="17" style="181" customWidth="1"/>
    <col min="7679" max="7679" width="3.625" style="181" customWidth="1"/>
    <col min="7680" max="7680" width="9.125" style="181" customWidth="1"/>
    <col min="7681" max="7681" width="3.625" style="181" customWidth="1"/>
    <col min="7682" max="7682" width="4.625" style="181" customWidth="1"/>
    <col min="7683" max="7683" width="9.625" style="181" customWidth="1"/>
    <col min="7684" max="7684" width="10.125" style="181" customWidth="1"/>
    <col min="7685" max="7685" width="10.25" style="181" customWidth="1"/>
    <col min="7686" max="7686" width="4.625" style="181" customWidth="1"/>
    <col min="7687" max="7687" width="5" style="181" customWidth="1"/>
    <col min="7688" max="7688" width="11.125" style="181" customWidth="1"/>
    <col min="7689" max="7689" width="16.125" style="181" customWidth="1"/>
    <col min="7690" max="7690" width="4.75" style="181" customWidth="1"/>
    <col min="7691" max="7691" width="3.625" style="181" customWidth="1"/>
    <col min="7692" max="7692" width="5.125" style="181" customWidth="1"/>
    <col min="7693" max="7693" width="3.125" style="181" customWidth="1"/>
    <col min="7694" max="7694" width="4.625" style="181" customWidth="1"/>
    <col min="7695" max="7695" width="5" style="181" customWidth="1"/>
    <col min="7696" max="7697" width="9.75" style="181" customWidth="1"/>
    <col min="7698" max="7699" width="7.875" style="181" customWidth="1"/>
    <col min="7700" max="7930" width="9" style="181"/>
    <col min="7931" max="7931" width="3.125" style="181" customWidth="1"/>
    <col min="7932" max="7932" width="7.625" style="181" customWidth="1"/>
    <col min="7933" max="7933" width="4.125" style="181" customWidth="1"/>
    <col min="7934" max="7934" width="17" style="181" customWidth="1"/>
    <col min="7935" max="7935" width="3.625" style="181" customWidth="1"/>
    <col min="7936" max="7936" width="9.125" style="181" customWidth="1"/>
    <col min="7937" max="7937" width="3.625" style="181" customWidth="1"/>
    <col min="7938" max="7938" width="4.625" style="181" customWidth="1"/>
    <col min="7939" max="7939" width="9.625" style="181" customWidth="1"/>
    <col min="7940" max="7940" width="10.125" style="181" customWidth="1"/>
    <col min="7941" max="7941" width="10.25" style="181" customWidth="1"/>
    <col min="7942" max="7942" width="4.625" style="181" customWidth="1"/>
    <col min="7943" max="7943" width="5" style="181" customWidth="1"/>
    <col min="7944" max="7944" width="11.125" style="181" customWidth="1"/>
    <col min="7945" max="7945" width="16.125" style="181" customWidth="1"/>
    <col min="7946" max="7946" width="4.75" style="181" customWidth="1"/>
    <col min="7947" max="7947" width="3.625" style="181" customWidth="1"/>
    <col min="7948" max="7948" width="5.125" style="181" customWidth="1"/>
    <col min="7949" max="7949" width="3.125" style="181" customWidth="1"/>
    <col min="7950" max="7950" width="4.625" style="181" customWidth="1"/>
    <col min="7951" max="7951" width="5" style="181" customWidth="1"/>
    <col min="7952" max="7953" width="9.75" style="181" customWidth="1"/>
    <col min="7954" max="7955" width="7.875" style="181" customWidth="1"/>
    <col min="7956" max="8186" width="9" style="181"/>
    <col min="8187" max="8187" width="3.125" style="181" customWidth="1"/>
    <col min="8188" max="8188" width="7.625" style="181" customWidth="1"/>
    <col min="8189" max="8189" width="4.125" style="181" customWidth="1"/>
    <col min="8190" max="8190" width="17" style="181" customWidth="1"/>
    <col min="8191" max="8191" width="3.625" style="181" customWidth="1"/>
    <col min="8192" max="8192" width="9.125" style="181" customWidth="1"/>
    <col min="8193" max="8193" width="3.625" style="181" customWidth="1"/>
    <col min="8194" max="8194" width="4.625" style="181" customWidth="1"/>
    <col min="8195" max="8195" width="9.625" style="181" customWidth="1"/>
    <col min="8196" max="8196" width="10.125" style="181" customWidth="1"/>
    <col min="8197" max="8197" width="10.25" style="181" customWidth="1"/>
    <col min="8198" max="8198" width="4.625" style="181" customWidth="1"/>
    <col min="8199" max="8199" width="5" style="181" customWidth="1"/>
    <col min="8200" max="8200" width="11.125" style="181" customWidth="1"/>
    <col min="8201" max="8201" width="16.125" style="181" customWidth="1"/>
    <col min="8202" max="8202" width="4.75" style="181" customWidth="1"/>
    <col min="8203" max="8203" width="3.625" style="181" customWidth="1"/>
    <col min="8204" max="8204" width="5.125" style="181" customWidth="1"/>
    <col min="8205" max="8205" width="3.125" style="181" customWidth="1"/>
    <col min="8206" max="8206" width="4.625" style="181" customWidth="1"/>
    <col min="8207" max="8207" width="5" style="181" customWidth="1"/>
    <col min="8208" max="8209" width="9.75" style="181" customWidth="1"/>
    <col min="8210" max="8211" width="7.875" style="181" customWidth="1"/>
    <col min="8212" max="8442" width="9" style="181"/>
    <col min="8443" max="8443" width="3.125" style="181" customWidth="1"/>
    <col min="8444" max="8444" width="7.625" style="181" customWidth="1"/>
    <col min="8445" max="8445" width="4.125" style="181" customWidth="1"/>
    <col min="8446" max="8446" width="17" style="181" customWidth="1"/>
    <col min="8447" max="8447" width="3.625" style="181" customWidth="1"/>
    <col min="8448" max="8448" width="9.125" style="181" customWidth="1"/>
    <col min="8449" max="8449" width="3.625" style="181" customWidth="1"/>
    <col min="8450" max="8450" width="4.625" style="181" customWidth="1"/>
    <col min="8451" max="8451" width="9.625" style="181" customWidth="1"/>
    <col min="8452" max="8452" width="10.125" style="181" customWidth="1"/>
    <col min="8453" max="8453" width="10.25" style="181" customWidth="1"/>
    <col min="8454" max="8454" width="4.625" style="181" customWidth="1"/>
    <col min="8455" max="8455" width="5" style="181" customWidth="1"/>
    <col min="8456" max="8456" width="11.125" style="181" customWidth="1"/>
    <col min="8457" max="8457" width="16.125" style="181" customWidth="1"/>
    <col min="8458" max="8458" width="4.75" style="181" customWidth="1"/>
    <col min="8459" max="8459" width="3.625" style="181" customWidth="1"/>
    <col min="8460" max="8460" width="5.125" style="181" customWidth="1"/>
    <col min="8461" max="8461" width="3.125" style="181" customWidth="1"/>
    <col min="8462" max="8462" width="4.625" style="181" customWidth="1"/>
    <col min="8463" max="8463" width="5" style="181" customWidth="1"/>
    <col min="8464" max="8465" width="9.75" style="181" customWidth="1"/>
    <col min="8466" max="8467" width="7.875" style="181" customWidth="1"/>
    <col min="8468" max="8698" width="9" style="181"/>
    <col min="8699" max="8699" width="3.125" style="181" customWidth="1"/>
    <col min="8700" max="8700" width="7.625" style="181" customWidth="1"/>
    <col min="8701" max="8701" width="4.125" style="181" customWidth="1"/>
    <col min="8702" max="8702" width="17" style="181" customWidth="1"/>
    <col min="8703" max="8703" width="3.625" style="181" customWidth="1"/>
    <col min="8704" max="8704" width="9.125" style="181" customWidth="1"/>
    <col min="8705" max="8705" width="3.625" style="181" customWidth="1"/>
    <col min="8706" max="8706" width="4.625" style="181" customWidth="1"/>
    <col min="8707" max="8707" width="9.625" style="181" customWidth="1"/>
    <col min="8708" max="8708" width="10.125" style="181" customWidth="1"/>
    <col min="8709" max="8709" width="10.25" style="181" customWidth="1"/>
    <col min="8710" max="8710" width="4.625" style="181" customWidth="1"/>
    <col min="8711" max="8711" width="5" style="181" customWidth="1"/>
    <col min="8712" max="8712" width="11.125" style="181" customWidth="1"/>
    <col min="8713" max="8713" width="16.125" style="181" customWidth="1"/>
    <col min="8714" max="8714" width="4.75" style="181" customWidth="1"/>
    <col min="8715" max="8715" width="3.625" style="181" customWidth="1"/>
    <col min="8716" max="8716" width="5.125" style="181" customWidth="1"/>
    <col min="8717" max="8717" width="3.125" style="181" customWidth="1"/>
    <col min="8718" max="8718" width="4.625" style="181" customWidth="1"/>
    <col min="8719" max="8719" width="5" style="181" customWidth="1"/>
    <col min="8720" max="8721" width="9.75" style="181" customWidth="1"/>
    <col min="8722" max="8723" width="7.875" style="181" customWidth="1"/>
    <col min="8724" max="8954" width="9" style="181"/>
    <col min="8955" max="8955" width="3.125" style="181" customWidth="1"/>
    <col min="8956" max="8956" width="7.625" style="181" customWidth="1"/>
    <col min="8957" max="8957" width="4.125" style="181" customWidth="1"/>
    <col min="8958" max="8958" width="17" style="181" customWidth="1"/>
    <col min="8959" max="8959" width="3.625" style="181" customWidth="1"/>
    <col min="8960" max="8960" width="9.125" style="181" customWidth="1"/>
    <col min="8961" max="8961" width="3.625" style="181" customWidth="1"/>
    <col min="8962" max="8962" width="4.625" style="181" customWidth="1"/>
    <col min="8963" max="8963" width="9.625" style="181" customWidth="1"/>
    <col min="8964" max="8964" width="10.125" style="181" customWidth="1"/>
    <col min="8965" max="8965" width="10.25" style="181" customWidth="1"/>
    <col min="8966" max="8966" width="4.625" style="181" customWidth="1"/>
    <col min="8967" max="8967" width="5" style="181" customWidth="1"/>
    <col min="8968" max="8968" width="11.125" style="181" customWidth="1"/>
    <col min="8969" max="8969" width="16.125" style="181" customWidth="1"/>
    <col min="8970" max="8970" width="4.75" style="181" customWidth="1"/>
    <col min="8971" max="8971" width="3.625" style="181" customWidth="1"/>
    <col min="8972" max="8972" width="5.125" style="181" customWidth="1"/>
    <col min="8973" max="8973" width="3.125" style="181" customWidth="1"/>
    <col min="8974" max="8974" width="4.625" style="181" customWidth="1"/>
    <col min="8975" max="8975" width="5" style="181" customWidth="1"/>
    <col min="8976" max="8977" width="9.75" style="181" customWidth="1"/>
    <col min="8978" max="8979" width="7.875" style="181" customWidth="1"/>
    <col min="8980" max="9210" width="9" style="181"/>
    <col min="9211" max="9211" width="3.125" style="181" customWidth="1"/>
    <col min="9212" max="9212" width="7.625" style="181" customWidth="1"/>
    <col min="9213" max="9213" width="4.125" style="181" customWidth="1"/>
    <col min="9214" max="9214" width="17" style="181" customWidth="1"/>
    <col min="9215" max="9215" width="3.625" style="181" customWidth="1"/>
    <col min="9216" max="9216" width="9.125" style="181" customWidth="1"/>
    <col min="9217" max="9217" width="3.625" style="181" customWidth="1"/>
    <col min="9218" max="9218" width="4.625" style="181" customWidth="1"/>
    <col min="9219" max="9219" width="9.625" style="181" customWidth="1"/>
    <col min="9220" max="9220" width="10.125" style="181" customWidth="1"/>
    <col min="9221" max="9221" width="10.25" style="181" customWidth="1"/>
    <col min="9222" max="9222" width="4.625" style="181" customWidth="1"/>
    <col min="9223" max="9223" width="5" style="181" customWidth="1"/>
    <col min="9224" max="9224" width="11.125" style="181" customWidth="1"/>
    <col min="9225" max="9225" width="16.125" style="181" customWidth="1"/>
    <col min="9226" max="9226" width="4.75" style="181" customWidth="1"/>
    <col min="9227" max="9227" width="3.625" style="181" customWidth="1"/>
    <col min="9228" max="9228" width="5.125" style="181" customWidth="1"/>
    <col min="9229" max="9229" width="3.125" style="181" customWidth="1"/>
    <col min="9230" max="9230" width="4.625" style="181" customWidth="1"/>
    <col min="9231" max="9231" width="5" style="181" customWidth="1"/>
    <col min="9232" max="9233" width="9.75" style="181" customWidth="1"/>
    <col min="9234" max="9235" width="7.875" style="181" customWidth="1"/>
    <col min="9236" max="9466" width="9" style="181"/>
    <col min="9467" max="9467" width="3.125" style="181" customWidth="1"/>
    <col min="9468" max="9468" width="7.625" style="181" customWidth="1"/>
    <col min="9469" max="9469" width="4.125" style="181" customWidth="1"/>
    <col min="9470" max="9470" width="17" style="181" customWidth="1"/>
    <col min="9471" max="9471" width="3.625" style="181" customWidth="1"/>
    <col min="9472" max="9472" width="9.125" style="181" customWidth="1"/>
    <col min="9473" max="9473" width="3.625" style="181" customWidth="1"/>
    <col min="9474" max="9474" width="4.625" style="181" customWidth="1"/>
    <col min="9475" max="9475" width="9.625" style="181" customWidth="1"/>
    <col min="9476" max="9476" width="10.125" style="181" customWidth="1"/>
    <col min="9477" max="9477" width="10.25" style="181" customWidth="1"/>
    <col min="9478" max="9478" width="4.625" style="181" customWidth="1"/>
    <col min="9479" max="9479" width="5" style="181" customWidth="1"/>
    <col min="9480" max="9480" width="11.125" style="181" customWidth="1"/>
    <col min="9481" max="9481" width="16.125" style="181" customWidth="1"/>
    <col min="9482" max="9482" width="4.75" style="181" customWidth="1"/>
    <col min="9483" max="9483" width="3.625" style="181" customWidth="1"/>
    <col min="9484" max="9484" width="5.125" style="181" customWidth="1"/>
    <col min="9485" max="9485" width="3.125" style="181" customWidth="1"/>
    <col min="9486" max="9486" width="4.625" style="181" customWidth="1"/>
    <col min="9487" max="9487" width="5" style="181" customWidth="1"/>
    <col min="9488" max="9489" width="9.75" style="181" customWidth="1"/>
    <col min="9490" max="9491" width="7.875" style="181" customWidth="1"/>
    <col min="9492" max="9722" width="9" style="181"/>
    <col min="9723" max="9723" width="3.125" style="181" customWidth="1"/>
    <col min="9724" max="9724" width="7.625" style="181" customWidth="1"/>
    <col min="9725" max="9725" width="4.125" style="181" customWidth="1"/>
    <col min="9726" max="9726" width="17" style="181" customWidth="1"/>
    <col min="9727" max="9727" width="3.625" style="181" customWidth="1"/>
    <col min="9728" max="9728" width="9.125" style="181" customWidth="1"/>
    <col min="9729" max="9729" width="3.625" style="181" customWidth="1"/>
    <col min="9730" max="9730" width="4.625" style="181" customWidth="1"/>
    <col min="9731" max="9731" width="9.625" style="181" customWidth="1"/>
    <col min="9732" max="9732" width="10.125" style="181" customWidth="1"/>
    <col min="9733" max="9733" width="10.25" style="181" customWidth="1"/>
    <col min="9734" max="9734" width="4.625" style="181" customWidth="1"/>
    <col min="9735" max="9735" width="5" style="181" customWidth="1"/>
    <col min="9736" max="9736" width="11.125" style="181" customWidth="1"/>
    <col min="9737" max="9737" width="16.125" style="181" customWidth="1"/>
    <col min="9738" max="9738" width="4.75" style="181" customWidth="1"/>
    <col min="9739" max="9739" width="3.625" style="181" customWidth="1"/>
    <col min="9740" max="9740" width="5.125" style="181" customWidth="1"/>
    <col min="9741" max="9741" width="3.125" style="181" customWidth="1"/>
    <col min="9742" max="9742" width="4.625" style="181" customWidth="1"/>
    <col min="9743" max="9743" width="5" style="181" customWidth="1"/>
    <col min="9744" max="9745" width="9.75" style="181" customWidth="1"/>
    <col min="9746" max="9747" width="7.875" style="181" customWidth="1"/>
    <col min="9748" max="9978" width="9" style="181"/>
    <col min="9979" max="9979" width="3.125" style="181" customWidth="1"/>
    <col min="9980" max="9980" width="7.625" style="181" customWidth="1"/>
    <col min="9981" max="9981" width="4.125" style="181" customWidth="1"/>
    <col min="9982" max="9982" width="17" style="181" customWidth="1"/>
    <col min="9983" max="9983" width="3.625" style="181" customWidth="1"/>
    <col min="9984" max="9984" width="9.125" style="181" customWidth="1"/>
    <col min="9985" max="9985" width="3.625" style="181" customWidth="1"/>
    <col min="9986" max="9986" width="4.625" style="181" customWidth="1"/>
    <col min="9987" max="9987" width="9.625" style="181" customWidth="1"/>
    <col min="9988" max="9988" width="10.125" style="181" customWidth="1"/>
    <col min="9989" max="9989" width="10.25" style="181" customWidth="1"/>
    <col min="9990" max="9990" width="4.625" style="181" customWidth="1"/>
    <col min="9991" max="9991" width="5" style="181" customWidth="1"/>
    <col min="9992" max="9992" width="11.125" style="181" customWidth="1"/>
    <col min="9993" max="9993" width="16.125" style="181" customWidth="1"/>
    <col min="9994" max="9994" width="4.75" style="181" customWidth="1"/>
    <col min="9995" max="9995" width="3.625" style="181" customWidth="1"/>
    <col min="9996" max="9996" width="5.125" style="181" customWidth="1"/>
    <col min="9997" max="9997" width="3.125" style="181" customWidth="1"/>
    <col min="9998" max="9998" width="4.625" style="181" customWidth="1"/>
    <col min="9999" max="9999" width="5" style="181" customWidth="1"/>
    <col min="10000" max="10001" width="9.75" style="181" customWidth="1"/>
    <col min="10002" max="10003" width="7.875" style="181" customWidth="1"/>
    <col min="10004" max="10234" width="9" style="181"/>
    <col min="10235" max="10235" width="3.125" style="181" customWidth="1"/>
    <col min="10236" max="10236" width="7.625" style="181" customWidth="1"/>
    <col min="10237" max="10237" width="4.125" style="181" customWidth="1"/>
    <col min="10238" max="10238" width="17" style="181" customWidth="1"/>
    <col min="10239" max="10239" width="3.625" style="181" customWidth="1"/>
    <col min="10240" max="10240" width="9.125" style="181" customWidth="1"/>
    <col min="10241" max="10241" width="3.625" style="181" customWidth="1"/>
    <col min="10242" max="10242" width="4.625" style="181" customWidth="1"/>
    <col min="10243" max="10243" width="9.625" style="181" customWidth="1"/>
    <col min="10244" max="10244" width="10.125" style="181" customWidth="1"/>
    <col min="10245" max="10245" width="10.25" style="181" customWidth="1"/>
    <col min="10246" max="10246" width="4.625" style="181" customWidth="1"/>
    <col min="10247" max="10247" width="5" style="181" customWidth="1"/>
    <col min="10248" max="10248" width="11.125" style="181" customWidth="1"/>
    <col min="10249" max="10249" width="16.125" style="181" customWidth="1"/>
    <col min="10250" max="10250" width="4.75" style="181" customWidth="1"/>
    <col min="10251" max="10251" width="3.625" style="181" customWidth="1"/>
    <col min="10252" max="10252" width="5.125" style="181" customWidth="1"/>
    <col min="10253" max="10253" width="3.125" style="181" customWidth="1"/>
    <col min="10254" max="10254" width="4.625" style="181" customWidth="1"/>
    <col min="10255" max="10255" width="5" style="181" customWidth="1"/>
    <col min="10256" max="10257" width="9.75" style="181" customWidth="1"/>
    <col min="10258" max="10259" width="7.875" style="181" customWidth="1"/>
    <col min="10260" max="10490" width="9" style="181"/>
    <col min="10491" max="10491" width="3.125" style="181" customWidth="1"/>
    <col min="10492" max="10492" width="7.625" style="181" customWidth="1"/>
    <col min="10493" max="10493" width="4.125" style="181" customWidth="1"/>
    <col min="10494" max="10494" width="17" style="181" customWidth="1"/>
    <col min="10495" max="10495" width="3.625" style="181" customWidth="1"/>
    <col min="10496" max="10496" width="9.125" style="181" customWidth="1"/>
    <col min="10497" max="10497" width="3.625" style="181" customWidth="1"/>
    <col min="10498" max="10498" width="4.625" style="181" customWidth="1"/>
    <col min="10499" max="10499" width="9.625" style="181" customWidth="1"/>
    <col min="10500" max="10500" width="10.125" style="181" customWidth="1"/>
    <col min="10501" max="10501" width="10.25" style="181" customWidth="1"/>
    <col min="10502" max="10502" width="4.625" style="181" customWidth="1"/>
    <col min="10503" max="10503" width="5" style="181" customWidth="1"/>
    <col min="10504" max="10504" width="11.125" style="181" customWidth="1"/>
    <col min="10505" max="10505" width="16.125" style="181" customWidth="1"/>
    <col min="10506" max="10506" width="4.75" style="181" customWidth="1"/>
    <col min="10507" max="10507" width="3.625" style="181" customWidth="1"/>
    <col min="10508" max="10508" width="5.125" style="181" customWidth="1"/>
    <col min="10509" max="10509" width="3.125" style="181" customWidth="1"/>
    <col min="10510" max="10510" width="4.625" style="181" customWidth="1"/>
    <col min="10511" max="10511" width="5" style="181" customWidth="1"/>
    <col min="10512" max="10513" width="9.75" style="181" customWidth="1"/>
    <col min="10514" max="10515" width="7.875" style="181" customWidth="1"/>
    <col min="10516" max="10746" width="9" style="181"/>
    <col min="10747" max="10747" width="3.125" style="181" customWidth="1"/>
    <col min="10748" max="10748" width="7.625" style="181" customWidth="1"/>
    <col min="10749" max="10749" width="4.125" style="181" customWidth="1"/>
    <col min="10750" max="10750" width="17" style="181" customWidth="1"/>
    <col min="10751" max="10751" width="3.625" style="181" customWidth="1"/>
    <col min="10752" max="10752" width="9.125" style="181" customWidth="1"/>
    <col min="10753" max="10753" width="3.625" style="181" customWidth="1"/>
    <col min="10754" max="10754" width="4.625" style="181" customWidth="1"/>
    <col min="10755" max="10755" width="9.625" style="181" customWidth="1"/>
    <col min="10756" max="10756" width="10.125" style="181" customWidth="1"/>
    <col min="10757" max="10757" width="10.25" style="181" customWidth="1"/>
    <col min="10758" max="10758" width="4.625" style="181" customWidth="1"/>
    <col min="10759" max="10759" width="5" style="181" customWidth="1"/>
    <col min="10760" max="10760" width="11.125" style="181" customWidth="1"/>
    <col min="10761" max="10761" width="16.125" style="181" customWidth="1"/>
    <col min="10762" max="10762" width="4.75" style="181" customWidth="1"/>
    <col min="10763" max="10763" width="3.625" style="181" customWidth="1"/>
    <col min="10764" max="10764" width="5.125" style="181" customWidth="1"/>
    <col min="10765" max="10765" width="3.125" style="181" customWidth="1"/>
    <col min="10766" max="10766" width="4.625" style="181" customWidth="1"/>
    <col min="10767" max="10767" width="5" style="181" customWidth="1"/>
    <col min="10768" max="10769" width="9.75" style="181" customWidth="1"/>
    <col min="10770" max="10771" width="7.875" style="181" customWidth="1"/>
    <col min="10772" max="11002" width="9" style="181"/>
    <col min="11003" max="11003" width="3.125" style="181" customWidth="1"/>
    <col min="11004" max="11004" width="7.625" style="181" customWidth="1"/>
    <col min="11005" max="11005" width="4.125" style="181" customWidth="1"/>
    <col min="11006" max="11006" width="17" style="181" customWidth="1"/>
    <col min="11007" max="11007" width="3.625" style="181" customWidth="1"/>
    <col min="11008" max="11008" width="9.125" style="181" customWidth="1"/>
    <col min="11009" max="11009" width="3.625" style="181" customWidth="1"/>
    <col min="11010" max="11010" width="4.625" style="181" customWidth="1"/>
    <col min="11011" max="11011" width="9.625" style="181" customWidth="1"/>
    <col min="11012" max="11012" width="10.125" style="181" customWidth="1"/>
    <col min="11013" max="11013" width="10.25" style="181" customWidth="1"/>
    <col min="11014" max="11014" width="4.625" style="181" customWidth="1"/>
    <col min="11015" max="11015" width="5" style="181" customWidth="1"/>
    <col min="11016" max="11016" width="11.125" style="181" customWidth="1"/>
    <col min="11017" max="11017" width="16.125" style="181" customWidth="1"/>
    <col min="11018" max="11018" width="4.75" style="181" customWidth="1"/>
    <col min="11019" max="11019" width="3.625" style="181" customWidth="1"/>
    <col min="11020" max="11020" width="5.125" style="181" customWidth="1"/>
    <col min="11021" max="11021" width="3.125" style="181" customWidth="1"/>
    <col min="11022" max="11022" width="4.625" style="181" customWidth="1"/>
    <col min="11023" max="11023" width="5" style="181" customWidth="1"/>
    <col min="11024" max="11025" width="9.75" style="181" customWidth="1"/>
    <col min="11026" max="11027" width="7.875" style="181" customWidth="1"/>
    <col min="11028" max="11258" width="9" style="181"/>
    <col min="11259" max="11259" width="3.125" style="181" customWidth="1"/>
    <col min="11260" max="11260" width="7.625" style="181" customWidth="1"/>
    <col min="11261" max="11261" width="4.125" style="181" customWidth="1"/>
    <col min="11262" max="11262" width="17" style="181" customWidth="1"/>
    <col min="11263" max="11263" width="3.625" style="181" customWidth="1"/>
    <col min="11264" max="11264" width="9.125" style="181" customWidth="1"/>
    <col min="11265" max="11265" width="3.625" style="181" customWidth="1"/>
    <col min="11266" max="11266" width="4.625" style="181" customWidth="1"/>
    <col min="11267" max="11267" width="9.625" style="181" customWidth="1"/>
    <col min="11268" max="11268" width="10.125" style="181" customWidth="1"/>
    <col min="11269" max="11269" width="10.25" style="181" customWidth="1"/>
    <col min="11270" max="11270" width="4.625" style="181" customWidth="1"/>
    <col min="11271" max="11271" width="5" style="181" customWidth="1"/>
    <col min="11272" max="11272" width="11.125" style="181" customWidth="1"/>
    <col min="11273" max="11273" width="16.125" style="181" customWidth="1"/>
    <col min="11274" max="11274" width="4.75" style="181" customWidth="1"/>
    <col min="11275" max="11275" width="3.625" style="181" customWidth="1"/>
    <col min="11276" max="11276" width="5.125" style="181" customWidth="1"/>
    <col min="11277" max="11277" width="3.125" style="181" customWidth="1"/>
    <col min="11278" max="11278" width="4.625" style="181" customWidth="1"/>
    <col min="11279" max="11279" width="5" style="181" customWidth="1"/>
    <col min="11280" max="11281" width="9.75" style="181" customWidth="1"/>
    <col min="11282" max="11283" width="7.875" style="181" customWidth="1"/>
    <col min="11284" max="11514" width="9" style="181"/>
    <col min="11515" max="11515" width="3.125" style="181" customWidth="1"/>
    <col min="11516" max="11516" width="7.625" style="181" customWidth="1"/>
    <col min="11517" max="11517" width="4.125" style="181" customWidth="1"/>
    <col min="11518" max="11518" width="17" style="181" customWidth="1"/>
    <col min="11519" max="11519" width="3.625" style="181" customWidth="1"/>
    <col min="11520" max="11520" width="9.125" style="181" customWidth="1"/>
    <col min="11521" max="11521" width="3.625" style="181" customWidth="1"/>
    <col min="11522" max="11522" width="4.625" style="181" customWidth="1"/>
    <col min="11523" max="11523" width="9.625" style="181" customWidth="1"/>
    <col min="11524" max="11524" width="10.125" style="181" customWidth="1"/>
    <col min="11525" max="11525" width="10.25" style="181" customWidth="1"/>
    <col min="11526" max="11526" width="4.625" style="181" customWidth="1"/>
    <col min="11527" max="11527" width="5" style="181" customWidth="1"/>
    <col min="11528" max="11528" width="11.125" style="181" customWidth="1"/>
    <col min="11529" max="11529" width="16.125" style="181" customWidth="1"/>
    <col min="11530" max="11530" width="4.75" style="181" customWidth="1"/>
    <col min="11531" max="11531" width="3.625" style="181" customWidth="1"/>
    <col min="11532" max="11532" width="5.125" style="181" customWidth="1"/>
    <col min="11533" max="11533" width="3.125" style="181" customWidth="1"/>
    <col min="11534" max="11534" width="4.625" style="181" customWidth="1"/>
    <col min="11535" max="11535" width="5" style="181" customWidth="1"/>
    <col min="11536" max="11537" width="9.75" style="181" customWidth="1"/>
    <col min="11538" max="11539" width="7.875" style="181" customWidth="1"/>
    <col min="11540" max="11770" width="9" style="181"/>
    <col min="11771" max="11771" width="3.125" style="181" customWidth="1"/>
    <col min="11772" max="11772" width="7.625" style="181" customWidth="1"/>
    <col min="11773" max="11773" width="4.125" style="181" customWidth="1"/>
    <col min="11774" max="11774" width="17" style="181" customWidth="1"/>
    <col min="11775" max="11775" width="3.625" style="181" customWidth="1"/>
    <col min="11776" max="11776" width="9.125" style="181" customWidth="1"/>
    <col min="11777" max="11777" width="3.625" style="181" customWidth="1"/>
    <col min="11778" max="11778" width="4.625" style="181" customWidth="1"/>
    <col min="11779" max="11779" width="9.625" style="181" customWidth="1"/>
    <col min="11780" max="11780" width="10.125" style="181" customWidth="1"/>
    <col min="11781" max="11781" width="10.25" style="181" customWidth="1"/>
    <col min="11782" max="11782" width="4.625" style="181" customWidth="1"/>
    <col min="11783" max="11783" width="5" style="181" customWidth="1"/>
    <col min="11784" max="11784" width="11.125" style="181" customWidth="1"/>
    <col min="11785" max="11785" width="16.125" style="181" customWidth="1"/>
    <col min="11786" max="11786" width="4.75" style="181" customWidth="1"/>
    <col min="11787" max="11787" width="3.625" style="181" customWidth="1"/>
    <col min="11788" max="11788" width="5.125" style="181" customWidth="1"/>
    <col min="11789" max="11789" width="3.125" style="181" customWidth="1"/>
    <col min="11790" max="11790" width="4.625" style="181" customWidth="1"/>
    <col min="11791" max="11791" width="5" style="181" customWidth="1"/>
    <col min="11792" max="11793" width="9.75" style="181" customWidth="1"/>
    <col min="11794" max="11795" width="7.875" style="181" customWidth="1"/>
    <col min="11796" max="12026" width="9" style="181"/>
    <col min="12027" max="12027" width="3.125" style="181" customWidth="1"/>
    <col min="12028" max="12028" width="7.625" style="181" customWidth="1"/>
    <col min="12029" max="12029" width="4.125" style="181" customWidth="1"/>
    <col min="12030" max="12030" width="17" style="181" customWidth="1"/>
    <col min="12031" max="12031" width="3.625" style="181" customWidth="1"/>
    <col min="12032" max="12032" width="9.125" style="181" customWidth="1"/>
    <col min="12033" max="12033" width="3.625" style="181" customWidth="1"/>
    <col min="12034" max="12034" width="4.625" style="181" customWidth="1"/>
    <col min="12035" max="12035" width="9.625" style="181" customWidth="1"/>
    <col min="12036" max="12036" width="10.125" style="181" customWidth="1"/>
    <col min="12037" max="12037" width="10.25" style="181" customWidth="1"/>
    <col min="12038" max="12038" width="4.625" style="181" customWidth="1"/>
    <col min="12039" max="12039" width="5" style="181" customWidth="1"/>
    <col min="12040" max="12040" width="11.125" style="181" customWidth="1"/>
    <col min="12041" max="12041" width="16.125" style="181" customWidth="1"/>
    <col min="12042" max="12042" width="4.75" style="181" customWidth="1"/>
    <col min="12043" max="12043" width="3.625" style="181" customWidth="1"/>
    <col min="12044" max="12044" width="5.125" style="181" customWidth="1"/>
    <col min="12045" max="12045" width="3.125" style="181" customWidth="1"/>
    <col min="12046" max="12046" width="4.625" style="181" customWidth="1"/>
    <col min="12047" max="12047" width="5" style="181" customWidth="1"/>
    <col min="12048" max="12049" width="9.75" style="181" customWidth="1"/>
    <col min="12050" max="12051" width="7.875" style="181" customWidth="1"/>
    <col min="12052" max="12282" width="9" style="181"/>
    <col min="12283" max="12283" width="3.125" style="181" customWidth="1"/>
    <col min="12284" max="12284" width="7.625" style="181" customWidth="1"/>
    <col min="12285" max="12285" width="4.125" style="181" customWidth="1"/>
    <col min="12286" max="12286" width="17" style="181" customWidth="1"/>
    <col min="12287" max="12287" width="3.625" style="181" customWidth="1"/>
    <col min="12288" max="12288" width="9.125" style="181" customWidth="1"/>
    <col min="12289" max="12289" width="3.625" style="181" customWidth="1"/>
    <col min="12290" max="12290" width="4.625" style="181" customWidth="1"/>
    <col min="12291" max="12291" width="9.625" style="181" customWidth="1"/>
    <col min="12292" max="12292" width="10.125" style="181" customWidth="1"/>
    <col min="12293" max="12293" width="10.25" style="181" customWidth="1"/>
    <col min="12294" max="12294" width="4.625" style="181" customWidth="1"/>
    <col min="12295" max="12295" width="5" style="181" customWidth="1"/>
    <col min="12296" max="12296" width="11.125" style="181" customWidth="1"/>
    <col min="12297" max="12297" width="16.125" style="181" customWidth="1"/>
    <col min="12298" max="12298" width="4.75" style="181" customWidth="1"/>
    <col min="12299" max="12299" width="3.625" style="181" customWidth="1"/>
    <col min="12300" max="12300" width="5.125" style="181" customWidth="1"/>
    <col min="12301" max="12301" width="3.125" style="181" customWidth="1"/>
    <col min="12302" max="12302" width="4.625" style="181" customWidth="1"/>
    <col min="12303" max="12303" width="5" style="181" customWidth="1"/>
    <col min="12304" max="12305" width="9.75" style="181" customWidth="1"/>
    <col min="12306" max="12307" width="7.875" style="181" customWidth="1"/>
    <col min="12308" max="12538" width="9" style="181"/>
    <col min="12539" max="12539" width="3.125" style="181" customWidth="1"/>
    <col min="12540" max="12540" width="7.625" style="181" customWidth="1"/>
    <col min="12541" max="12541" width="4.125" style="181" customWidth="1"/>
    <col min="12542" max="12542" width="17" style="181" customWidth="1"/>
    <col min="12543" max="12543" width="3.625" style="181" customWidth="1"/>
    <col min="12544" max="12544" width="9.125" style="181" customWidth="1"/>
    <col min="12545" max="12545" width="3.625" style="181" customWidth="1"/>
    <col min="12546" max="12546" width="4.625" style="181" customWidth="1"/>
    <col min="12547" max="12547" width="9.625" style="181" customWidth="1"/>
    <col min="12548" max="12548" width="10.125" style="181" customWidth="1"/>
    <col min="12549" max="12549" width="10.25" style="181" customWidth="1"/>
    <col min="12550" max="12550" width="4.625" style="181" customWidth="1"/>
    <col min="12551" max="12551" width="5" style="181" customWidth="1"/>
    <col min="12552" max="12552" width="11.125" style="181" customWidth="1"/>
    <col min="12553" max="12553" width="16.125" style="181" customWidth="1"/>
    <col min="12554" max="12554" width="4.75" style="181" customWidth="1"/>
    <col min="12555" max="12555" width="3.625" style="181" customWidth="1"/>
    <col min="12556" max="12556" width="5.125" style="181" customWidth="1"/>
    <col min="12557" max="12557" width="3.125" style="181" customWidth="1"/>
    <col min="12558" max="12558" width="4.625" style="181" customWidth="1"/>
    <col min="12559" max="12559" width="5" style="181" customWidth="1"/>
    <col min="12560" max="12561" width="9.75" style="181" customWidth="1"/>
    <col min="12562" max="12563" width="7.875" style="181" customWidth="1"/>
    <col min="12564" max="12794" width="9" style="181"/>
    <col min="12795" max="12795" width="3.125" style="181" customWidth="1"/>
    <col min="12796" max="12796" width="7.625" style="181" customWidth="1"/>
    <col min="12797" max="12797" width="4.125" style="181" customWidth="1"/>
    <col min="12798" max="12798" width="17" style="181" customWidth="1"/>
    <col min="12799" max="12799" width="3.625" style="181" customWidth="1"/>
    <col min="12800" max="12800" width="9.125" style="181" customWidth="1"/>
    <col min="12801" max="12801" width="3.625" style="181" customWidth="1"/>
    <col min="12802" max="12802" width="4.625" style="181" customWidth="1"/>
    <col min="12803" max="12803" width="9.625" style="181" customWidth="1"/>
    <col min="12804" max="12804" width="10.125" style="181" customWidth="1"/>
    <col min="12805" max="12805" width="10.25" style="181" customWidth="1"/>
    <col min="12806" max="12806" width="4.625" style="181" customWidth="1"/>
    <col min="12807" max="12807" width="5" style="181" customWidth="1"/>
    <col min="12808" max="12808" width="11.125" style="181" customWidth="1"/>
    <col min="12809" max="12809" width="16.125" style="181" customWidth="1"/>
    <col min="12810" max="12810" width="4.75" style="181" customWidth="1"/>
    <col min="12811" max="12811" width="3.625" style="181" customWidth="1"/>
    <col min="12812" max="12812" width="5.125" style="181" customWidth="1"/>
    <col min="12813" max="12813" width="3.125" style="181" customWidth="1"/>
    <col min="12814" max="12814" width="4.625" style="181" customWidth="1"/>
    <col min="12815" max="12815" width="5" style="181" customWidth="1"/>
    <col min="12816" max="12817" width="9.75" style="181" customWidth="1"/>
    <col min="12818" max="12819" width="7.875" style="181" customWidth="1"/>
    <col min="12820" max="13050" width="9" style="181"/>
    <col min="13051" max="13051" width="3.125" style="181" customWidth="1"/>
    <col min="13052" max="13052" width="7.625" style="181" customWidth="1"/>
    <col min="13053" max="13053" width="4.125" style="181" customWidth="1"/>
    <col min="13054" max="13054" width="17" style="181" customWidth="1"/>
    <col min="13055" max="13055" width="3.625" style="181" customWidth="1"/>
    <col min="13056" max="13056" width="9.125" style="181" customWidth="1"/>
    <col min="13057" max="13057" width="3.625" style="181" customWidth="1"/>
    <col min="13058" max="13058" width="4.625" style="181" customWidth="1"/>
    <col min="13059" max="13059" width="9.625" style="181" customWidth="1"/>
    <col min="13060" max="13060" width="10.125" style="181" customWidth="1"/>
    <col min="13061" max="13061" width="10.25" style="181" customWidth="1"/>
    <col min="13062" max="13062" width="4.625" style="181" customWidth="1"/>
    <col min="13063" max="13063" width="5" style="181" customWidth="1"/>
    <col min="13064" max="13064" width="11.125" style="181" customWidth="1"/>
    <col min="13065" max="13065" width="16.125" style="181" customWidth="1"/>
    <col min="13066" max="13066" width="4.75" style="181" customWidth="1"/>
    <col min="13067" max="13067" width="3.625" style="181" customWidth="1"/>
    <col min="13068" max="13068" width="5.125" style="181" customWidth="1"/>
    <col min="13069" max="13069" width="3.125" style="181" customWidth="1"/>
    <col min="13070" max="13070" width="4.625" style="181" customWidth="1"/>
    <col min="13071" max="13071" width="5" style="181" customWidth="1"/>
    <col min="13072" max="13073" width="9.75" style="181" customWidth="1"/>
    <col min="13074" max="13075" width="7.875" style="181" customWidth="1"/>
    <col min="13076" max="13306" width="9" style="181"/>
    <col min="13307" max="13307" width="3.125" style="181" customWidth="1"/>
    <col min="13308" max="13308" width="7.625" style="181" customWidth="1"/>
    <col min="13309" max="13309" width="4.125" style="181" customWidth="1"/>
    <col min="13310" max="13310" width="17" style="181" customWidth="1"/>
    <col min="13311" max="13311" width="3.625" style="181" customWidth="1"/>
    <col min="13312" max="13312" width="9.125" style="181" customWidth="1"/>
    <col min="13313" max="13313" width="3.625" style="181" customWidth="1"/>
    <col min="13314" max="13314" width="4.625" style="181" customWidth="1"/>
    <col min="13315" max="13315" width="9.625" style="181" customWidth="1"/>
    <col min="13316" max="13316" width="10.125" style="181" customWidth="1"/>
    <col min="13317" max="13317" width="10.25" style="181" customWidth="1"/>
    <col min="13318" max="13318" width="4.625" style="181" customWidth="1"/>
    <col min="13319" max="13319" width="5" style="181" customWidth="1"/>
    <col min="13320" max="13320" width="11.125" style="181" customWidth="1"/>
    <col min="13321" max="13321" width="16.125" style="181" customWidth="1"/>
    <col min="13322" max="13322" width="4.75" style="181" customWidth="1"/>
    <col min="13323" max="13323" width="3.625" style="181" customWidth="1"/>
    <col min="13324" max="13324" width="5.125" style="181" customWidth="1"/>
    <col min="13325" max="13325" width="3.125" style="181" customWidth="1"/>
    <col min="13326" max="13326" width="4.625" style="181" customWidth="1"/>
    <col min="13327" max="13327" width="5" style="181" customWidth="1"/>
    <col min="13328" max="13329" width="9.75" style="181" customWidth="1"/>
    <col min="13330" max="13331" width="7.875" style="181" customWidth="1"/>
    <col min="13332" max="13562" width="9" style="181"/>
    <col min="13563" max="13563" width="3.125" style="181" customWidth="1"/>
    <col min="13564" max="13564" width="7.625" style="181" customWidth="1"/>
    <col min="13565" max="13565" width="4.125" style="181" customWidth="1"/>
    <col min="13566" max="13566" width="17" style="181" customWidth="1"/>
    <col min="13567" max="13567" width="3.625" style="181" customWidth="1"/>
    <col min="13568" max="13568" width="9.125" style="181" customWidth="1"/>
    <col min="13569" max="13569" width="3.625" style="181" customWidth="1"/>
    <col min="13570" max="13570" width="4.625" style="181" customWidth="1"/>
    <col min="13571" max="13571" width="9.625" style="181" customWidth="1"/>
    <col min="13572" max="13572" width="10.125" style="181" customWidth="1"/>
    <col min="13573" max="13573" width="10.25" style="181" customWidth="1"/>
    <col min="13574" max="13574" width="4.625" style="181" customWidth="1"/>
    <col min="13575" max="13575" width="5" style="181" customWidth="1"/>
    <col min="13576" max="13576" width="11.125" style="181" customWidth="1"/>
    <col min="13577" max="13577" width="16.125" style="181" customWidth="1"/>
    <col min="13578" max="13578" width="4.75" style="181" customWidth="1"/>
    <col min="13579" max="13579" width="3.625" style="181" customWidth="1"/>
    <col min="13580" max="13580" width="5.125" style="181" customWidth="1"/>
    <col min="13581" max="13581" width="3.125" style="181" customWidth="1"/>
    <col min="13582" max="13582" width="4.625" style="181" customWidth="1"/>
    <col min="13583" max="13583" width="5" style="181" customWidth="1"/>
    <col min="13584" max="13585" width="9.75" style="181" customWidth="1"/>
    <col min="13586" max="13587" width="7.875" style="181" customWidth="1"/>
    <col min="13588" max="13818" width="9" style="181"/>
    <col min="13819" max="13819" width="3.125" style="181" customWidth="1"/>
    <col min="13820" max="13820" width="7.625" style="181" customWidth="1"/>
    <col min="13821" max="13821" width="4.125" style="181" customWidth="1"/>
    <col min="13822" max="13822" width="17" style="181" customWidth="1"/>
    <col min="13823" max="13823" width="3.625" style="181" customWidth="1"/>
    <col min="13824" max="13824" width="9.125" style="181" customWidth="1"/>
    <col min="13825" max="13825" width="3.625" style="181" customWidth="1"/>
    <col min="13826" max="13826" width="4.625" style="181" customWidth="1"/>
    <col min="13827" max="13827" width="9.625" style="181" customWidth="1"/>
    <col min="13828" max="13828" width="10.125" style="181" customWidth="1"/>
    <col min="13829" max="13829" width="10.25" style="181" customWidth="1"/>
    <col min="13830" max="13830" width="4.625" style="181" customWidth="1"/>
    <col min="13831" max="13831" width="5" style="181" customWidth="1"/>
    <col min="13832" max="13832" width="11.125" style="181" customWidth="1"/>
    <col min="13833" max="13833" width="16.125" style="181" customWidth="1"/>
    <col min="13834" max="13834" width="4.75" style="181" customWidth="1"/>
    <col min="13835" max="13835" width="3.625" style="181" customWidth="1"/>
    <col min="13836" max="13836" width="5.125" style="181" customWidth="1"/>
    <col min="13837" max="13837" width="3.125" style="181" customWidth="1"/>
    <col min="13838" max="13838" width="4.625" style="181" customWidth="1"/>
    <col min="13839" max="13839" width="5" style="181" customWidth="1"/>
    <col min="13840" max="13841" width="9.75" style="181" customWidth="1"/>
    <col min="13842" max="13843" width="7.875" style="181" customWidth="1"/>
    <col min="13844" max="14074" width="9" style="181"/>
    <col min="14075" max="14075" width="3.125" style="181" customWidth="1"/>
    <col min="14076" max="14076" width="7.625" style="181" customWidth="1"/>
    <col min="14077" max="14077" width="4.125" style="181" customWidth="1"/>
    <col min="14078" max="14078" width="17" style="181" customWidth="1"/>
    <col min="14079" max="14079" width="3.625" style="181" customWidth="1"/>
    <col min="14080" max="14080" width="9.125" style="181" customWidth="1"/>
    <col min="14081" max="14081" width="3.625" style="181" customWidth="1"/>
    <col min="14082" max="14082" width="4.625" style="181" customWidth="1"/>
    <col min="14083" max="14083" width="9.625" style="181" customWidth="1"/>
    <col min="14084" max="14084" width="10.125" style="181" customWidth="1"/>
    <col min="14085" max="14085" width="10.25" style="181" customWidth="1"/>
    <col min="14086" max="14086" width="4.625" style="181" customWidth="1"/>
    <col min="14087" max="14087" width="5" style="181" customWidth="1"/>
    <col min="14088" max="14088" width="11.125" style="181" customWidth="1"/>
    <col min="14089" max="14089" width="16.125" style="181" customWidth="1"/>
    <col min="14090" max="14090" width="4.75" style="181" customWidth="1"/>
    <col min="14091" max="14091" width="3.625" style="181" customWidth="1"/>
    <col min="14092" max="14092" width="5.125" style="181" customWidth="1"/>
    <col min="14093" max="14093" width="3.125" style="181" customWidth="1"/>
    <col min="14094" max="14094" width="4.625" style="181" customWidth="1"/>
    <col min="14095" max="14095" width="5" style="181" customWidth="1"/>
    <col min="14096" max="14097" width="9.75" style="181" customWidth="1"/>
    <col min="14098" max="14099" width="7.875" style="181" customWidth="1"/>
    <col min="14100" max="14330" width="9" style="181"/>
    <col min="14331" max="14331" width="3.125" style="181" customWidth="1"/>
    <col min="14332" max="14332" width="7.625" style="181" customWidth="1"/>
    <col min="14333" max="14333" width="4.125" style="181" customWidth="1"/>
    <col min="14334" max="14334" width="17" style="181" customWidth="1"/>
    <col min="14335" max="14335" width="3.625" style="181" customWidth="1"/>
    <col min="14336" max="14336" width="9.125" style="181" customWidth="1"/>
    <col min="14337" max="14337" width="3.625" style="181" customWidth="1"/>
    <col min="14338" max="14338" width="4.625" style="181" customWidth="1"/>
    <col min="14339" max="14339" width="9.625" style="181" customWidth="1"/>
    <col min="14340" max="14340" width="10.125" style="181" customWidth="1"/>
    <col min="14341" max="14341" width="10.25" style="181" customWidth="1"/>
    <col min="14342" max="14342" width="4.625" style="181" customWidth="1"/>
    <col min="14343" max="14343" width="5" style="181" customWidth="1"/>
    <col min="14344" max="14344" width="11.125" style="181" customWidth="1"/>
    <col min="14345" max="14345" width="16.125" style="181" customWidth="1"/>
    <col min="14346" max="14346" width="4.75" style="181" customWidth="1"/>
    <col min="14347" max="14347" width="3.625" style="181" customWidth="1"/>
    <col min="14348" max="14348" width="5.125" style="181" customWidth="1"/>
    <col min="14349" max="14349" width="3.125" style="181" customWidth="1"/>
    <col min="14350" max="14350" width="4.625" style="181" customWidth="1"/>
    <col min="14351" max="14351" width="5" style="181" customWidth="1"/>
    <col min="14352" max="14353" width="9.75" style="181" customWidth="1"/>
    <col min="14354" max="14355" width="7.875" style="181" customWidth="1"/>
    <col min="14356" max="14586" width="9" style="181"/>
    <col min="14587" max="14587" width="3.125" style="181" customWidth="1"/>
    <col min="14588" max="14588" width="7.625" style="181" customWidth="1"/>
    <col min="14589" max="14589" width="4.125" style="181" customWidth="1"/>
    <col min="14590" max="14590" width="17" style="181" customWidth="1"/>
    <col min="14591" max="14591" width="3.625" style="181" customWidth="1"/>
    <col min="14592" max="14592" width="9.125" style="181" customWidth="1"/>
    <col min="14593" max="14593" width="3.625" style="181" customWidth="1"/>
    <col min="14594" max="14594" width="4.625" style="181" customWidth="1"/>
    <col min="14595" max="14595" width="9.625" style="181" customWidth="1"/>
    <col min="14596" max="14596" width="10.125" style="181" customWidth="1"/>
    <col min="14597" max="14597" width="10.25" style="181" customWidth="1"/>
    <col min="14598" max="14598" width="4.625" style="181" customWidth="1"/>
    <col min="14599" max="14599" width="5" style="181" customWidth="1"/>
    <col min="14600" max="14600" width="11.125" style="181" customWidth="1"/>
    <col min="14601" max="14601" width="16.125" style="181" customWidth="1"/>
    <col min="14602" max="14602" width="4.75" style="181" customWidth="1"/>
    <col min="14603" max="14603" width="3.625" style="181" customWidth="1"/>
    <col min="14604" max="14604" width="5.125" style="181" customWidth="1"/>
    <col min="14605" max="14605" width="3.125" style="181" customWidth="1"/>
    <col min="14606" max="14606" width="4.625" style="181" customWidth="1"/>
    <col min="14607" max="14607" width="5" style="181" customWidth="1"/>
    <col min="14608" max="14609" width="9.75" style="181" customWidth="1"/>
    <col min="14610" max="14611" width="7.875" style="181" customWidth="1"/>
    <col min="14612" max="14842" width="9" style="181"/>
    <col min="14843" max="14843" width="3.125" style="181" customWidth="1"/>
    <col min="14844" max="14844" width="7.625" style="181" customWidth="1"/>
    <col min="14845" max="14845" width="4.125" style="181" customWidth="1"/>
    <col min="14846" max="14846" width="17" style="181" customWidth="1"/>
    <col min="14847" max="14847" width="3.625" style="181" customWidth="1"/>
    <col min="14848" max="14848" width="9.125" style="181" customWidth="1"/>
    <col min="14849" max="14849" width="3.625" style="181" customWidth="1"/>
    <col min="14850" max="14850" width="4.625" style="181" customWidth="1"/>
    <col min="14851" max="14851" width="9.625" style="181" customWidth="1"/>
    <col min="14852" max="14852" width="10.125" style="181" customWidth="1"/>
    <col min="14853" max="14853" width="10.25" style="181" customWidth="1"/>
    <col min="14854" max="14854" width="4.625" style="181" customWidth="1"/>
    <col min="14855" max="14855" width="5" style="181" customWidth="1"/>
    <col min="14856" max="14856" width="11.125" style="181" customWidth="1"/>
    <col min="14857" max="14857" width="16.125" style="181" customWidth="1"/>
    <col min="14858" max="14858" width="4.75" style="181" customWidth="1"/>
    <col min="14859" max="14859" width="3.625" style="181" customWidth="1"/>
    <col min="14860" max="14860" width="5.125" style="181" customWidth="1"/>
    <col min="14861" max="14861" width="3.125" style="181" customWidth="1"/>
    <col min="14862" max="14862" width="4.625" style="181" customWidth="1"/>
    <col min="14863" max="14863" width="5" style="181" customWidth="1"/>
    <col min="14864" max="14865" width="9.75" style="181" customWidth="1"/>
    <col min="14866" max="14867" width="7.875" style="181" customWidth="1"/>
    <col min="14868" max="15098" width="9" style="181"/>
    <col min="15099" max="15099" width="3.125" style="181" customWidth="1"/>
    <col min="15100" max="15100" width="7.625" style="181" customWidth="1"/>
    <col min="15101" max="15101" width="4.125" style="181" customWidth="1"/>
    <col min="15102" max="15102" width="17" style="181" customWidth="1"/>
    <col min="15103" max="15103" width="3.625" style="181" customWidth="1"/>
    <col min="15104" max="15104" width="9.125" style="181" customWidth="1"/>
    <col min="15105" max="15105" width="3.625" style="181" customWidth="1"/>
    <col min="15106" max="15106" width="4.625" style="181" customWidth="1"/>
    <col min="15107" max="15107" width="9.625" style="181" customWidth="1"/>
    <col min="15108" max="15108" width="10.125" style="181" customWidth="1"/>
    <col min="15109" max="15109" width="10.25" style="181" customWidth="1"/>
    <col min="15110" max="15110" width="4.625" style="181" customWidth="1"/>
    <col min="15111" max="15111" width="5" style="181" customWidth="1"/>
    <col min="15112" max="15112" width="11.125" style="181" customWidth="1"/>
    <col min="15113" max="15113" width="16.125" style="181" customWidth="1"/>
    <col min="15114" max="15114" width="4.75" style="181" customWidth="1"/>
    <col min="15115" max="15115" width="3.625" style="181" customWidth="1"/>
    <col min="15116" max="15116" width="5.125" style="181" customWidth="1"/>
    <col min="15117" max="15117" width="3.125" style="181" customWidth="1"/>
    <col min="15118" max="15118" width="4.625" style="181" customWidth="1"/>
    <col min="15119" max="15119" width="5" style="181" customWidth="1"/>
    <col min="15120" max="15121" width="9.75" style="181" customWidth="1"/>
    <col min="15122" max="15123" width="7.875" style="181" customWidth="1"/>
    <col min="15124" max="15354" width="9" style="181"/>
    <col min="15355" max="15355" width="3.125" style="181" customWidth="1"/>
    <col min="15356" max="15356" width="7.625" style="181" customWidth="1"/>
    <col min="15357" max="15357" width="4.125" style="181" customWidth="1"/>
    <col min="15358" max="15358" width="17" style="181" customWidth="1"/>
    <col min="15359" max="15359" width="3.625" style="181" customWidth="1"/>
    <col min="15360" max="15360" width="9.125" style="181" customWidth="1"/>
    <col min="15361" max="15361" width="3.625" style="181" customWidth="1"/>
    <col min="15362" max="15362" width="4.625" style="181" customWidth="1"/>
    <col min="15363" max="15363" width="9.625" style="181" customWidth="1"/>
    <col min="15364" max="15364" width="10.125" style="181" customWidth="1"/>
    <col min="15365" max="15365" width="10.25" style="181" customWidth="1"/>
    <col min="15366" max="15366" width="4.625" style="181" customWidth="1"/>
    <col min="15367" max="15367" width="5" style="181" customWidth="1"/>
    <col min="15368" max="15368" width="11.125" style="181" customWidth="1"/>
    <col min="15369" max="15369" width="16.125" style="181" customWidth="1"/>
    <col min="15370" max="15370" width="4.75" style="181" customWidth="1"/>
    <col min="15371" max="15371" width="3.625" style="181" customWidth="1"/>
    <col min="15372" max="15372" width="5.125" style="181" customWidth="1"/>
    <col min="15373" max="15373" width="3.125" style="181" customWidth="1"/>
    <col min="15374" max="15374" width="4.625" style="181" customWidth="1"/>
    <col min="15375" max="15375" width="5" style="181" customWidth="1"/>
    <col min="15376" max="15377" width="9.75" style="181" customWidth="1"/>
    <col min="15378" max="15379" width="7.875" style="181" customWidth="1"/>
    <col min="15380" max="15610" width="9" style="181"/>
    <col min="15611" max="15611" width="3.125" style="181" customWidth="1"/>
    <col min="15612" max="15612" width="7.625" style="181" customWidth="1"/>
    <col min="15613" max="15613" width="4.125" style="181" customWidth="1"/>
    <col min="15614" max="15614" width="17" style="181" customWidth="1"/>
    <col min="15615" max="15615" width="3.625" style="181" customWidth="1"/>
    <col min="15616" max="15616" width="9.125" style="181" customWidth="1"/>
    <col min="15617" max="15617" width="3.625" style="181" customWidth="1"/>
    <col min="15618" max="15618" width="4.625" style="181" customWidth="1"/>
    <col min="15619" max="15619" width="9.625" style="181" customWidth="1"/>
    <col min="15620" max="15620" width="10.125" style="181" customWidth="1"/>
    <col min="15621" max="15621" width="10.25" style="181" customWidth="1"/>
    <col min="15622" max="15622" width="4.625" style="181" customWidth="1"/>
    <col min="15623" max="15623" width="5" style="181" customWidth="1"/>
    <col min="15624" max="15624" width="11.125" style="181" customWidth="1"/>
    <col min="15625" max="15625" width="16.125" style="181" customWidth="1"/>
    <col min="15626" max="15626" width="4.75" style="181" customWidth="1"/>
    <col min="15627" max="15627" width="3.625" style="181" customWidth="1"/>
    <col min="15628" max="15628" width="5.125" style="181" customWidth="1"/>
    <col min="15629" max="15629" width="3.125" style="181" customWidth="1"/>
    <col min="15630" max="15630" width="4.625" style="181" customWidth="1"/>
    <col min="15631" max="15631" width="5" style="181" customWidth="1"/>
    <col min="15632" max="15633" width="9.75" style="181" customWidth="1"/>
    <col min="15634" max="15635" width="7.875" style="181" customWidth="1"/>
    <col min="15636" max="15866" width="9" style="181"/>
    <col min="15867" max="15867" width="3.125" style="181" customWidth="1"/>
    <col min="15868" max="15868" width="7.625" style="181" customWidth="1"/>
    <col min="15869" max="15869" width="4.125" style="181" customWidth="1"/>
    <col min="15870" max="15870" width="17" style="181" customWidth="1"/>
    <col min="15871" max="15871" width="3.625" style="181" customWidth="1"/>
    <col min="15872" max="15872" width="9.125" style="181" customWidth="1"/>
    <col min="15873" max="15873" width="3.625" style="181" customWidth="1"/>
    <col min="15874" max="15874" width="4.625" style="181" customWidth="1"/>
    <col min="15875" max="15875" width="9.625" style="181" customWidth="1"/>
    <col min="15876" max="15876" width="10.125" style="181" customWidth="1"/>
    <col min="15877" max="15877" width="10.25" style="181" customWidth="1"/>
    <col min="15878" max="15878" width="4.625" style="181" customWidth="1"/>
    <col min="15879" max="15879" width="5" style="181" customWidth="1"/>
    <col min="15880" max="15880" width="11.125" style="181" customWidth="1"/>
    <col min="15881" max="15881" width="16.125" style="181" customWidth="1"/>
    <col min="15882" max="15882" width="4.75" style="181" customWidth="1"/>
    <col min="15883" max="15883" width="3.625" style="181" customWidth="1"/>
    <col min="15884" max="15884" width="5.125" style="181" customWidth="1"/>
    <col min="15885" max="15885" width="3.125" style="181" customWidth="1"/>
    <col min="15886" max="15886" width="4.625" style="181" customWidth="1"/>
    <col min="15887" max="15887" width="5" style="181" customWidth="1"/>
    <col min="15888" max="15889" width="9.75" style="181" customWidth="1"/>
    <col min="15890" max="15891" width="7.875" style="181" customWidth="1"/>
    <col min="15892" max="16122" width="9" style="181"/>
    <col min="16123" max="16123" width="3.125" style="181" customWidth="1"/>
    <col min="16124" max="16124" width="7.625" style="181" customWidth="1"/>
    <col min="16125" max="16125" width="4.125" style="181" customWidth="1"/>
    <col min="16126" max="16126" width="17" style="181" customWidth="1"/>
    <col min="16127" max="16127" width="3.625" style="181" customWidth="1"/>
    <col min="16128" max="16128" width="9.125" style="181" customWidth="1"/>
    <col min="16129" max="16129" width="3.625" style="181" customWidth="1"/>
    <col min="16130" max="16130" width="4.625" style="181" customWidth="1"/>
    <col min="16131" max="16131" width="9.625" style="181" customWidth="1"/>
    <col min="16132" max="16132" width="10.125" style="181" customWidth="1"/>
    <col min="16133" max="16133" width="10.25" style="181" customWidth="1"/>
    <col min="16134" max="16134" width="4.625" style="181" customWidth="1"/>
    <col min="16135" max="16135" width="5" style="181" customWidth="1"/>
    <col min="16136" max="16136" width="11.125" style="181" customWidth="1"/>
    <col min="16137" max="16137" width="16.125" style="181" customWidth="1"/>
    <col min="16138" max="16138" width="4.75" style="181" customWidth="1"/>
    <col min="16139" max="16139" width="3.625" style="181" customWidth="1"/>
    <col min="16140" max="16140" width="5.125" style="181" customWidth="1"/>
    <col min="16141" max="16141" width="3.125" style="181" customWidth="1"/>
    <col min="16142" max="16142" width="4.625" style="181" customWidth="1"/>
    <col min="16143" max="16143" width="5" style="181" customWidth="1"/>
    <col min="16144" max="16145" width="9.75" style="181" customWidth="1"/>
    <col min="16146" max="16147" width="7.875" style="181" customWidth="1"/>
    <col min="16148" max="16384" width="9" style="181"/>
  </cols>
  <sheetData>
    <row r="1" s="177" customFormat="1" ht="30.75" customHeight="1" spans="1:31">
      <c r="A1" s="182"/>
      <c r="B1" s="183"/>
      <c r="C1" s="183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260"/>
      <c r="V1" s="260"/>
      <c r="W1" s="260"/>
      <c r="X1" s="260"/>
      <c r="Y1" s="281" t="s">
        <v>20</v>
      </c>
      <c r="Z1" s="281"/>
      <c r="AA1" s="281"/>
      <c r="AB1" s="281"/>
      <c r="AC1" s="282"/>
      <c r="AD1" s="260"/>
      <c r="AE1" s="261"/>
    </row>
    <row r="2" s="177" customFormat="1" ht="34.5" customHeight="1" spans="1:30">
      <c r="A2" s="185" t="s">
        <v>21</v>
      </c>
      <c r="B2" s="186"/>
      <c r="C2" s="183"/>
      <c r="D2" s="187"/>
      <c r="E2" s="187"/>
      <c r="F2" s="187"/>
      <c r="G2" s="188" t="s">
        <v>22</v>
      </c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261"/>
      <c r="V2" s="261"/>
      <c r="W2" s="261"/>
      <c r="X2" s="261"/>
      <c r="Y2" s="281"/>
      <c r="Z2" s="281"/>
      <c r="AA2" s="281"/>
      <c r="AB2" s="281"/>
      <c r="AC2" s="282"/>
      <c r="AD2" s="261"/>
    </row>
    <row r="3" s="178" customFormat="1" ht="28.5" customHeight="1" spans="1:31">
      <c r="A3" s="189" t="s">
        <v>23</v>
      </c>
      <c r="B3" s="190"/>
      <c r="C3" s="191" t="s">
        <v>24</v>
      </c>
      <c r="D3" s="192"/>
      <c r="E3" s="193"/>
      <c r="F3" s="194"/>
      <c r="G3" s="195" t="s">
        <v>25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262"/>
      <c r="W3" s="263" t="s">
        <v>26</v>
      </c>
      <c r="X3" s="264"/>
      <c r="Y3" s="283" t="s">
        <v>27</v>
      </c>
      <c r="Z3" s="283" t="s">
        <v>28</v>
      </c>
      <c r="AA3" s="283" t="s">
        <v>29</v>
      </c>
      <c r="AB3" s="284" t="s">
        <v>30</v>
      </c>
      <c r="AC3" s="285" t="s">
        <v>31</v>
      </c>
      <c r="AD3" s="286"/>
      <c r="AE3" s="287"/>
    </row>
    <row r="4" s="178" customFormat="1" ht="36" customHeight="1" spans="1:31">
      <c r="A4" s="196"/>
      <c r="B4" s="197"/>
      <c r="C4" s="198"/>
      <c r="D4" s="199"/>
      <c r="E4" s="200"/>
      <c r="F4" s="201"/>
      <c r="G4" s="202" t="s">
        <v>32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65"/>
      <c r="V4" s="266"/>
      <c r="W4" s="267"/>
      <c r="X4" s="268"/>
      <c r="Y4" s="288"/>
      <c r="Z4" s="288"/>
      <c r="AA4" s="289"/>
      <c r="AB4" s="290" t="s">
        <v>33</v>
      </c>
      <c r="AC4" s="291"/>
      <c r="AD4" s="286"/>
      <c r="AE4" s="287"/>
    </row>
    <row r="5" ht="36.75" customHeight="1" spans="1:29">
      <c r="A5" s="204" t="s">
        <v>34</v>
      </c>
      <c r="B5" s="205"/>
      <c r="C5" s="205"/>
      <c r="D5" s="205"/>
      <c r="E5" s="206" t="s">
        <v>35</v>
      </c>
      <c r="F5" s="207" t="s">
        <v>36</v>
      </c>
      <c r="G5" s="208"/>
      <c r="H5" s="208"/>
      <c r="I5" s="248"/>
      <c r="J5" s="249" t="s">
        <v>37</v>
      </c>
      <c r="K5" s="249"/>
      <c r="L5" s="249"/>
      <c r="M5" s="249"/>
      <c r="N5" s="249"/>
      <c r="O5" s="207" t="s">
        <v>38</v>
      </c>
      <c r="P5" s="208"/>
      <c r="Q5" s="208"/>
      <c r="R5" s="208"/>
      <c r="S5" s="208"/>
      <c r="T5" s="208"/>
      <c r="U5" s="208"/>
      <c r="V5" s="248"/>
      <c r="W5" s="249" t="s">
        <v>39</v>
      </c>
      <c r="X5" s="249"/>
      <c r="Y5" s="292" t="s">
        <v>40</v>
      </c>
      <c r="Z5" s="293"/>
      <c r="AA5" s="294"/>
      <c r="AB5" s="292" t="s">
        <v>4</v>
      </c>
      <c r="AC5" s="295"/>
    </row>
    <row r="6" ht="50.1" customHeight="1" spans="1:29">
      <c r="A6" s="209"/>
      <c r="B6" s="210"/>
      <c r="C6" s="210"/>
      <c r="D6" s="211"/>
      <c r="E6" s="212">
        <v>1</v>
      </c>
      <c r="F6" s="270" t="s">
        <v>5</v>
      </c>
      <c r="G6" s="373"/>
      <c r="H6" s="373"/>
      <c r="I6" s="271"/>
      <c r="J6" s="251" t="s">
        <v>6</v>
      </c>
      <c r="K6" s="251"/>
      <c r="L6" s="251"/>
      <c r="M6" s="251"/>
      <c r="N6" s="251"/>
      <c r="O6" s="252" t="s">
        <v>41</v>
      </c>
      <c r="P6" s="253"/>
      <c r="Q6" s="253"/>
      <c r="R6" s="253"/>
      <c r="S6" s="253"/>
      <c r="T6" s="253"/>
      <c r="U6" s="253"/>
      <c r="V6" s="269"/>
      <c r="W6" s="270">
        <v>1</v>
      </c>
      <c r="X6" s="271"/>
      <c r="Y6" s="296" t="s">
        <v>24</v>
      </c>
      <c r="Z6" s="297"/>
      <c r="AA6" s="298"/>
      <c r="AB6" s="299" t="s">
        <v>42</v>
      </c>
      <c r="AC6" s="300"/>
    </row>
    <row r="7" ht="50.1" customHeight="1" spans="1:29">
      <c r="A7" s="215"/>
      <c r="B7" s="216"/>
      <c r="C7" s="216"/>
      <c r="D7" s="217"/>
      <c r="E7" s="218">
        <v>2</v>
      </c>
      <c r="F7" s="270"/>
      <c r="G7" s="373"/>
      <c r="H7" s="373"/>
      <c r="I7" s="271"/>
      <c r="J7" s="251"/>
      <c r="K7" s="251"/>
      <c r="L7" s="251"/>
      <c r="M7" s="251"/>
      <c r="N7" s="251"/>
      <c r="O7" s="252"/>
      <c r="P7" s="253"/>
      <c r="Q7" s="253"/>
      <c r="R7" s="253"/>
      <c r="S7" s="253"/>
      <c r="T7" s="253"/>
      <c r="U7" s="253"/>
      <c r="V7" s="269"/>
      <c r="W7" s="270"/>
      <c r="X7" s="271"/>
      <c r="Y7" s="296"/>
      <c r="Z7" s="297"/>
      <c r="AA7" s="298"/>
      <c r="AB7" s="299"/>
      <c r="AC7" s="300"/>
    </row>
    <row r="8" ht="50.1" customHeight="1" spans="1:29">
      <c r="A8" s="215"/>
      <c r="B8" s="216"/>
      <c r="C8" s="216"/>
      <c r="D8" s="217"/>
      <c r="E8" s="374">
        <v>3</v>
      </c>
      <c r="F8" s="270"/>
      <c r="G8" s="373"/>
      <c r="H8" s="373"/>
      <c r="I8" s="271"/>
      <c r="J8" s="251"/>
      <c r="K8" s="251"/>
      <c r="L8" s="251"/>
      <c r="M8" s="251"/>
      <c r="N8" s="251"/>
      <c r="O8" s="252"/>
      <c r="P8" s="253"/>
      <c r="Q8" s="253"/>
      <c r="R8" s="253"/>
      <c r="S8" s="253"/>
      <c r="T8" s="253"/>
      <c r="U8" s="253"/>
      <c r="V8" s="269"/>
      <c r="W8" s="270"/>
      <c r="X8" s="271"/>
      <c r="Y8" s="296"/>
      <c r="Z8" s="297"/>
      <c r="AA8" s="298"/>
      <c r="AB8" s="299"/>
      <c r="AC8" s="300"/>
    </row>
    <row r="9" ht="24.95" customHeight="1" spans="1:29">
      <c r="A9" s="219"/>
      <c r="B9" s="220"/>
      <c r="C9" s="220"/>
      <c r="D9" s="221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301"/>
    </row>
    <row r="10" s="179" customFormat="1" ht="29.25" customHeight="1" spans="1:29">
      <c r="A10" s="375" t="s">
        <v>43</v>
      </c>
      <c r="B10" s="376"/>
      <c r="C10" s="376"/>
      <c r="D10" s="377"/>
      <c r="E10" s="378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7"/>
    </row>
    <row r="11" s="179" customFormat="1" ht="33.75" customHeight="1" spans="1:29">
      <c r="A11" s="231" t="s">
        <v>44</v>
      </c>
      <c r="B11" s="230" t="s">
        <v>45</v>
      </c>
      <c r="C11" s="230"/>
      <c r="D11" s="230" t="s">
        <v>46</v>
      </c>
      <c r="E11" s="230" t="s">
        <v>2</v>
      </c>
      <c r="F11" s="230"/>
      <c r="G11" s="230" t="s">
        <v>47</v>
      </c>
      <c r="H11" s="230" t="s">
        <v>48</v>
      </c>
      <c r="I11" s="230"/>
      <c r="J11" s="230"/>
      <c r="K11" s="230"/>
      <c r="L11" s="230" t="s">
        <v>49</v>
      </c>
      <c r="M11" s="230" t="s">
        <v>50</v>
      </c>
      <c r="N11" s="230"/>
      <c r="O11" s="230"/>
      <c r="P11" s="230" t="s">
        <v>44</v>
      </c>
      <c r="Q11" s="230" t="s">
        <v>51</v>
      </c>
      <c r="R11" s="230"/>
      <c r="S11" s="230" t="s">
        <v>46</v>
      </c>
      <c r="T11" s="230" t="s">
        <v>2</v>
      </c>
      <c r="U11" s="230"/>
      <c r="V11" s="230" t="s">
        <v>47</v>
      </c>
      <c r="W11" s="230" t="s">
        <v>48</v>
      </c>
      <c r="X11" s="230"/>
      <c r="Y11" s="230"/>
      <c r="Z11" s="230" t="s">
        <v>49</v>
      </c>
      <c r="AA11" s="230"/>
      <c r="AB11" s="230" t="s">
        <v>50</v>
      </c>
      <c r="AC11" s="230"/>
    </row>
    <row r="12" s="179" customFormat="1" ht="26" customHeight="1" spans="1:29">
      <c r="A12" s="230">
        <v>1</v>
      </c>
      <c r="B12" s="230" t="s">
        <v>52</v>
      </c>
      <c r="C12" s="230"/>
      <c r="D12" s="230" t="s">
        <v>53</v>
      </c>
      <c r="E12" s="230"/>
      <c r="F12" s="230"/>
      <c r="G12" s="231"/>
      <c r="H12" s="230" t="s">
        <v>54</v>
      </c>
      <c r="I12" s="230"/>
      <c r="J12" s="230"/>
      <c r="K12" s="230"/>
      <c r="L12" s="230"/>
      <c r="M12" s="230"/>
      <c r="N12" s="230"/>
      <c r="O12" s="230"/>
      <c r="P12" s="230">
        <v>23</v>
      </c>
      <c r="Q12" s="239"/>
      <c r="R12" s="239"/>
      <c r="S12" s="239"/>
      <c r="T12" s="404"/>
      <c r="U12" s="405"/>
      <c r="V12" s="380"/>
      <c r="W12" s="230"/>
      <c r="X12" s="230"/>
      <c r="Y12" s="230"/>
      <c r="Z12" s="230"/>
      <c r="AA12" s="230"/>
      <c r="AB12" s="407"/>
      <c r="AC12" s="408"/>
    </row>
    <row r="13" s="179" customFormat="1" ht="26" customHeight="1" spans="1:29">
      <c r="A13" s="230">
        <v>2</v>
      </c>
      <c r="B13" s="239" t="s">
        <v>55</v>
      </c>
      <c r="C13" s="239"/>
      <c r="D13" s="379" t="s">
        <v>56</v>
      </c>
      <c r="E13" s="299" t="s">
        <v>57</v>
      </c>
      <c r="F13" s="299"/>
      <c r="G13" s="380" t="s">
        <v>58</v>
      </c>
      <c r="H13" s="230" t="s">
        <v>59</v>
      </c>
      <c r="I13" s="230"/>
      <c r="J13" s="230"/>
      <c r="K13" s="230"/>
      <c r="L13" s="389" t="s">
        <v>60</v>
      </c>
      <c r="M13" s="390" t="s">
        <v>61</v>
      </c>
      <c r="N13" s="391"/>
      <c r="O13" s="303"/>
      <c r="P13" s="230">
        <v>24</v>
      </c>
      <c r="Q13" s="239"/>
      <c r="R13" s="239"/>
      <c r="S13" s="239"/>
      <c r="T13" s="404"/>
      <c r="U13" s="405"/>
      <c r="V13" s="380"/>
      <c r="W13" s="230"/>
      <c r="X13" s="230"/>
      <c r="Y13" s="230"/>
      <c r="Z13" s="230"/>
      <c r="AA13" s="230"/>
      <c r="AB13" s="407"/>
      <c r="AC13" s="408"/>
    </row>
    <row r="14" s="179" customFormat="1" ht="26" customHeight="1" spans="1:29">
      <c r="A14" s="230">
        <v>3</v>
      </c>
      <c r="B14" s="239" t="s">
        <v>55</v>
      </c>
      <c r="C14" s="239"/>
      <c r="D14" s="379" t="s">
        <v>56</v>
      </c>
      <c r="E14" s="230" t="s">
        <v>62</v>
      </c>
      <c r="F14" s="230"/>
      <c r="G14" s="231" t="s">
        <v>63</v>
      </c>
      <c r="H14" s="230" t="s">
        <v>64</v>
      </c>
      <c r="I14" s="230"/>
      <c r="J14" s="230"/>
      <c r="K14" s="230"/>
      <c r="L14" s="392"/>
      <c r="M14" s="393"/>
      <c r="N14" s="394"/>
      <c r="O14" s="395"/>
      <c r="P14" s="230">
        <v>25</v>
      </c>
      <c r="Q14" s="239"/>
      <c r="R14" s="239"/>
      <c r="S14" s="239"/>
      <c r="T14" s="404"/>
      <c r="U14" s="405"/>
      <c r="V14" s="380"/>
      <c r="W14" s="230"/>
      <c r="X14" s="230"/>
      <c r="Y14" s="230"/>
      <c r="Z14" s="230"/>
      <c r="AA14" s="230"/>
      <c r="AB14" s="407"/>
      <c r="AC14" s="408"/>
    </row>
    <row r="15" s="179" customFormat="1" ht="26" customHeight="1" spans="1:29">
      <c r="A15" s="230">
        <v>4</v>
      </c>
      <c r="B15" s="239" t="s">
        <v>55</v>
      </c>
      <c r="C15" s="239"/>
      <c r="D15" s="379" t="s">
        <v>56</v>
      </c>
      <c r="E15" s="299" t="s">
        <v>65</v>
      </c>
      <c r="F15" s="299"/>
      <c r="G15" s="380" t="s">
        <v>66</v>
      </c>
      <c r="H15" s="230" t="s">
        <v>67</v>
      </c>
      <c r="I15" s="230"/>
      <c r="J15" s="230"/>
      <c r="K15" s="230"/>
      <c r="L15" s="392"/>
      <c r="M15" s="393"/>
      <c r="N15" s="394"/>
      <c r="O15" s="395"/>
      <c r="P15" s="230">
        <v>26</v>
      </c>
      <c r="Q15" s="239"/>
      <c r="R15" s="239"/>
      <c r="S15" s="239"/>
      <c r="T15" s="404"/>
      <c r="U15" s="405"/>
      <c r="V15" s="380"/>
      <c r="W15" s="230"/>
      <c r="X15" s="230"/>
      <c r="Y15" s="230"/>
      <c r="Z15" s="230"/>
      <c r="AA15" s="230"/>
      <c r="AB15" s="407"/>
      <c r="AC15" s="408"/>
    </row>
    <row r="16" s="179" customFormat="1" ht="26" customHeight="1" spans="1:29">
      <c r="A16" s="230">
        <v>5</v>
      </c>
      <c r="B16" s="239" t="s">
        <v>55</v>
      </c>
      <c r="C16" s="239"/>
      <c r="D16" s="379" t="s">
        <v>56</v>
      </c>
      <c r="E16" s="299" t="s">
        <v>68</v>
      </c>
      <c r="F16" s="299"/>
      <c r="G16" s="380" t="s">
        <v>69</v>
      </c>
      <c r="H16" s="230" t="s">
        <v>64</v>
      </c>
      <c r="I16" s="230"/>
      <c r="J16" s="230"/>
      <c r="K16" s="230"/>
      <c r="L16" s="392"/>
      <c r="M16" s="393"/>
      <c r="N16" s="394"/>
      <c r="O16" s="395"/>
      <c r="P16" s="230">
        <v>27</v>
      </c>
      <c r="Q16" s="239"/>
      <c r="R16" s="239"/>
      <c r="S16" s="239"/>
      <c r="T16" s="404"/>
      <c r="U16" s="405"/>
      <c r="V16" s="380"/>
      <c r="W16" s="230"/>
      <c r="X16" s="230"/>
      <c r="Y16" s="230"/>
      <c r="Z16" s="230"/>
      <c r="AA16" s="230"/>
      <c r="AB16" s="407"/>
      <c r="AC16" s="408"/>
    </row>
    <row r="17" s="179" customFormat="1" ht="26" customHeight="1" spans="1:29">
      <c r="A17" s="230">
        <v>6</v>
      </c>
      <c r="B17" s="239" t="s">
        <v>55</v>
      </c>
      <c r="C17" s="239"/>
      <c r="D17" s="379" t="s">
        <v>56</v>
      </c>
      <c r="E17" s="299" t="s">
        <v>70</v>
      </c>
      <c r="F17" s="299"/>
      <c r="G17" s="380" t="s">
        <v>71</v>
      </c>
      <c r="H17" s="230" t="s">
        <v>72</v>
      </c>
      <c r="I17" s="230"/>
      <c r="J17" s="230"/>
      <c r="K17" s="230"/>
      <c r="L17" s="392"/>
      <c r="M17" s="393"/>
      <c r="N17" s="394"/>
      <c r="O17" s="395"/>
      <c r="P17" s="230">
        <v>28</v>
      </c>
      <c r="Q17" s="239"/>
      <c r="R17" s="239"/>
      <c r="S17" s="239"/>
      <c r="T17" s="404"/>
      <c r="U17" s="405"/>
      <c r="V17" s="380"/>
      <c r="W17" s="230"/>
      <c r="X17" s="230"/>
      <c r="Y17" s="230"/>
      <c r="Z17" s="230"/>
      <c r="AA17" s="230"/>
      <c r="AB17" s="407"/>
      <c r="AC17" s="408"/>
    </row>
    <row r="18" s="179" customFormat="1" ht="26" customHeight="1" spans="1:29">
      <c r="A18" s="230">
        <v>7</v>
      </c>
      <c r="B18" s="239" t="s">
        <v>55</v>
      </c>
      <c r="C18" s="239"/>
      <c r="D18" s="379" t="s">
        <v>56</v>
      </c>
      <c r="E18" s="299" t="s">
        <v>73</v>
      </c>
      <c r="F18" s="299"/>
      <c r="G18" s="380" t="s">
        <v>74</v>
      </c>
      <c r="H18" s="230" t="s">
        <v>67</v>
      </c>
      <c r="I18" s="230"/>
      <c r="J18" s="230"/>
      <c r="K18" s="230"/>
      <c r="L18" s="392"/>
      <c r="M18" s="393"/>
      <c r="N18" s="394"/>
      <c r="O18" s="395"/>
      <c r="P18" s="230">
        <v>29</v>
      </c>
      <c r="Q18" s="239"/>
      <c r="R18" s="239"/>
      <c r="S18" s="239"/>
      <c r="T18" s="404"/>
      <c r="U18" s="405"/>
      <c r="V18" s="380"/>
      <c r="W18" s="230"/>
      <c r="X18" s="230"/>
      <c r="Y18" s="230"/>
      <c r="Z18" s="230"/>
      <c r="AA18" s="230"/>
      <c r="AB18" s="407"/>
      <c r="AC18" s="408"/>
    </row>
    <row r="19" s="179" customFormat="1" ht="26" customHeight="1" spans="1:29">
      <c r="A19" s="230">
        <v>8</v>
      </c>
      <c r="B19" s="239" t="s">
        <v>55</v>
      </c>
      <c r="C19" s="239"/>
      <c r="D19" s="379" t="s">
        <v>56</v>
      </c>
      <c r="E19" s="299" t="s">
        <v>75</v>
      </c>
      <c r="F19" s="299"/>
      <c r="G19" s="380" t="s">
        <v>76</v>
      </c>
      <c r="H19" s="230" t="s">
        <v>77</v>
      </c>
      <c r="I19" s="230"/>
      <c r="J19" s="230"/>
      <c r="K19" s="230"/>
      <c r="L19" s="396"/>
      <c r="M19" s="397"/>
      <c r="N19" s="398"/>
      <c r="O19" s="399"/>
      <c r="P19" s="230">
        <v>30</v>
      </c>
      <c r="Q19" s="239"/>
      <c r="R19" s="239"/>
      <c r="S19" s="239"/>
      <c r="T19" s="404"/>
      <c r="U19" s="405"/>
      <c r="V19" s="380"/>
      <c r="W19" s="230"/>
      <c r="X19" s="230"/>
      <c r="Y19" s="230"/>
      <c r="Z19" s="230"/>
      <c r="AA19" s="230"/>
      <c r="AB19" s="407"/>
      <c r="AC19" s="408"/>
    </row>
    <row r="20" s="179" customFormat="1" ht="26" customHeight="1" spans="1:29">
      <c r="A20" s="230">
        <v>9</v>
      </c>
      <c r="B20" s="230">
        <v>20200408</v>
      </c>
      <c r="C20" s="230"/>
      <c r="D20" s="381" t="s">
        <v>78</v>
      </c>
      <c r="E20" s="230" t="s">
        <v>79</v>
      </c>
      <c r="F20" s="230"/>
      <c r="G20" s="382" t="s">
        <v>80</v>
      </c>
      <c r="H20" s="230" t="s">
        <v>72</v>
      </c>
      <c r="I20" s="230"/>
      <c r="J20" s="230"/>
      <c r="K20" s="230"/>
      <c r="L20" s="230" t="s">
        <v>60</v>
      </c>
      <c r="M20" s="230" t="s">
        <v>81</v>
      </c>
      <c r="N20" s="230"/>
      <c r="O20" s="230"/>
      <c r="P20" s="230">
        <v>31</v>
      </c>
      <c r="Q20" s="239"/>
      <c r="R20" s="239"/>
      <c r="S20" s="239"/>
      <c r="T20" s="404"/>
      <c r="U20" s="405"/>
      <c r="V20" s="380"/>
      <c r="W20" s="230"/>
      <c r="X20" s="230"/>
      <c r="Y20" s="230"/>
      <c r="Z20" s="230"/>
      <c r="AA20" s="230"/>
      <c r="AB20" s="407"/>
      <c r="AC20" s="408"/>
    </row>
    <row r="21" s="179" customFormat="1" ht="26" customHeight="1" spans="1:29">
      <c r="A21" s="230">
        <v>10</v>
      </c>
      <c r="B21" s="230">
        <v>20221128</v>
      </c>
      <c r="C21" s="230"/>
      <c r="D21" s="232" t="s">
        <v>82</v>
      </c>
      <c r="E21" s="232" t="s">
        <v>83</v>
      </c>
      <c r="F21" s="232"/>
      <c r="G21" s="383" t="s">
        <v>84</v>
      </c>
      <c r="H21" s="232" t="s">
        <v>85</v>
      </c>
      <c r="I21" s="232"/>
      <c r="J21" s="232"/>
      <c r="K21" s="232"/>
      <c r="L21" s="400" t="s">
        <v>86</v>
      </c>
      <c r="M21" s="401" t="s">
        <v>87</v>
      </c>
      <c r="N21" s="402"/>
      <c r="O21" s="403"/>
      <c r="P21" s="230">
        <v>32</v>
      </c>
      <c r="Q21" s="239"/>
      <c r="R21" s="239"/>
      <c r="S21" s="239"/>
      <c r="T21" s="404"/>
      <c r="U21" s="405"/>
      <c r="V21" s="380"/>
      <c r="W21" s="230"/>
      <c r="X21" s="230"/>
      <c r="Y21" s="230"/>
      <c r="Z21" s="230"/>
      <c r="AA21" s="230"/>
      <c r="AB21" s="407"/>
      <c r="AC21" s="408"/>
    </row>
    <row r="22" s="179" customFormat="1" ht="26" customHeight="1" spans="1:29">
      <c r="A22" s="230">
        <v>11</v>
      </c>
      <c r="B22" s="230">
        <v>20221128</v>
      </c>
      <c r="C22" s="230"/>
      <c r="D22" s="232" t="s">
        <v>82</v>
      </c>
      <c r="E22" s="232" t="s">
        <v>88</v>
      </c>
      <c r="F22" s="232"/>
      <c r="G22" s="383" t="s">
        <v>89</v>
      </c>
      <c r="H22" s="232" t="s">
        <v>90</v>
      </c>
      <c r="I22" s="232"/>
      <c r="J22" s="232"/>
      <c r="K22" s="232"/>
      <c r="L22" s="400" t="s">
        <v>86</v>
      </c>
      <c r="M22" s="401" t="s">
        <v>87</v>
      </c>
      <c r="N22" s="402"/>
      <c r="O22" s="403"/>
      <c r="P22" s="230">
        <v>33</v>
      </c>
      <c r="Q22" s="239"/>
      <c r="R22" s="239"/>
      <c r="S22" s="239"/>
      <c r="T22" s="404"/>
      <c r="U22" s="405"/>
      <c r="V22" s="380"/>
      <c r="W22" s="230"/>
      <c r="X22" s="230"/>
      <c r="Y22" s="230"/>
      <c r="Z22" s="230"/>
      <c r="AA22" s="230"/>
      <c r="AB22" s="407"/>
      <c r="AC22" s="408"/>
    </row>
    <row r="23" s="179" customFormat="1" ht="26" customHeight="1" spans="1:29">
      <c r="A23" s="230">
        <v>12</v>
      </c>
      <c r="B23" s="230">
        <v>20221128</v>
      </c>
      <c r="C23" s="230"/>
      <c r="D23" s="232" t="s">
        <v>82</v>
      </c>
      <c r="E23" s="232" t="s">
        <v>91</v>
      </c>
      <c r="F23" s="232"/>
      <c r="G23" s="383" t="s">
        <v>92</v>
      </c>
      <c r="H23" s="232" t="s">
        <v>93</v>
      </c>
      <c r="I23" s="232"/>
      <c r="J23" s="232"/>
      <c r="K23" s="232"/>
      <c r="L23" s="400" t="s">
        <v>86</v>
      </c>
      <c r="M23" s="401" t="s">
        <v>87</v>
      </c>
      <c r="N23" s="402"/>
      <c r="O23" s="403"/>
      <c r="P23" s="230">
        <v>34</v>
      </c>
      <c r="Q23" s="239"/>
      <c r="R23" s="239"/>
      <c r="S23" s="239"/>
      <c r="T23" s="404"/>
      <c r="U23" s="405"/>
      <c r="V23" s="380"/>
      <c r="W23" s="230"/>
      <c r="X23" s="230"/>
      <c r="Y23" s="230"/>
      <c r="Z23" s="230"/>
      <c r="AA23" s="230"/>
      <c r="AB23" s="407"/>
      <c r="AC23" s="408"/>
    </row>
    <row r="24" s="179" customFormat="1" ht="26" customHeight="1" spans="1:29">
      <c r="A24" s="230">
        <v>13</v>
      </c>
      <c r="B24" s="230">
        <v>20221128</v>
      </c>
      <c r="C24" s="230"/>
      <c r="D24" s="232" t="s">
        <v>82</v>
      </c>
      <c r="E24" s="232" t="s">
        <v>68</v>
      </c>
      <c r="F24" s="232"/>
      <c r="G24" s="383" t="s">
        <v>94</v>
      </c>
      <c r="H24" s="232" t="s">
        <v>93</v>
      </c>
      <c r="I24" s="232"/>
      <c r="J24" s="232"/>
      <c r="K24" s="232"/>
      <c r="L24" s="400" t="s">
        <v>86</v>
      </c>
      <c r="M24" s="401" t="s">
        <v>87</v>
      </c>
      <c r="N24" s="402"/>
      <c r="O24" s="403"/>
      <c r="P24" s="230">
        <v>35</v>
      </c>
      <c r="Q24" s="239"/>
      <c r="R24" s="239"/>
      <c r="S24" s="239"/>
      <c r="T24" s="230"/>
      <c r="U24" s="230"/>
      <c r="V24" s="240"/>
      <c r="W24" s="230"/>
      <c r="X24" s="230"/>
      <c r="Y24" s="230"/>
      <c r="Z24" s="230"/>
      <c r="AA24" s="230"/>
      <c r="AB24" s="407"/>
      <c r="AC24" s="408"/>
    </row>
    <row r="25" s="179" customFormat="1" ht="26" customHeight="1" spans="1:29">
      <c r="A25" s="230">
        <v>14</v>
      </c>
      <c r="B25" s="230">
        <v>20221128</v>
      </c>
      <c r="C25" s="230"/>
      <c r="D25" s="232" t="s">
        <v>82</v>
      </c>
      <c r="E25" s="232" t="s">
        <v>95</v>
      </c>
      <c r="F25" s="232"/>
      <c r="G25" s="383" t="s">
        <v>96</v>
      </c>
      <c r="H25" s="232" t="s">
        <v>97</v>
      </c>
      <c r="I25" s="232"/>
      <c r="J25" s="232"/>
      <c r="K25" s="232"/>
      <c r="L25" s="400" t="s">
        <v>86</v>
      </c>
      <c r="M25" s="401" t="s">
        <v>87</v>
      </c>
      <c r="N25" s="402"/>
      <c r="O25" s="403"/>
      <c r="P25" s="230">
        <v>36</v>
      </c>
      <c r="Q25" s="239"/>
      <c r="R25" s="239"/>
      <c r="S25" s="239"/>
      <c r="T25" s="230"/>
      <c r="U25" s="230"/>
      <c r="V25" s="240"/>
      <c r="W25" s="230"/>
      <c r="X25" s="230"/>
      <c r="Y25" s="230"/>
      <c r="Z25" s="230"/>
      <c r="AA25" s="230"/>
      <c r="AB25" s="407"/>
      <c r="AC25" s="408"/>
    </row>
    <row r="26" s="179" customFormat="1" ht="26" customHeight="1" spans="1:29">
      <c r="A26" s="230">
        <v>15</v>
      </c>
      <c r="B26" s="230"/>
      <c r="C26" s="230"/>
      <c r="D26" s="230"/>
      <c r="E26" s="230"/>
      <c r="F26" s="230"/>
      <c r="G26" s="384"/>
      <c r="H26" s="230"/>
      <c r="I26" s="230"/>
      <c r="J26" s="230"/>
      <c r="K26" s="230"/>
      <c r="L26" s="230"/>
      <c r="M26" s="230"/>
      <c r="N26" s="230"/>
      <c r="O26" s="230"/>
      <c r="P26" s="230">
        <v>37</v>
      </c>
      <c r="Q26" s="230"/>
      <c r="R26" s="230"/>
      <c r="S26" s="230"/>
      <c r="T26" s="230"/>
      <c r="U26" s="230"/>
      <c r="V26" s="240"/>
      <c r="W26" s="230"/>
      <c r="X26" s="230"/>
      <c r="Y26" s="230"/>
      <c r="Z26" s="230"/>
      <c r="AA26" s="230"/>
      <c r="AB26" s="407"/>
      <c r="AC26" s="408"/>
    </row>
    <row r="27" s="179" customFormat="1" ht="26" customHeight="1" spans="1:29">
      <c r="A27" s="230">
        <v>16</v>
      </c>
      <c r="B27" s="230"/>
      <c r="C27" s="230"/>
      <c r="D27" s="230"/>
      <c r="E27" s="230"/>
      <c r="F27" s="230"/>
      <c r="G27" s="384"/>
      <c r="H27" s="230"/>
      <c r="I27" s="230"/>
      <c r="J27" s="230"/>
      <c r="K27" s="230"/>
      <c r="L27" s="230"/>
      <c r="M27" s="230"/>
      <c r="N27" s="230"/>
      <c r="O27" s="230"/>
      <c r="P27" s="230">
        <v>38</v>
      </c>
      <c r="Q27" s="230"/>
      <c r="R27" s="230"/>
      <c r="S27" s="230"/>
      <c r="T27" s="230"/>
      <c r="U27" s="230"/>
      <c r="V27" s="240"/>
      <c r="W27" s="230"/>
      <c r="X27" s="230"/>
      <c r="Y27" s="230"/>
      <c r="Z27" s="230"/>
      <c r="AA27" s="230"/>
      <c r="AB27" s="407"/>
      <c r="AC27" s="408"/>
    </row>
    <row r="28" s="179" customFormat="1" ht="26" customHeight="1" spans="1:29">
      <c r="A28" s="230">
        <v>17</v>
      </c>
      <c r="B28" s="230"/>
      <c r="C28" s="230"/>
      <c r="D28" s="230"/>
      <c r="E28" s="230"/>
      <c r="F28" s="230"/>
      <c r="G28" s="384"/>
      <c r="H28" s="230"/>
      <c r="I28" s="230"/>
      <c r="J28" s="230"/>
      <c r="K28" s="230"/>
      <c r="L28" s="230"/>
      <c r="M28" s="230"/>
      <c r="N28" s="230"/>
      <c r="O28" s="230"/>
      <c r="P28" s="230">
        <v>39</v>
      </c>
      <c r="Q28" s="239"/>
      <c r="R28" s="239"/>
      <c r="S28" s="239"/>
      <c r="T28" s="404"/>
      <c r="U28" s="405"/>
      <c r="V28" s="380"/>
      <c r="W28" s="230"/>
      <c r="X28" s="230"/>
      <c r="Y28" s="230"/>
      <c r="Z28" s="230"/>
      <c r="AA28" s="230"/>
      <c r="AB28" s="407"/>
      <c r="AC28" s="408"/>
    </row>
    <row r="29" s="179" customFormat="1" ht="26" customHeight="1" spans="1:29">
      <c r="A29" s="230">
        <v>18</v>
      </c>
      <c r="B29" s="230"/>
      <c r="C29" s="230"/>
      <c r="D29" s="230"/>
      <c r="E29" s="230"/>
      <c r="F29" s="230"/>
      <c r="G29" s="384"/>
      <c r="H29" s="230"/>
      <c r="I29" s="230"/>
      <c r="J29" s="230"/>
      <c r="K29" s="230"/>
      <c r="L29" s="230"/>
      <c r="M29" s="230"/>
      <c r="N29" s="230"/>
      <c r="O29" s="230"/>
      <c r="P29" s="230">
        <v>40</v>
      </c>
      <c r="Q29" s="239"/>
      <c r="R29" s="239"/>
      <c r="S29" s="239"/>
      <c r="T29" s="404"/>
      <c r="U29" s="405"/>
      <c r="V29" s="380"/>
      <c r="W29" s="230"/>
      <c r="X29" s="230"/>
      <c r="Y29" s="230"/>
      <c r="Z29" s="230"/>
      <c r="AA29" s="230"/>
      <c r="AB29" s="407"/>
      <c r="AC29" s="408"/>
    </row>
    <row r="30" ht="26" customHeight="1" spans="1:29">
      <c r="A30" s="230">
        <v>19</v>
      </c>
      <c r="B30" s="230"/>
      <c r="C30" s="230"/>
      <c r="D30" s="239"/>
      <c r="E30" s="230"/>
      <c r="F30" s="230"/>
      <c r="G30" s="385"/>
      <c r="H30" s="230"/>
      <c r="I30" s="230"/>
      <c r="J30" s="230"/>
      <c r="K30" s="230"/>
      <c r="L30" s="230"/>
      <c r="M30" s="230"/>
      <c r="N30" s="230"/>
      <c r="O30" s="230"/>
      <c r="P30" s="230">
        <v>41</v>
      </c>
      <c r="Q30" s="239"/>
      <c r="R30" s="239"/>
      <c r="S30" s="239"/>
      <c r="T30" s="404"/>
      <c r="U30" s="405"/>
      <c r="V30" s="380"/>
      <c r="W30" s="230"/>
      <c r="X30" s="230"/>
      <c r="Y30" s="230"/>
      <c r="Z30" s="230"/>
      <c r="AA30" s="230"/>
      <c r="AB30" s="407"/>
      <c r="AC30" s="408"/>
    </row>
    <row r="31" ht="26" customHeight="1" spans="1:29">
      <c r="A31" s="230">
        <v>20</v>
      </c>
      <c r="B31" s="230"/>
      <c r="C31" s="230"/>
      <c r="D31" s="239"/>
      <c r="E31" s="230"/>
      <c r="F31" s="230"/>
      <c r="G31" s="385"/>
      <c r="H31" s="230"/>
      <c r="I31" s="230"/>
      <c r="J31" s="230"/>
      <c r="K31" s="230"/>
      <c r="L31" s="230"/>
      <c r="M31" s="230"/>
      <c r="N31" s="230"/>
      <c r="O31" s="230"/>
      <c r="P31" s="230">
        <v>42</v>
      </c>
      <c r="Q31" s="239"/>
      <c r="R31" s="239"/>
      <c r="S31" s="239"/>
      <c r="T31" s="404"/>
      <c r="U31" s="405"/>
      <c r="V31" s="380"/>
      <c r="W31" s="230"/>
      <c r="X31" s="230"/>
      <c r="Y31" s="230"/>
      <c r="Z31" s="230"/>
      <c r="AA31" s="230"/>
      <c r="AB31" s="407"/>
      <c r="AC31" s="408"/>
    </row>
    <row r="32" ht="26" customHeight="1" spans="1:29">
      <c r="A32" s="230">
        <v>21</v>
      </c>
      <c r="B32" s="230"/>
      <c r="C32" s="230"/>
      <c r="D32" s="239"/>
      <c r="E32" s="230"/>
      <c r="F32" s="230"/>
      <c r="G32" s="385"/>
      <c r="H32" s="230"/>
      <c r="I32" s="230"/>
      <c r="J32" s="230"/>
      <c r="K32" s="230"/>
      <c r="L32" s="230"/>
      <c r="M32" s="230"/>
      <c r="N32" s="230"/>
      <c r="O32" s="230"/>
      <c r="P32" s="230">
        <v>43</v>
      </c>
      <c r="Q32" s="239"/>
      <c r="R32" s="239"/>
      <c r="S32" s="239"/>
      <c r="T32" s="404"/>
      <c r="U32" s="405"/>
      <c r="V32" s="380"/>
      <c r="W32" s="230"/>
      <c r="X32" s="230"/>
      <c r="Y32" s="230"/>
      <c r="Z32" s="230"/>
      <c r="AA32" s="230"/>
      <c r="AB32" s="407"/>
      <c r="AC32" s="408"/>
    </row>
    <row r="33" ht="26" customHeight="1" spans="1:29">
      <c r="A33" s="230">
        <v>22</v>
      </c>
      <c r="B33" s="230"/>
      <c r="C33" s="230"/>
      <c r="D33" s="239"/>
      <c r="E33" s="230"/>
      <c r="F33" s="230"/>
      <c r="G33" s="386"/>
      <c r="H33" s="230"/>
      <c r="I33" s="230"/>
      <c r="J33" s="230"/>
      <c r="K33" s="230"/>
      <c r="L33" s="230"/>
      <c r="M33" s="230"/>
      <c r="N33" s="230"/>
      <c r="O33" s="230"/>
      <c r="P33" s="230">
        <v>44</v>
      </c>
      <c r="Q33" s="239"/>
      <c r="R33" s="239"/>
      <c r="S33" s="239"/>
      <c r="T33" s="299"/>
      <c r="U33" s="299"/>
      <c r="V33" s="380"/>
      <c r="W33" s="230"/>
      <c r="X33" s="230"/>
      <c r="Y33" s="230"/>
      <c r="Z33" s="230"/>
      <c r="AA33" s="230"/>
      <c r="AB33" s="230"/>
      <c r="AC33" s="230"/>
    </row>
    <row r="34" ht="26" customHeight="1" spans="1:29">
      <c r="A34" s="241"/>
      <c r="B34" s="241"/>
      <c r="C34" s="241"/>
      <c r="D34" s="242"/>
      <c r="E34" s="241"/>
      <c r="F34" s="241"/>
      <c r="G34" s="387"/>
      <c r="H34" s="241"/>
      <c r="I34" s="241"/>
      <c r="J34" s="241"/>
      <c r="K34" s="241"/>
      <c r="L34" s="241"/>
      <c r="M34" s="241"/>
      <c r="N34" s="241"/>
      <c r="O34" s="241"/>
      <c r="P34" s="241"/>
      <c r="Q34" s="242"/>
      <c r="R34" s="242"/>
      <c r="S34" s="242"/>
      <c r="T34" s="406"/>
      <c r="U34" s="406"/>
      <c r="V34" s="180"/>
      <c r="W34" s="241"/>
      <c r="X34" s="241"/>
      <c r="Y34" s="241"/>
      <c r="Z34" s="241"/>
      <c r="AA34" s="241"/>
      <c r="AB34" s="241"/>
      <c r="AC34" s="241"/>
    </row>
    <row r="35" ht="26" customHeight="1" spans="1:29">
      <c r="A35" s="241"/>
      <c r="B35" s="241"/>
      <c r="C35" s="241"/>
      <c r="D35" s="242"/>
      <c r="E35" s="241"/>
      <c r="F35" s="241"/>
      <c r="G35" s="388"/>
      <c r="H35" s="241"/>
      <c r="I35" s="241"/>
      <c r="J35" s="241"/>
      <c r="K35" s="241"/>
      <c r="L35" s="241"/>
      <c r="M35" s="241"/>
      <c r="N35" s="241"/>
      <c r="O35" s="241"/>
      <c r="P35" s="241"/>
      <c r="Q35" s="242"/>
      <c r="R35" s="242"/>
      <c r="S35" s="242"/>
      <c r="T35" s="406"/>
      <c r="U35" s="406"/>
      <c r="V35" s="180"/>
      <c r="W35" s="241"/>
      <c r="X35" s="241"/>
      <c r="Y35" s="241"/>
      <c r="Z35" s="241"/>
      <c r="AA35" s="241"/>
      <c r="AB35" s="241"/>
      <c r="AC35" s="241"/>
    </row>
    <row r="36" ht="26" customHeight="1" spans="1:29">
      <c r="A36" s="241"/>
      <c r="B36" s="241"/>
      <c r="C36" s="241"/>
      <c r="D36" s="242"/>
      <c r="E36" s="241"/>
      <c r="F36" s="241"/>
      <c r="G36" s="388"/>
      <c r="H36" s="241"/>
      <c r="I36" s="241"/>
      <c r="J36" s="241"/>
      <c r="K36" s="241"/>
      <c r="L36" s="241"/>
      <c r="M36" s="241"/>
      <c r="N36" s="241"/>
      <c r="O36" s="241"/>
      <c r="P36" s="241"/>
      <c r="Q36" s="242"/>
      <c r="R36" s="242"/>
      <c r="S36" s="242"/>
      <c r="T36" s="406"/>
      <c r="U36" s="406"/>
      <c r="V36" s="180"/>
      <c r="W36" s="241"/>
      <c r="X36" s="241"/>
      <c r="Y36" s="241"/>
      <c r="Z36" s="241"/>
      <c r="AA36" s="241"/>
      <c r="AB36" s="241"/>
      <c r="AC36" s="241"/>
    </row>
    <row r="37" s="372" customFormat="1" ht="35" customHeight="1" spans="1:29">
      <c r="A37" s="241"/>
      <c r="B37" s="241"/>
      <c r="C37" s="241"/>
      <c r="D37" s="242"/>
      <c r="E37" s="241"/>
      <c r="F37" s="241"/>
      <c r="G37" s="388"/>
      <c r="H37" s="241"/>
      <c r="I37" s="241"/>
      <c r="J37" s="241"/>
      <c r="K37" s="241"/>
      <c r="L37" s="241"/>
      <c r="M37" s="241"/>
      <c r="N37" s="241"/>
      <c r="O37" s="241"/>
      <c r="P37" s="241"/>
      <c r="Q37" s="242"/>
      <c r="R37" s="242"/>
      <c r="S37" s="242"/>
      <c r="T37" s="406"/>
      <c r="U37" s="406"/>
      <c r="V37" s="406"/>
      <c r="W37" s="241"/>
      <c r="X37" s="241"/>
      <c r="Y37" s="241"/>
      <c r="Z37" s="241"/>
      <c r="AA37" s="241"/>
      <c r="AB37" s="241"/>
      <c r="AC37" s="241"/>
    </row>
    <row r="38" ht="26" customHeight="1" spans="1:29">
      <c r="A38" s="241"/>
      <c r="B38" s="241"/>
      <c r="C38" s="241"/>
      <c r="D38" s="242"/>
      <c r="E38" s="241"/>
      <c r="F38" s="241"/>
      <c r="G38" s="388"/>
      <c r="H38" s="241"/>
      <c r="I38" s="241"/>
      <c r="J38" s="241"/>
      <c r="K38" s="241"/>
      <c r="L38" s="241"/>
      <c r="M38" s="241"/>
      <c r="N38" s="241"/>
      <c r="O38" s="241"/>
      <c r="P38" s="241"/>
      <c r="Q38" s="242"/>
      <c r="R38" s="242"/>
      <c r="S38" s="242"/>
      <c r="T38" s="406"/>
      <c r="U38" s="406"/>
      <c r="V38" s="180"/>
      <c r="W38" s="241"/>
      <c r="X38" s="241"/>
      <c r="Y38" s="241"/>
      <c r="Z38" s="241"/>
      <c r="AA38" s="241"/>
      <c r="AB38" s="241"/>
      <c r="AC38" s="241"/>
    </row>
    <row r="39" ht="26" customHeight="1" spans="1:29">
      <c r="A39" s="241"/>
      <c r="B39" s="241"/>
      <c r="C39" s="241"/>
      <c r="D39" s="242"/>
      <c r="E39" s="241"/>
      <c r="F39" s="241"/>
      <c r="G39" s="388"/>
      <c r="H39" s="241"/>
      <c r="I39" s="241"/>
      <c r="J39" s="241"/>
      <c r="K39" s="241"/>
      <c r="L39" s="241"/>
      <c r="M39" s="241"/>
      <c r="N39" s="241"/>
      <c r="O39" s="241"/>
      <c r="P39" s="241"/>
      <c r="Q39" s="242"/>
      <c r="R39" s="242"/>
      <c r="S39" s="242"/>
      <c r="T39" s="406"/>
      <c r="U39" s="406"/>
      <c r="V39" s="180"/>
      <c r="W39" s="241"/>
      <c r="X39" s="241"/>
      <c r="Y39" s="241"/>
      <c r="Z39" s="241"/>
      <c r="AA39" s="241"/>
      <c r="AB39" s="241"/>
      <c r="AC39" s="241"/>
    </row>
    <row r="40" ht="26" customHeight="1" spans="1:29">
      <c r="A40" s="241"/>
      <c r="B40" s="241"/>
      <c r="C40" s="241"/>
      <c r="D40" s="242"/>
      <c r="E40" s="241"/>
      <c r="F40" s="241"/>
      <c r="G40" s="388"/>
      <c r="H40" s="241"/>
      <c r="I40" s="241"/>
      <c r="J40" s="241"/>
      <c r="K40" s="241"/>
      <c r="L40" s="241"/>
      <c r="M40" s="241"/>
      <c r="N40" s="241"/>
      <c r="O40" s="241"/>
      <c r="P40" s="241"/>
      <c r="Q40" s="242"/>
      <c r="R40" s="242"/>
      <c r="S40" s="242"/>
      <c r="T40" s="406"/>
      <c r="U40" s="406"/>
      <c r="V40" s="180"/>
      <c r="W40" s="241"/>
      <c r="X40" s="241"/>
      <c r="Y40" s="241"/>
      <c r="Z40" s="241"/>
      <c r="AA40" s="241"/>
      <c r="AB40" s="241"/>
      <c r="AC40" s="241"/>
    </row>
    <row r="41" ht="26" customHeight="1" spans="1:29">
      <c r="A41" s="241"/>
      <c r="B41" s="241"/>
      <c r="C41" s="241"/>
      <c r="D41" s="242"/>
      <c r="E41" s="241"/>
      <c r="F41" s="241"/>
      <c r="G41" s="387"/>
      <c r="H41" s="241"/>
      <c r="I41" s="241"/>
      <c r="J41" s="241"/>
      <c r="K41" s="241"/>
      <c r="L41" s="241"/>
      <c r="M41" s="241"/>
      <c r="N41" s="241"/>
      <c r="O41" s="241"/>
      <c r="P41" s="241"/>
      <c r="Q41" s="242"/>
      <c r="R41" s="242"/>
      <c r="S41" s="242"/>
      <c r="T41" s="406"/>
      <c r="U41" s="406"/>
      <c r="V41" s="180"/>
      <c r="W41" s="241"/>
      <c r="X41" s="241"/>
      <c r="Y41" s="241"/>
      <c r="Z41" s="241"/>
      <c r="AA41" s="241"/>
      <c r="AB41" s="241"/>
      <c r="AC41" s="241"/>
    </row>
    <row r="42" ht="26" customHeight="1" spans="1:29">
      <c r="A42" s="241"/>
      <c r="B42" s="241"/>
      <c r="C42" s="241"/>
      <c r="D42" s="242"/>
      <c r="E42" s="241"/>
      <c r="F42" s="241"/>
      <c r="G42" s="387"/>
      <c r="H42" s="241"/>
      <c r="I42" s="241"/>
      <c r="J42" s="241"/>
      <c r="K42" s="241"/>
      <c r="L42" s="241"/>
      <c r="M42" s="241"/>
      <c r="N42" s="241"/>
      <c r="O42" s="241"/>
      <c r="P42" s="241"/>
      <c r="Q42" s="242"/>
      <c r="R42" s="242"/>
      <c r="S42" s="242"/>
      <c r="T42" s="406"/>
      <c r="U42" s="406"/>
      <c r="V42" s="180"/>
      <c r="W42" s="241"/>
      <c r="X42" s="241"/>
      <c r="Y42" s="241"/>
      <c r="Z42" s="241"/>
      <c r="AA42" s="241"/>
      <c r="AB42" s="241"/>
      <c r="AC42" s="241"/>
    </row>
    <row r="43" ht="26" customHeight="1" spans="1:29">
      <c r="A43" s="241"/>
      <c r="B43" s="241"/>
      <c r="C43" s="241"/>
      <c r="D43" s="242"/>
      <c r="E43" s="241"/>
      <c r="F43" s="241"/>
      <c r="G43" s="388"/>
      <c r="H43" s="241"/>
      <c r="I43" s="241"/>
      <c r="J43" s="241"/>
      <c r="K43" s="241"/>
      <c r="L43" s="241"/>
      <c r="M43" s="241"/>
      <c r="N43" s="241"/>
      <c r="O43" s="241"/>
      <c r="P43" s="241"/>
      <c r="Q43" s="242"/>
      <c r="R43" s="242"/>
      <c r="S43" s="242"/>
      <c r="T43" s="406"/>
      <c r="U43" s="406"/>
      <c r="V43" s="180"/>
      <c r="W43" s="241"/>
      <c r="X43" s="241"/>
      <c r="Y43" s="241"/>
      <c r="Z43" s="241"/>
      <c r="AA43" s="241"/>
      <c r="AB43" s="241"/>
      <c r="AC43" s="241"/>
    </row>
    <row r="44" ht="26" customHeight="1" spans="1:29">
      <c r="A44" s="241"/>
      <c r="B44" s="241"/>
      <c r="C44" s="241"/>
      <c r="D44" s="242"/>
      <c r="E44" s="241"/>
      <c r="F44" s="241"/>
      <c r="G44" s="388"/>
      <c r="H44" s="241"/>
      <c r="I44" s="241"/>
      <c r="J44" s="241"/>
      <c r="K44" s="241"/>
      <c r="L44" s="241"/>
      <c r="M44" s="241"/>
      <c r="N44" s="241"/>
      <c r="O44" s="241"/>
      <c r="P44" s="241"/>
      <c r="Q44" s="242"/>
      <c r="R44" s="242"/>
      <c r="S44" s="242"/>
      <c r="T44" s="406"/>
      <c r="U44" s="406"/>
      <c r="V44" s="180"/>
      <c r="W44" s="241"/>
      <c r="X44" s="241"/>
      <c r="Y44" s="241"/>
      <c r="Z44" s="241"/>
      <c r="AA44" s="241"/>
      <c r="AB44" s="241"/>
      <c r="AC44" s="241"/>
    </row>
    <row r="45" ht="26" customHeight="1" spans="1:29">
      <c r="A45" s="241"/>
      <c r="B45" s="241"/>
      <c r="C45" s="241"/>
      <c r="D45" s="242"/>
      <c r="E45" s="241"/>
      <c r="F45" s="241"/>
      <c r="G45" s="388"/>
      <c r="H45" s="241"/>
      <c r="I45" s="241"/>
      <c r="J45" s="241"/>
      <c r="K45" s="241"/>
      <c r="L45" s="241"/>
      <c r="M45" s="241"/>
      <c r="N45" s="241"/>
      <c r="O45" s="241"/>
      <c r="P45" s="241"/>
      <c r="Q45" s="242"/>
      <c r="R45" s="242"/>
      <c r="S45" s="242"/>
      <c r="T45" s="406"/>
      <c r="U45" s="406"/>
      <c r="V45" s="180"/>
      <c r="W45" s="241"/>
      <c r="X45" s="241"/>
      <c r="Y45" s="241"/>
      <c r="Z45" s="241"/>
      <c r="AA45" s="241"/>
      <c r="AB45" s="241"/>
      <c r="AC45" s="241"/>
    </row>
    <row r="46" ht="26" customHeight="1" spans="1:29">
      <c r="A46" s="241"/>
      <c r="B46" s="241"/>
      <c r="C46" s="241"/>
      <c r="D46" s="242"/>
      <c r="E46" s="241"/>
      <c r="F46" s="241"/>
      <c r="G46" s="388"/>
      <c r="H46" s="241"/>
      <c r="I46" s="241"/>
      <c r="J46" s="241"/>
      <c r="K46" s="241"/>
      <c r="L46" s="241"/>
      <c r="M46" s="241"/>
      <c r="N46" s="241"/>
      <c r="O46" s="241"/>
      <c r="P46" s="241"/>
      <c r="Q46" s="242"/>
      <c r="R46" s="242"/>
      <c r="S46" s="242"/>
      <c r="T46" s="406"/>
      <c r="U46" s="406"/>
      <c r="V46" s="180"/>
      <c r="W46" s="241"/>
      <c r="X46" s="241"/>
      <c r="Y46" s="241"/>
      <c r="Z46" s="241"/>
      <c r="AA46" s="241"/>
      <c r="AB46" s="241"/>
      <c r="AC46" s="241"/>
    </row>
    <row r="47" ht="26" customHeight="1" spans="1:29">
      <c r="A47" s="241"/>
      <c r="B47" s="241"/>
      <c r="C47" s="241"/>
      <c r="D47" s="242"/>
      <c r="E47" s="241"/>
      <c r="F47" s="241"/>
      <c r="G47" s="243"/>
      <c r="H47" s="241"/>
      <c r="I47" s="241"/>
      <c r="J47" s="241"/>
      <c r="K47" s="241"/>
      <c r="L47" s="241"/>
      <c r="M47" s="241"/>
      <c r="N47" s="241"/>
      <c r="O47" s="241"/>
      <c r="P47" s="241"/>
      <c r="Q47" s="242"/>
      <c r="R47" s="242"/>
      <c r="S47" s="242"/>
      <c r="T47" s="406"/>
      <c r="U47" s="406"/>
      <c r="V47" s="180"/>
      <c r="W47" s="241"/>
      <c r="X47" s="241"/>
      <c r="Y47" s="241"/>
      <c r="Z47" s="241"/>
      <c r="AA47" s="241"/>
      <c r="AB47" s="241"/>
      <c r="AC47" s="241"/>
    </row>
    <row r="48" ht="26" customHeight="1" spans="1:29">
      <c r="A48" s="241"/>
      <c r="B48" s="241"/>
      <c r="C48" s="241"/>
      <c r="D48" s="242"/>
      <c r="E48" s="241"/>
      <c r="F48" s="241"/>
      <c r="G48" s="247"/>
      <c r="H48" s="241"/>
      <c r="I48" s="241"/>
      <c r="J48" s="241"/>
      <c r="K48" s="241"/>
      <c r="L48" s="241"/>
      <c r="M48" s="241"/>
      <c r="N48" s="241"/>
      <c r="O48" s="241"/>
      <c r="P48" s="241"/>
      <c r="Q48" s="242"/>
      <c r="R48" s="242"/>
      <c r="S48" s="242"/>
      <c r="T48" s="406"/>
      <c r="U48" s="406"/>
      <c r="V48" s="180"/>
      <c r="W48" s="241"/>
      <c r="X48" s="241"/>
      <c r="Y48" s="241"/>
      <c r="Z48" s="241"/>
      <c r="AA48" s="241"/>
      <c r="AB48" s="241"/>
      <c r="AC48" s="241"/>
    </row>
    <row r="49" ht="26" customHeight="1" spans="1:29">
      <c r="A49" s="241"/>
      <c r="B49" s="241"/>
      <c r="C49" s="241"/>
      <c r="D49" s="242"/>
      <c r="E49" s="241"/>
      <c r="F49" s="241"/>
      <c r="G49" s="388"/>
      <c r="H49" s="241"/>
      <c r="I49" s="241"/>
      <c r="J49" s="241"/>
      <c r="K49" s="241"/>
      <c r="L49" s="241"/>
      <c r="M49" s="241"/>
      <c r="N49" s="241"/>
      <c r="O49" s="241"/>
      <c r="P49" s="241"/>
      <c r="Q49" s="242"/>
      <c r="R49" s="242"/>
      <c r="S49" s="242"/>
      <c r="T49" s="406"/>
      <c r="U49" s="406"/>
      <c r="V49" s="180"/>
      <c r="W49" s="241"/>
      <c r="X49" s="241"/>
      <c r="Y49" s="241"/>
      <c r="Z49" s="241"/>
      <c r="AA49" s="241"/>
      <c r="AB49" s="241"/>
      <c r="AC49" s="241"/>
    </row>
    <row r="50" ht="26" customHeight="1" spans="1:29">
      <c r="A50" s="241"/>
      <c r="B50" s="241"/>
      <c r="C50" s="241"/>
      <c r="D50" s="242"/>
      <c r="E50" s="241"/>
      <c r="F50" s="241"/>
      <c r="G50" s="388"/>
      <c r="H50" s="241"/>
      <c r="I50" s="241"/>
      <c r="J50" s="241"/>
      <c r="K50" s="241"/>
      <c r="L50" s="241"/>
      <c r="M50" s="241"/>
      <c r="N50" s="241"/>
      <c r="O50" s="241"/>
      <c r="P50" s="241"/>
      <c r="Q50" s="242"/>
      <c r="R50" s="242"/>
      <c r="S50" s="242"/>
      <c r="T50" s="406"/>
      <c r="U50" s="406"/>
      <c r="V50" s="180"/>
      <c r="W50" s="241"/>
      <c r="X50" s="241"/>
      <c r="Y50" s="241"/>
      <c r="Z50" s="241"/>
      <c r="AA50" s="241"/>
      <c r="AB50" s="241"/>
      <c r="AC50" s="241"/>
    </row>
    <row r="51" ht="26" customHeight="1" spans="1:29">
      <c r="A51" s="241"/>
      <c r="B51" s="241"/>
      <c r="C51" s="241"/>
      <c r="D51" s="242"/>
      <c r="E51" s="241"/>
      <c r="F51" s="241"/>
      <c r="G51" s="247"/>
      <c r="H51" s="241"/>
      <c r="I51" s="241"/>
      <c r="J51" s="241"/>
      <c r="K51" s="241"/>
      <c r="L51" s="241"/>
      <c r="M51" s="241"/>
      <c r="N51" s="241"/>
      <c r="O51" s="241"/>
      <c r="P51" s="241"/>
      <c r="Q51" s="242"/>
      <c r="R51" s="242"/>
      <c r="S51" s="242"/>
      <c r="T51" s="406"/>
      <c r="U51" s="406"/>
      <c r="V51" s="180"/>
      <c r="W51" s="241"/>
      <c r="X51" s="241"/>
      <c r="Y51" s="241"/>
      <c r="Z51" s="241"/>
      <c r="AA51" s="241"/>
      <c r="AB51" s="241"/>
      <c r="AC51" s="241"/>
    </row>
    <row r="52" ht="26" customHeight="1" spans="1:29">
      <c r="A52" s="241"/>
      <c r="B52" s="241"/>
      <c r="C52" s="241"/>
      <c r="D52" s="242"/>
      <c r="E52" s="241"/>
      <c r="F52" s="241"/>
      <c r="G52" s="388"/>
      <c r="H52" s="241"/>
      <c r="I52" s="241"/>
      <c r="J52" s="241"/>
      <c r="K52" s="241"/>
      <c r="L52" s="241"/>
      <c r="M52" s="241"/>
      <c r="N52" s="241"/>
      <c r="O52" s="241"/>
      <c r="P52" s="241"/>
      <c r="Q52" s="242"/>
      <c r="R52" s="242"/>
      <c r="S52" s="242"/>
      <c r="T52" s="406"/>
      <c r="U52" s="406"/>
      <c r="V52" s="180"/>
      <c r="W52" s="241"/>
      <c r="X52" s="241"/>
      <c r="Y52" s="241"/>
      <c r="Z52" s="241"/>
      <c r="AA52" s="241"/>
      <c r="AB52" s="241"/>
      <c r="AC52" s="241"/>
    </row>
    <row r="53" ht="26" customHeight="1" spans="1:29">
      <c r="A53" s="241"/>
      <c r="B53" s="241"/>
      <c r="C53" s="241"/>
      <c r="D53" s="242"/>
      <c r="E53" s="241"/>
      <c r="F53" s="241"/>
      <c r="G53" s="388"/>
      <c r="H53" s="241"/>
      <c r="I53" s="241"/>
      <c r="J53" s="241"/>
      <c r="K53" s="241"/>
      <c r="L53" s="241"/>
      <c r="M53" s="241"/>
      <c r="N53" s="241"/>
      <c r="O53" s="241"/>
      <c r="P53" s="241"/>
      <c r="Q53" s="242"/>
      <c r="R53" s="242"/>
      <c r="S53" s="242"/>
      <c r="T53" s="406"/>
      <c r="U53" s="406"/>
      <c r="V53" s="180"/>
      <c r="W53" s="241"/>
      <c r="X53" s="241"/>
      <c r="Y53" s="241"/>
      <c r="Z53" s="241"/>
      <c r="AA53" s="241"/>
      <c r="AB53" s="241"/>
      <c r="AC53" s="241"/>
    </row>
    <row r="54" ht="26" customHeight="1" spans="1:29">
      <c r="A54" s="241"/>
      <c r="B54" s="242"/>
      <c r="C54" s="242"/>
      <c r="D54" s="242"/>
      <c r="E54" s="241"/>
      <c r="F54" s="241"/>
      <c r="G54" s="243"/>
      <c r="H54" s="241"/>
      <c r="I54" s="241"/>
      <c r="J54" s="241"/>
      <c r="K54" s="241"/>
      <c r="L54" s="241"/>
      <c r="M54" s="241"/>
      <c r="N54" s="241"/>
      <c r="O54" s="241"/>
      <c r="P54" s="241"/>
      <c r="Q54" s="242"/>
      <c r="R54" s="242"/>
      <c r="S54" s="242"/>
      <c r="T54" s="406"/>
      <c r="U54" s="406"/>
      <c r="V54" s="180"/>
      <c r="W54" s="241"/>
      <c r="X54" s="241"/>
      <c r="Y54" s="241"/>
      <c r="Z54" s="241"/>
      <c r="AA54" s="241"/>
      <c r="AB54" s="241"/>
      <c r="AC54" s="241"/>
    </row>
    <row r="55" ht="26" customHeight="1" spans="1:29">
      <c r="A55" s="241"/>
      <c r="B55" s="242"/>
      <c r="C55" s="242"/>
      <c r="D55" s="242"/>
      <c r="E55" s="241"/>
      <c r="F55" s="241"/>
      <c r="G55" s="243"/>
      <c r="H55" s="241"/>
      <c r="I55" s="241"/>
      <c r="J55" s="241"/>
      <c r="K55" s="241"/>
      <c r="L55" s="241"/>
      <c r="M55" s="241"/>
      <c r="N55" s="241"/>
      <c r="O55" s="241"/>
      <c r="P55" s="241"/>
      <c r="Q55" s="242"/>
      <c r="R55" s="242"/>
      <c r="S55" s="242"/>
      <c r="T55" s="406"/>
      <c r="U55" s="406"/>
      <c r="V55" s="180"/>
      <c r="W55" s="241"/>
      <c r="X55" s="241"/>
      <c r="Y55" s="241"/>
      <c r="Z55" s="241"/>
      <c r="AA55" s="241"/>
      <c r="AB55" s="241"/>
      <c r="AC55" s="241"/>
    </row>
    <row r="56" ht="26" customHeight="1" spans="1:29">
      <c r="A56" s="241"/>
      <c r="B56" s="242"/>
      <c r="C56" s="242"/>
      <c r="D56" s="242"/>
      <c r="E56" s="241"/>
      <c r="F56" s="241"/>
      <c r="G56" s="243"/>
      <c r="H56" s="241"/>
      <c r="I56" s="241"/>
      <c r="J56" s="241"/>
      <c r="K56" s="241"/>
      <c r="L56" s="241"/>
      <c r="M56" s="241"/>
      <c r="N56" s="241"/>
      <c r="O56" s="241"/>
      <c r="P56" s="241"/>
      <c r="Q56" s="242"/>
      <c r="R56" s="242"/>
      <c r="S56" s="242"/>
      <c r="T56" s="406"/>
      <c r="U56" s="406"/>
      <c r="V56" s="180"/>
      <c r="W56" s="241"/>
      <c r="X56" s="241"/>
      <c r="Y56" s="241"/>
      <c r="Z56" s="241"/>
      <c r="AA56" s="241"/>
      <c r="AB56" s="241"/>
      <c r="AC56" s="241"/>
    </row>
    <row r="57" ht="26" customHeight="1" spans="1:29">
      <c r="A57" s="241"/>
      <c r="B57" s="242"/>
      <c r="C57" s="242"/>
      <c r="D57" s="242"/>
      <c r="E57" s="241"/>
      <c r="F57" s="241"/>
      <c r="G57" s="245"/>
      <c r="H57" s="241"/>
      <c r="I57" s="241"/>
      <c r="J57" s="241"/>
      <c r="K57" s="241"/>
      <c r="L57" s="241"/>
      <c r="M57" s="241"/>
      <c r="N57" s="241"/>
      <c r="O57" s="241"/>
      <c r="P57" s="241"/>
      <c r="Q57" s="242"/>
      <c r="R57" s="242"/>
      <c r="S57" s="242"/>
      <c r="T57" s="406"/>
      <c r="U57" s="406"/>
      <c r="V57" s="180"/>
      <c r="W57" s="241"/>
      <c r="X57" s="241"/>
      <c r="Y57" s="241"/>
      <c r="Z57" s="241"/>
      <c r="AA57" s="241"/>
      <c r="AB57" s="241"/>
      <c r="AC57" s="241"/>
    </row>
    <row r="58" ht="26" customHeight="1" spans="1:29">
      <c r="A58" s="180"/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</row>
    <row r="59" ht="26" customHeight="1" spans="12:12">
      <c r="L59" s="180"/>
    </row>
    <row r="60" ht="26" customHeight="1" spans="12:12">
      <c r="L60" s="180"/>
    </row>
    <row r="61" ht="26" customHeight="1" spans="12:12">
      <c r="L61" s="180"/>
    </row>
    <row r="62" ht="26" customHeight="1" spans="12:12">
      <c r="L62" s="180"/>
    </row>
    <row r="63" ht="26" customHeight="1" spans="12:12">
      <c r="L63" s="180"/>
    </row>
    <row r="64" ht="26" customHeight="1" spans="12:12">
      <c r="L64" s="180"/>
    </row>
    <row r="65" ht="26" customHeight="1" spans="12:12">
      <c r="L65" s="180"/>
    </row>
    <row r="66" ht="26" customHeight="1" spans="12:12">
      <c r="L66" s="180"/>
    </row>
    <row r="67" ht="26" customHeight="1" spans="12:12">
      <c r="L67" s="180"/>
    </row>
    <row r="68" ht="26" customHeight="1" spans="12:12">
      <c r="L68" s="180"/>
    </row>
    <row r="69" ht="26" customHeight="1" spans="12:12">
      <c r="L69" s="180"/>
    </row>
    <row r="70" ht="26" customHeight="1" spans="12:12">
      <c r="L70" s="180"/>
    </row>
    <row r="71" ht="26" customHeight="1" spans="12:12">
      <c r="L71" s="180"/>
    </row>
    <row r="72" ht="26" customHeight="1" spans="12:12">
      <c r="L72" s="180"/>
    </row>
    <row r="73" ht="26" customHeight="1" spans="12:12">
      <c r="L73" s="180"/>
    </row>
    <row r="74" ht="26" customHeight="1" spans="12:12">
      <c r="L74" s="180"/>
    </row>
    <row r="75" ht="26" customHeight="1" spans="12:12">
      <c r="L75" s="180"/>
    </row>
    <row r="76" ht="26" customHeight="1" spans="12:12">
      <c r="L76" s="180"/>
    </row>
    <row r="77" ht="26" customHeight="1" spans="12:12">
      <c r="L77" s="180"/>
    </row>
    <row r="78" ht="26" customHeight="1" spans="12:12">
      <c r="L78" s="180"/>
    </row>
    <row r="79" ht="26" customHeight="1" spans="12:12">
      <c r="L79" s="180"/>
    </row>
    <row r="80" ht="26" customHeight="1" spans="12:12">
      <c r="L80" s="180"/>
    </row>
    <row r="81" ht="26" customHeight="1" spans="12:12">
      <c r="L81" s="180"/>
    </row>
    <row r="82" ht="26" customHeight="1" spans="12:12">
      <c r="L82" s="180"/>
    </row>
    <row r="83" ht="26" customHeight="1" spans="12:12">
      <c r="L83" s="180"/>
    </row>
    <row r="84" spans="12:12">
      <c r="L84" s="180"/>
    </row>
    <row r="115" spans="12:13">
      <c r="L115" s="181" t="s">
        <v>98</v>
      </c>
      <c r="M115" s="181" t="s">
        <v>99</v>
      </c>
    </row>
    <row r="117" spans="38:38">
      <c r="AL117" s="181">
        <v>0</v>
      </c>
    </row>
    <row r="118" spans="38:38">
      <c r="AL118" s="181">
        <v>0</v>
      </c>
    </row>
    <row r="119" spans="38:38">
      <c r="AL119" s="181">
        <v>0</v>
      </c>
    </row>
  </sheetData>
  <mergeCells count="457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A10:D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Q13:R13"/>
    <mergeCell ref="T13:U13"/>
    <mergeCell ref="W13:Y13"/>
    <mergeCell ref="Z13:AA13"/>
    <mergeCell ref="AB13:AC13"/>
    <mergeCell ref="B14:C14"/>
    <mergeCell ref="E14:F14"/>
    <mergeCell ref="H14:K14"/>
    <mergeCell ref="Q14:R14"/>
    <mergeCell ref="T14:U14"/>
    <mergeCell ref="W14:Y14"/>
    <mergeCell ref="Z14:AA14"/>
    <mergeCell ref="AB14:AC14"/>
    <mergeCell ref="B15:C15"/>
    <mergeCell ref="E15:F15"/>
    <mergeCell ref="H15:K15"/>
    <mergeCell ref="Q15:R15"/>
    <mergeCell ref="T15:U15"/>
    <mergeCell ref="W15:Y15"/>
    <mergeCell ref="Z15:AA15"/>
    <mergeCell ref="AB15:AC15"/>
    <mergeCell ref="B16:C16"/>
    <mergeCell ref="E16:F16"/>
    <mergeCell ref="H16:K16"/>
    <mergeCell ref="Q16:R16"/>
    <mergeCell ref="T16:U16"/>
    <mergeCell ref="W16:Y16"/>
    <mergeCell ref="Z16:AA16"/>
    <mergeCell ref="AB16:AC16"/>
    <mergeCell ref="B17:C17"/>
    <mergeCell ref="E17:F17"/>
    <mergeCell ref="H17:K17"/>
    <mergeCell ref="Q17:R17"/>
    <mergeCell ref="T17:U17"/>
    <mergeCell ref="W17:Y17"/>
    <mergeCell ref="Z17:AA17"/>
    <mergeCell ref="AB17:AC17"/>
    <mergeCell ref="B18:C18"/>
    <mergeCell ref="E18:F18"/>
    <mergeCell ref="H18:K18"/>
    <mergeCell ref="Q18:R18"/>
    <mergeCell ref="T18:U18"/>
    <mergeCell ref="W18:Y18"/>
    <mergeCell ref="Z18:AA18"/>
    <mergeCell ref="AB18:AC18"/>
    <mergeCell ref="B19:C19"/>
    <mergeCell ref="E19:F19"/>
    <mergeCell ref="H19:K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H28:K28"/>
    <mergeCell ref="M28:O28"/>
    <mergeCell ref="Q28:R28"/>
    <mergeCell ref="T28:U28"/>
    <mergeCell ref="W28:Y28"/>
    <mergeCell ref="Z28:AA28"/>
    <mergeCell ref="AB28:AC28"/>
    <mergeCell ref="B29:C29"/>
    <mergeCell ref="E29:F29"/>
    <mergeCell ref="H29:K29"/>
    <mergeCell ref="M29:O29"/>
    <mergeCell ref="Q29:R29"/>
    <mergeCell ref="T29:U29"/>
    <mergeCell ref="W29:Y29"/>
    <mergeCell ref="Z29:AA29"/>
    <mergeCell ref="AB29:AC29"/>
    <mergeCell ref="B30:C30"/>
    <mergeCell ref="E30:F30"/>
    <mergeCell ref="H30:K30"/>
    <mergeCell ref="M30:O30"/>
    <mergeCell ref="Q30:R30"/>
    <mergeCell ref="T30:U30"/>
    <mergeCell ref="W30:Y30"/>
    <mergeCell ref="Z30:AA30"/>
    <mergeCell ref="AB30:AC30"/>
    <mergeCell ref="B31:C31"/>
    <mergeCell ref="E31:F31"/>
    <mergeCell ref="H31:K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B53:C53"/>
    <mergeCell ref="E53:F53"/>
    <mergeCell ref="H53:K53"/>
    <mergeCell ref="M53:O53"/>
    <mergeCell ref="Q53:R53"/>
    <mergeCell ref="T53:U53"/>
    <mergeCell ref="W53:Y53"/>
    <mergeCell ref="Z53:AA53"/>
    <mergeCell ref="AB53:AC53"/>
    <mergeCell ref="B54:C54"/>
    <mergeCell ref="E54:F54"/>
    <mergeCell ref="H54:K54"/>
    <mergeCell ref="M54:O54"/>
    <mergeCell ref="Q54:R54"/>
    <mergeCell ref="T54:U54"/>
    <mergeCell ref="W54:Y54"/>
    <mergeCell ref="Z54:AA54"/>
    <mergeCell ref="AB54:AC54"/>
    <mergeCell ref="B55:C55"/>
    <mergeCell ref="E55:F55"/>
    <mergeCell ref="H55:K55"/>
    <mergeCell ref="M55:O55"/>
    <mergeCell ref="Q55:R55"/>
    <mergeCell ref="T55:U55"/>
    <mergeCell ref="W55:Y55"/>
    <mergeCell ref="Z55:AA55"/>
    <mergeCell ref="AB55:AC55"/>
    <mergeCell ref="B56:C56"/>
    <mergeCell ref="E56:F56"/>
    <mergeCell ref="H56:K56"/>
    <mergeCell ref="M56:O56"/>
    <mergeCell ref="Q56:R56"/>
    <mergeCell ref="T56:U56"/>
    <mergeCell ref="W56:Y56"/>
    <mergeCell ref="Z56:AA56"/>
    <mergeCell ref="AB56:AC56"/>
    <mergeCell ref="B57:C57"/>
    <mergeCell ref="E57:F57"/>
    <mergeCell ref="H57:K57"/>
    <mergeCell ref="M57:O57"/>
    <mergeCell ref="Q57:R57"/>
    <mergeCell ref="T57:U57"/>
    <mergeCell ref="W57:Y57"/>
    <mergeCell ref="Z57:AA57"/>
    <mergeCell ref="AB57:AC57"/>
    <mergeCell ref="L13:L19"/>
    <mergeCell ref="Y1:AC2"/>
    <mergeCell ref="A3:B4"/>
    <mergeCell ref="C3:E4"/>
    <mergeCell ref="E9:AC10"/>
    <mergeCell ref="A6:D9"/>
    <mergeCell ref="M13:O19"/>
  </mergeCells>
  <pageMargins left="0.904166666666667" right="0.707638888888889" top="1.14166666666667" bottom="0.747916666666667" header="0.313888888888889" footer="0.313888888888889"/>
  <pageSetup paperSize="8" scale="66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L180"/>
  <sheetViews>
    <sheetView view="pageBreakPreview" zoomScaleNormal="100" workbookViewId="0">
      <pane ySplit="8" topLeftCell="A18" activePane="bottomLeft" state="frozen"/>
      <selection/>
      <selection pane="bottomLeft" activeCell="A5" sqref="A5:M6"/>
    </sheetView>
  </sheetViews>
  <sheetFormatPr defaultColWidth="9" defaultRowHeight="14.25"/>
  <cols>
    <col min="1" max="1" width="4.5" style="1" customWidth="1"/>
    <col min="2" max="11" width="2.625" style="1" customWidth="1"/>
    <col min="12" max="12" width="17.5" style="18" customWidth="1"/>
    <col min="13" max="13" width="22.2166666666667" style="1" customWidth="1"/>
    <col min="14" max="14" width="12.375" style="16" customWidth="1"/>
    <col min="15" max="15" width="4.875" style="1" customWidth="1"/>
    <col min="16" max="16" width="5.25" style="1" customWidth="1"/>
    <col min="17" max="17" width="7.375" style="311" customWidth="1"/>
    <col min="18" max="18" width="6.125" style="17" customWidth="1"/>
    <col min="19" max="19" width="16.375" style="18" customWidth="1"/>
    <col min="20" max="20" width="5.75" style="18" customWidth="1"/>
    <col min="21" max="21" width="8.375" style="17" customWidth="1"/>
    <col min="22" max="22" width="7.625" style="17" customWidth="1"/>
    <col min="23" max="23" width="10.25" style="17" customWidth="1"/>
    <col min="24" max="24" width="23.375" style="17" customWidth="1"/>
    <col min="25" max="25" width="10.75" style="17" customWidth="1"/>
    <col min="26" max="26" width="10.375" style="1" customWidth="1"/>
    <col min="27" max="27" width="8.25" style="19" customWidth="1"/>
    <col min="28" max="28" width="5.875" style="1" customWidth="1"/>
    <col min="29" max="32" width="5.75" style="1" hidden="1" customWidth="1"/>
    <col min="33" max="34" width="7.25" style="1" hidden="1" customWidth="1"/>
    <col min="35" max="35" width="10" style="1" customWidth="1"/>
    <col min="36" max="16384" width="9" style="1"/>
  </cols>
  <sheetData>
    <row r="1" ht="33.75" customHeight="1" spans="1:36">
      <c r="A1" s="22" t="s">
        <v>100</v>
      </c>
      <c r="B1" s="21"/>
      <c r="C1" s="21"/>
      <c r="D1" s="21"/>
      <c r="E1" s="21"/>
      <c r="F1" s="22" t="s">
        <v>101</v>
      </c>
      <c r="G1" s="22"/>
      <c r="H1" s="22"/>
      <c r="I1" s="22"/>
      <c r="J1" s="22"/>
      <c r="K1" s="22"/>
      <c r="L1" s="25" t="s">
        <v>102</v>
      </c>
      <c r="M1" s="24"/>
      <c r="N1" s="47" t="s">
        <v>103</v>
      </c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29" t="s">
        <v>2</v>
      </c>
      <c r="AJ1" s="337" t="s">
        <v>5</v>
      </c>
    </row>
    <row r="2" ht="33.75" customHeight="1" spans="1:36">
      <c r="A2" s="22" t="s">
        <v>104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29" t="s">
        <v>105</v>
      </c>
      <c r="AJ2" s="117" t="s">
        <v>6</v>
      </c>
    </row>
    <row r="3" ht="33.75" customHeight="1" spans="1:36">
      <c r="A3" s="24" t="s">
        <v>106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 t="s">
        <v>107</v>
      </c>
      <c r="M3" s="24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29" t="s">
        <v>108</v>
      </c>
      <c r="AJ3" s="118" t="s">
        <v>109</v>
      </c>
    </row>
    <row r="4" ht="33.75" customHeight="1" spans="1:36">
      <c r="A4" s="25" t="s">
        <v>110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29" t="s">
        <v>40</v>
      </c>
      <c r="AJ4" s="118" t="s">
        <v>24</v>
      </c>
    </row>
    <row r="5" ht="33.75" customHeight="1" spans="1:36">
      <c r="A5" s="27" t="s">
        <v>111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119" t="s">
        <v>112</v>
      </c>
      <c r="AJ5" s="337">
        <f>AA9</f>
        <v>14.4175</v>
      </c>
    </row>
    <row r="6" ht="33.75" customHeight="1" spans="1:36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119" t="s">
        <v>113</v>
      </c>
      <c r="AJ6" s="337"/>
    </row>
    <row r="7" s="1" customFormat="1" ht="24.95" customHeight="1" spans="1:36">
      <c r="A7" s="312" t="s">
        <v>1</v>
      </c>
      <c r="B7" s="29" t="s">
        <v>114</v>
      </c>
      <c r="C7" s="29"/>
      <c r="D7" s="29"/>
      <c r="E7" s="29"/>
      <c r="F7" s="29"/>
      <c r="G7" s="29"/>
      <c r="H7" s="29"/>
      <c r="I7" s="29"/>
      <c r="J7" s="29"/>
      <c r="K7" s="29"/>
      <c r="L7" s="48" t="s">
        <v>2</v>
      </c>
      <c r="M7" s="29" t="s">
        <v>105</v>
      </c>
      <c r="N7" s="317" t="s">
        <v>115</v>
      </c>
      <c r="O7" s="29" t="s">
        <v>116</v>
      </c>
      <c r="P7" s="29" t="s">
        <v>117</v>
      </c>
      <c r="Q7" s="29" t="s">
        <v>34</v>
      </c>
      <c r="R7" s="48" t="s">
        <v>118</v>
      </c>
      <c r="S7" s="82" t="s">
        <v>119</v>
      </c>
      <c r="T7" s="82" t="s">
        <v>120</v>
      </c>
      <c r="U7" s="48" t="s">
        <v>121</v>
      </c>
      <c r="V7" s="83" t="s">
        <v>122</v>
      </c>
      <c r="W7" s="83" t="s">
        <v>123</v>
      </c>
      <c r="X7" s="84" t="s">
        <v>124</v>
      </c>
      <c r="Y7" s="84" t="s">
        <v>125</v>
      </c>
      <c r="Z7" s="29" t="s">
        <v>126</v>
      </c>
      <c r="AA7" s="99" t="s">
        <v>127</v>
      </c>
      <c r="AB7" s="29" t="s">
        <v>128</v>
      </c>
      <c r="AC7" s="75" t="s">
        <v>129</v>
      </c>
      <c r="AD7" s="75" t="s">
        <v>130</v>
      </c>
      <c r="AE7" s="75" t="s">
        <v>131</v>
      </c>
      <c r="AF7" s="75" t="s">
        <v>132</v>
      </c>
      <c r="AG7" s="119" t="s">
        <v>133</v>
      </c>
      <c r="AH7" s="119" t="s">
        <v>113</v>
      </c>
      <c r="AI7" s="122" t="s">
        <v>134</v>
      </c>
      <c r="AJ7" s="338" t="s">
        <v>135</v>
      </c>
    </row>
    <row r="8" s="2" customFormat="1" ht="24.95" customHeight="1" spans="1:36">
      <c r="A8" s="312"/>
      <c r="B8" s="30">
        <v>0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49">
        <v>9</v>
      </c>
      <c r="L8" s="48"/>
      <c r="M8" s="50"/>
      <c r="N8" s="317"/>
      <c r="O8" s="29"/>
      <c r="P8" s="29"/>
      <c r="Q8" s="29"/>
      <c r="R8" s="48"/>
      <c r="S8" s="82"/>
      <c r="T8" s="82"/>
      <c r="U8" s="48"/>
      <c r="V8" s="83"/>
      <c r="W8" s="83"/>
      <c r="X8" s="84"/>
      <c r="Y8" s="84"/>
      <c r="Z8" s="29"/>
      <c r="AA8" s="99"/>
      <c r="AB8" s="29"/>
      <c r="AC8" s="75"/>
      <c r="AD8" s="75"/>
      <c r="AE8" s="75"/>
      <c r="AF8" s="75"/>
      <c r="AG8" s="124"/>
      <c r="AH8" s="119"/>
      <c r="AI8" s="122"/>
      <c r="AJ8" s="339"/>
    </row>
    <row r="9" s="306" customFormat="1" ht="40" customHeight="1" spans="1:36">
      <c r="A9" s="312">
        <v>1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49"/>
      <c r="L9" s="318" t="s">
        <v>5</v>
      </c>
      <c r="M9" s="53" t="s">
        <v>6</v>
      </c>
      <c r="N9" s="319" t="s">
        <v>41</v>
      </c>
      <c r="O9" s="49" t="s">
        <v>53</v>
      </c>
      <c r="P9" s="30" t="s">
        <v>136</v>
      </c>
      <c r="Q9" s="29"/>
      <c r="R9" s="85" t="s">
        <v>53</v>
      </c>
      <c r="S9" s="118" t="s">
        <v>5</v>
      </c>
      <c r="T9" s="85" t="s">
        <v>53</v>
      </c>
      <c r="U9" s="48" t="s">
        <v>137</v>
      </c>
      <c r="V9" s="48" t="s">
        <v>138</v>
      </c>
      <c r="W9" s="86" t="s">
        <v>139</v>
      </c>
      <c r="X9" s="86" t="s">
        <v>140</v>
      </c>
      <c r="Y9" s="86" t="s">
        <v>42</v>
      </c>
      <c r="Z9" s="53" t="s">
        <v>42</v>
      </c>
      <c r="AA9" s="331">
        <f>AA10+AA15+AA76+AA100+AA101+AA102+AA104*2+AA105*4+AA106+AA107+AA108*4+AA109+AA110+AA111+AA112+AA113</f>
        <v>14.4175</v>
      </c>
      <c r="AB9" s="53" t="s">
        <v>42</v>
      </c>
      <c r="AC9" s="35"/>
      <c r="AD9" s="35"/>
      <c r="AE9" s="35"/>
      <c r="AF9" s="35"/>
      <c r="AG9" s="340"/>
      <c r="AH9" s="341"/>
      <c r="AI9" s="170"/>
      <c r="AJ9" s="53">
        <v>1</v>
      </c>
    </row>
    <row r="10" ht="40" customHeight="1" spans="1:36">
      <c r="A10" s="312">
        <v>2</v>
      </c>
      <c r="B10" s="30"/>
      <c r="C10" s="31">
        <v>1</v>
      </c>
      <c r="D10" s="31"/>
      <c r="E10" s="31"/>
      <c r="F10" s="31"/>
      <c r="G10" s="38"/>
      <c r="H10" s="31"/>
      <c r="I10" s="31"/>
      <c r="J10" s="64"/>
      <c r="K10" s="64"/>
      <c r="L10" s="60" t="s">
        <v>141</v>
      </c>
      <c r="M10" s="35" t="s">
        <v>142</v>
      </c>
      <c r="N10" s="65" t="s">
        <v>72</v>
      </c>
      <c r="O10" s="66" t="s">
        <v>56</v>
      </c>
      <c r="P10" s="30" t="s">
        <v>136</v>
      </c>
      <c r="Q10" s="66"/>
      <c r="R10" s="85" t="s">
        <v>143</v>
      </c>
      <c r="S10" s="66" t="s">
        <v>144</v>
      </c>
      <c r="T10" s="85" t="s">
        <v>42</v>
      </c>
      <c r="U10" s="48" t="s">
        <v>137</v>
      </c>
      <c r="V10" s="48" t="s">
        <v>138</v>
      </c>
      <c r="W10" s="86" t="s">
        <v>139</v>
      </c>
      <c r="X10" s="86" t="s">
        <v>140</v>
      </c>
      <c r="Y10" s="86" t="s">
        <v>42</v>
      </c>
      <c r="Z10" s="53" t="s">
        <v>42</v>
      </c>
      <c r="AA10" s="100">
        <f>AA11+AA14</f>
        <v>0.6402</v>
      </c>
      <c r="AB10" s="53" t="s">
        <v>42</v>
      </c>
      <c r="AC10" s="66"/>
      <c r="AD10" s="66"/>
      <c r="AE10" s="66"/>
      <c r="AF10" s="66"/>
      <c r="AG10" s="66"/>
      <c r="AH10" s="66"/>
      <c r="AI10" s="66"/>
      <c r="AJ10" s="53">
        <v>1</v>
      </c>
    </row>
    <row r="11" ht="40" customHeight="1" spans="1:36">
      <c r="A11" s="312">
        <v>3</v>
      </c>
      <c r="B11" s="30"/>
      <c r="C11" s="31"/>
      <c r="D11" s="31">
        <v>2</v>
      </c>
      <c r="E11" s="31"/>
      <c r="F11" s="31"/>
      <c r="G11" s="38"/>
      <c r="H11" s="31"/>
      <c r="I11" s="31"/>
      <c r="J11" s="64"/>
      <c r="K11" s="64"/>
      <c r="L11" s="62" t="s">
        <v>145</v>
      </c>
      <c r="M11" s="35" t="s">
        <v>146</v>
      </c>
      <c r="N11" s="65" t="s">
        <v>72</v>
      </c>
      <c r="O11" s="66" t="s">
        <v>78</v>
      </c>
      <c r="P11" s="30" t="s">
        <v>136</v>
      </c>
      <c r="Q11" s="66"/>
      <c r="R11" s="85" t="s">
        <v>53</v>
      </c>
      <c r="S11" s="60" t="s">
        <v>145</v>
      </c>
      <c r="T11" s="85" t="s">
        <v>53</v>
      </c>
      <c r="U11" s="48" t="s">
        <v>137</v>
      </c>
      <c r="V11" s="48" t="s">
        <v>138</v>
      </c>
      <c r="W11" s="86" t="s">
        <v>139</v>
      </c>
      <c r="X11" s="86" t="s">
        <v>140</v>
      </c>
      <c r="Y11" s="86" t="s">
        <v>42</v>
      </c>
      <c r="Z11" s="53" t="s">
        <v>42</v>
      </c>
      <c r="AA11" s="107">
        <f>AA12+AA13</f>
        <v>0.5902</v>
      </c>
      <c r="AB11" s="53" t="s">
        <v>42</v>
      </c>
      <c r="AC11" s="66"/>
      <c r="AD11" s="66"/>
      <c r="AE11" s="66"/>
      <c r="AF11" s="66"/>
      <c r="AG11" s="66"/>
      <c r="AH11" s="66"/>
      <c r="AI11" s="66"/>
      <c r="AJ11" s="53">
        <v>1</v>
      </c>
    </row>
    <row r="12" ht="40" customHeight="1" spans="1:36">
      <c r="A12" s="312">
        <v>4</v>
      </c>
      <c r="B12" s="30"/>
      <c r="C12" s="31"/>
      <c r="D12" s="31"/>
      <c r="E12" s="31">
        <v>3</v>
      </c>
      <c r="F12" s="31"/>
      <c r="G12" s="38"/>
      <c r="H12" s="31"/>
      <c r="I12" s="31"/>
      <c r="J12" s="64"/>
      <c r="K12" s="64"/>
      <c r="L12" s="60" t="s">
        <v>147</v>
      </c>
      <c r="M12" s="35" t="s">
        <v>148</v>
      </c>
      <c r="N12" s="65" t="s">
        <v>149</v>
      </c>
      <c r="O12" s="66" t="s">
        <v>78</v>
      </c>
      <c r="P12" s="30" t="s">
        <v>136</v>
      </c>
      <c r="Q12" s="66"/>
      <c r="R12" s="85" t="s">
        <v>143</v>
      </c>
      <c r="S12" s="66" t="s">
        <v>144</v>
      </c>
      <c r="T12" s="66" t="s">
        <v>42</v>
      </c>
      <c r="U12" s="48" t="s">
        <v>138</v>
      </c>
      <c r="V12" s="48" t="s">
        <v>137</v>
      </c>
      <c r="W12" s="66" t="s">
        <v>150</v>
      </c>
      <c r="X12" s="66" t="s">
        <v>151</v>
      </c>
      <c r="Y12" s="66" t="s">
        <v>152</v>
      </c>
      <c r="Z12" s="35" t="s">
        <v>153</v>
      </c>
      <c r="AA12" s="107">
        <v>0.4565</v>
      </c>
      <c r="AB12" s="53" t="s">
        <v>42</v>
      </c>
      <c r="AC12" s="66"/>
      <c r="AD12" s="66"/>
      <c r="AE12" s="66"/>
      <c r="AF12" s="66"/>
      <c r="AG12" s="66"/>
      <c r="AH12" s="66"/>
      <c r="AI12" s="66"/>
      <c r="AJ12" s="53">
        <v>1</v>
      </c>
    </row>
    <row r="13" ht="40" customHeight="1" spans="1:36">
      <c r="A13" s="312">
        <v>5</v>
      </c>
      <c r="B13" s="30"/>
      <c r="C13" s="31"/>
      <c r="D13" s="31"/>
      <c r="E13" s="31">
        <v>3</v>
      </c>
      <c r="F13" s="31"/>
      <c r="G13" s="38"/>
      <c r="H13" s="31"/>
      <c r="I13" s="31"/>
      <c r="J13" s="64"/>
      <c r="K13" s="64"/>
      <c r="L13" s="60" t="s">
        <v>154</v>
      </c>
      <c r="M13" s="35" t="s">
        <v>155</v>
      </c>
      <c r="N13" s="65" t="s">
        <v>72</v>
      </c>
      <c r="O13" s="66" t="s">
        <v>78</v>
      </c>
      <c r="P13" s="30" t="s">
        <v>136</v>
      </c>
      <c r="Q13" s="66"/>
      <c r="R13" s="85" t="s">
        <v>143</v>
      </c>
      <c r="S13" s="66" t="s">
        <v>144</v>
      </c>
      <c r="T13" s="66" t="s">
        <v>42</v>
      </c>
      <c r="U13" s="48" t="s">
        <v>137</v>
      </c>
      <c r="V13" s="48" t="s">
        <v>138</v>
      </c>
      <c r="W13" s="66" t="s">
        <v>156</v>
      </c>
      <c r="X13" s="66" t="s">
        <v>157</v>
      </c>
      <c r="Y13" s="66" t="s">
        <v>158</v>
      </c>
      <c r="Z13" s="49" t="s">
        <v>42</v>
      </c>
      <c r="AA13" s="107">
        <v>0.1337</v>
      </c>
      <c r="AB13" s="53" t="s">
        <v>42</v>
      </c>
      <c r="AC13" s="66"/>
      <c r="AD13" s="66"/>
      <c r="AE13" s="66"/>
      <c r="AF13" s="66"/>
      <c r="AG13" s="66"/>
      <c r="AH13" s="66"/>
      <c r="AI13" s="66"/>
      <c r="AJ13" s="53">
        <v>1</v>
      </c>
    </row>
    <row r="14" ht="40" customHeight="1" spans="1:36">
      <c r="A14" s="312">
        <v>6</v>
      </c>
      <c r="B14" s="30"/>
      <c r="C14" s="31"/>
      <c r="D14" s="31">
        <v>2</v>
      </c>
      <c r="E14" s="31"/>
      <c r="F14" s="31"/>
      <c r="G14" s="38"/>
      <c r="H14" s="31"/>
      <c r="I14" s="31"/>
      <c r="J14" s="64"/>
      <c r="K14" s="64"/>
      <c r="L14" s="60" t="s">
        <v>159</v>
      </c>
      <c r="M14" s="35" t="s">
        <v>160</v>
      </c>
      <c r="N14" s="65" t="s">
        <v>72</v>
      </c>
      <c r="O14" s="66" t="s">
        <v>78</v>
      </c>
      <c r="P14" s="30" t="s">
        <v>136</v>
      </c>
      <c r="Q14" s="66"/>
      <c r="R14" s="85" t="s">
        <v>143</v>
      </c>
      <c r="S14" s="66" t="s">
        <v>144</v>
      </c>
      <c r="T14" s="66" t="s">
        <v>42</v>
      </c>
      <c r="U14" s="48" t="s">
        <v>137</v>
      </c>
      <c r="V14" s="48" t="s">
        <v>138</v>
      </c>
      <c r="W14" s="69" t="s">
        <v>139</v>
      </c>
      <c r="X14" s="35" t="s">
        <v>140</v>
      </c>
      <c r="Y14" s="66" t="s">
        <v>42</v>
      </c>
      <c r="Z14" s="49" t="s">
        <v>42</v>
      </c>
      <c r="AA14" s="107">
        <v>0.05</v>
      </c>
      <c r="AB14" s="53" t="s">
        <v>42</v>
      </c>
      <c r="AC14" s="66"/>
      <c r="AD14" s="66"/>
      <c r="AE14" s="66"/>
      <c r="AF14" s="66"/>
      <c r="AG14" s="66"/>
      <c r="AH14" s="66"/>
      <c r="AI14" s="66"/>
      <c r="AJ14" s="53">
        <v>1</v>
      </c>
    </row>
    <row r="15" s="306" customFormat="1" ht="40" customHeight="1" spans="1:36">
      <c r="A15" s="312">
        <v>7</v>
      </c>
      <c r="B15" s="34"/>
      <c r="C15" s="35">
        <v>1</v>
      </c>
      <c r="D15" s="35"/>
      <c r="E15" s="35"/>
      <c r="F15" s="35"/>
      <c r="G15" s="35"/>
      <c r="H15" s="35"/>
      <c r="I15" s="35"/>
      <c r="J15" s="34"/>
      <c r="K15" s="34"/>
      <c r="L15" s="60" t="s">
        <v>161</v>
      </c>
      <c r="M15" s="35" t="s">
        <v>162</v>
      </c>
      <c r="N15" s="65" t="s">
        <v>72</v>
      </c>
      <c r="O15" s="49" t="s">
        <v>53</v>
      </c>
      <c r="P15" s="30" t="s">
        <v>136</v>
      </c>
      <c r="Q15" s="49"/>
      <c r="R15" s="85" t="s">
        <v>143</v>
      </c>
      <c r="S15" s="66" t="s">
        <v>144</v>
      </c>
      <c r="T15" s="66" t="s">
        <v>42</v>
      </c>
      <c r="U15" s="48" t="s">
        <v>137</v>
      </c>
      <c r="V15" s="48" t="s">
        <v>138</v>
      </c>
      <c r="W15" s="69" t="s">
        <v>139</v>
      </c>
      <c r="X15" s="35" t="s">
        <v>140</v>
      </c>
      <c r="Y15" s="66" t="s">
        <v>42</v>
      </c>
      <c r="Z15" s="49" t="s">
        <v>42</v>
      </c>
      <c r="AA15" s="105">
        <f>AA16+AA17+AA18+AA26</f>
        <v>10.6535</v>
      </c>
      <c r="AB15" s="53" t="s">
        <v>42</v>
      </c>
      <c r="AC15" s="102"/>
      <c r="AD15" s="102"/>
      <c r="AE15" s="102"/>
      <c r="AF15" s="102"/>
      <c r="AG15" s="109"/>
      <c r="AH15" s="109"/>
      <c r="AI15" s="170"/>
      <c r="AJ15" s="53">
        <v>1</v>
      </c>
    </row>
    <row r="16" s="2" customFormat="1" ht="40" customHeight="1" spans="1:36">
      <c r="A16" s="312">
        <v>8</v>
      </c>
      <c r="B16" s="34"/>
      <c r="C16" s="35"/>
      <c r="D16" s="35">
        <v>2</v>
      </c>
      <c r="E16" s="35"/>
      <c r="F16" s="35"/>
      <c r="G16" s="35"/>
      <c r="H16" s="35"/>
      <c r="I16" s="35"/>
      <c r="J16" s="34"/>
      <c r="K16" s="34"/>
      <c r="L16" s="60" t="s">
        <v>163</v>
      </c>
      <c r="M16" s="35" t="s">
        <v>164</v>
      </c>
      <c r="N16" s="61" t="s">
        <v>165</v>
      </c>
      <c r="O16" s="49" t="s">
        <v>78</v>
      </c>
      <c r="P16" s="30" t="s">
        <v>136</v>
      </c>
      <c r="Q16" s="49"/>
      <c r="R16" s="85" t="s">
        <v>143</v>
      </c>
      <c r="S16" s="66" t="s">
        <v>144</v>
      </c>
      <c r="T16" s="66" t="s">
        <v>42</v>
      </c>
      <c r="U16" s="48" t="s">
        <v>138</v>
      </c>
      <c r="V16" s="48" t="s">
        <v>137</v>
      </c>
      <c r="W16" s="69" t="s">
        <v>166</v>
      </c>
      <c r="X16" s="66" t="s">
        <v>42</v>
      </c>
      <c r="Y16" s="49" t="s">
        <v>42</v>
      </c>
      <c r="Z16" s="49" t="s">
        <v>42</v>
      </c>
      <c r="AA16" s="105">
        <v>0.0145</v>
      </c>
      <c r="AB16" s="53" t="s">
        <v>42</v>
      </c>
      <c r="AC16" s="102"/>
      <c r="AD16" s="102"/>
      <c r="AE16" s="102"/>
      <c r="AF16" s="102"/>
      <c r="AG16" s="109"/>
      <c r="AH16" s="109"/>
      <c r="AI16" s="170"/>
      <c r="AJ16" s="53">
        <v>1</v>
      </c>
    </row>
    <row r="17" s="2" customFormat="1" ht="40" customHeight="1" spans="1:36">
      <c r="A17" s="312">
        <v>9</v>
      </c>
      <c r="B17" s="34"/>
      <c r="C17" s="35"/>
      <c r="D17" s="35">
        <v>2</v>
      </c>
      <c r="E17" s="35"/>
      <c r="F17" s="35"/>
      <c r="G17" s="35"/>
      <c r="H17" s="35"/>
      <c r="I17" s="35"/>
      <c r="J17" s="34"/>
      <c r="K17" s="34"/>
      <c r="L17" s="60" t="s">
        <v>167</v>
      </c>
      <c r="M17" s="35" t="s">
        <v>168</v>
      </c>
      <c r="N17" s="61" t="s">
        <v>165</v>
      </c>
      <c r="O17" s="49" t="s">
        <v>78</v>
      </c>
      <c r="P17" s="30" t="s">
        <v>136</v>
      </c>
      <c r="Q17" s="49"/>
      <c r="R17" s="85" t="s">
        <v>143</v>
      </c>
      <c r="S17" s="66" t="s">
        <v>144</v>
      </c>
      <c r="T17" s="66" t="s">
        <v>42</v>
      </c>
      <c r="U17" s="48" t="s">
        <v>138</v>
      </c>
      <c r="V17" s="48" t="s">
        <v>137</v>
      </c>
      <c r="W17" s="69" t="s">
        <v>166</v>
      </c>
      <c r="X17" s="66" t="s">
        <v>42</v>
      </c>
      <c r="Y17" s="49" t="s">
        <v>42</v>
      </c>
      <c r="Z17" s="49" t="s">
        <v>42</v>
      </c>
      <c r="AA17" s="105">
        <v>0.0123</v>
      </c>
      <c r="AB17" s="53" t="s">
        <v>42</v>
      </c>
      <c r="AC17" s="102"/>
      <c r="AD17" s="102"/>
      <c r="AE17" s="102"/>
      <c r="AF17" s="102"/>
      <c r="AG17" s="109"/>
      <c r="AH17" s="109"/>
      <c r="AI17" s="170"/>
      <c r="AJ17" s="53">
        <v>1</v>
      </c>
    </row>
    <row r="18" s="306" customFormat="1" ht="40" customHeight="1" spans="1:36">
      <c r="A18" s="312">
        <v>10</v>
      </c>
      <c r="B18" s="34"/>
      <c r="C18" s="35"/>
      <c r="D18" s="35">
        <v>2</v>
      </c>
      <c r="E18" s="35"/>
      <c r="F18" s="35"/>
      <c r="G18" s="35"/>
      <c r="H18" s="35"/>
      <c r="I18" s="35"/>
      <c r="J18" s="34"/>
      <c r="K18" s="34"/>
      <c r="L18" s="60" t="s">
        <v>169</v>
      </c>
      <c r="M18" s="35" t="s">
        <v>170</v>
      </c>
      <c r="N18" s="65" t="s">
        <v>72</v>
      </c>
      <c r="O18" s="49" t="s">
        <v>56</v>
      </c>
      <c r="P18" s="30" t="s">
        <v>136</v>
      </c>
      <c r="Q18" s="49"/>
      <c r="R18" s="85" t="s">
        <v>143</v>
      </c>
      <c r="S18" s="66" t="s">
        <v>144</v>
      </c>
      <c r="T18" s="66" t="s">
        <v>42</v>
      </c>
      <c r="U18" s="48" t="s">
        <v>138</v>
      </c>
      <c r="V18" s="48" t="s">
        <v>137</v>
      </c>
      <c r="W18" s="69" t="s">
        <v>139</v>
      </c>
      <c r="X18" s="35" t="s">
        <v>140</v>
      </c>
      <c r="Y18" s="66" t="s">
        <v>42</v>
      </c>
      <c r="Z18" s="49" t="s">
        <v>42</v>
      </c>
      <c r="AA18" s="105">
        <f>AA19+AA24+AA25*9</f>
        <v>1.3748</v>
      </c>
      <c r="AB18" s="53" t="s">
        <v>42</v>
      </c>
      <c r="AC18" s="102"/>
      <c r="AD18" s="102"/>
      <c r="AE18" s="102"/>
      <c r="AF18" s="102"/>
      <c r="AG18" s="109"/>
      <c r="AH18" s="109"/>
      <c r="AI18" s="170"/>
      <c r="AJ18" s="53">
        <v>1</v>
      </c>
    </row>
    <row r="19" s="307" customFormat="1" ht="40" customHeight="1" spans="1:36">
      <c r="A19" s="312">
        <v>11</v>
      </c>
      <c r="B19" s="34"/>
      <c r="C19" s="35"/>
      <c r="D19" s="35"/>
      <c r="E19" s="35">
        <v>3</v>
      </c>
      <c r="F19" s="35"/>
      <c r="G19" s="35"/>
      <c r="H19" s="35"/>
      <c r="I19" s="35"/>
      <c r="J19" s="49"/>
      <c r="K19" s="49"/>
      <c r="L19" s="62" t="s">
        <v>171</v>
      </c>
      <c r="M19" s="35" t="s">
        <v>172</v>
      </c>
      <c r="N19" s="61" t="s">
        <v>72</v>
      </c>
      <c r="O19" s="49" t="s">
        <v>78</v>
      </c>
      <c r="P19" s="30" t="s">
        <v>136</v>
      </c>
      <c r="Q19" s="34"/>
      <c r="R19" s="85" t="s">
        <v>53</v>
      </c>
      <c r="S19" s="66" t="s">
        <v>171</v>
      </c>
      <c r="T19" s="64" t="s">
        <v>53</v>
      </c>
      <c r="U19" s="48" t="s">
        <v>137</v>
      </c>
      <c r="V19" s="48" t="s">
        <v>138</v>
      </c>
      <c r="W19" s="69" t="s">
        <v>173</v>
      </c>
      <c r="X19" s="35" t="s">
        <v>140</v>
      </c>
      <c r="Y19" s="66" t="s">
        <v>42</v>
      </c>
      <c r="Z19" s="49" t="s">
        <v>42</v>
      </c>
      <c r="AA19" s="101">
        <f>AA20+AA21+AA22*AJ22+AA23</f>
        <v>1.1658</v>
      </c>
      <c r="AB19" s="53" t="s">
        <v>42</v>
      </c>
      <c r="AC19" s="109"/>
      <c r="AD19" s="109"/>
      <c r="AE19" s="109"/>
      <c r="AF19" s="109"/>
      <c r="AG19" s="109"/>
      <c r="AH19" s="109"/>
      <c r="AI19" s="170"/>
      <c r="AJ19" s="53">
        <v>1</v>
      </c>
    </row>
    <row r="20" s="12" customFormat="1" ht="40" customHeight="1" spans="1:36">
      <c r="A20" s="312">
        <v>12</v>
      </c>
      <c r="B20" s="30"/>
      <c r="C20" s="31"/>
      <c r="D20" s="31"/>
      <c r="E20" s="31"/>
      <c r="F20" s="31">
        <v>4</v>
      </c>
      <c r="G20" s="31"/>
      <c r="H20" s="31"/>
      <c r="I20" s="31"/>
      <c r="J20" s="64"/>
      <c r="K20" s="58"/>
      <c r="L20" s="60" t="s">
        <v>174</v>
      </c>
      <c r="M20" s="35" t="s">
        <v>175</v>
      </c>
      <c r="N20" s="61" t="s">
        <v>72</v>
      </c>
      <c r="O20" s="49" t="s">
        <v>78</v>
      </c>
      <c r="P20" s="30" t="s">
        <v>136</v>
      </c>
      <c r="Q20" s="97"/>
      <c r="R20" s="85" t="s">
        <v>143</v>
      </c>
      <c r="S20" s="66" t="s">
        <v>144</v>
      </c>
      <c r="T20" s="66" t="s">
        <v>42</v>
      </c>
      <c r="U20" s="48" t="s">
        <v>137</v>
      </c>
      <c r="V20" s="48" t="s">
        <v>138</v>
      </c>
      <c r="W20" s="69" t="s">
        <v>156</v>
      </c>
      <c r="X20" s="35" t="s">
        <v>176</v>
      </c>
      <c r="Y20" s="35" t="s">
        <v>177</v>
      </c>
      <c r="Z20" s="30" t="s">
        <v>42</v>
      </c>
      <c r="AA20" s="105">
        <v>1.0387</v>
      </c>
      <c r="AB20" s="53" t="s">
        <v>42</v>
      </c>
      <c r="AC20" s="30"/>
      <c r="AD20" s="30"/>
      <c r="AE20" s="30"/>
      <c r="AF20" s="30"/>
      <c r="AG20" s="109"/>
      <c r="AH20" s="109"/>
      <c r="AI20" s="170"/>
      <c r="AJ20" s="53">
        <v>1</v>
      </c>
    </row>
    <row r="21" ht="40" customHeight="1" spans="1:36">
      <c r="A21" s="312">
        <v>13</v>
      </c>
      <c r="B21" s="30"/>
      <c r="C21" s="31"/>
      <c r="D21" s="31"/>
      <c r="E21" s="31"/>
      <c r="F21" s="31">
        <v>4</v>
      </c>
      <c r="G21" s="31"/>
      <c r="H21" s="31"/>
      <c r="I21" s="31"/>
      <c r="J21" s="64"/>
      <c r="K21" s="58"/>
      <c r="L21" s="62" t="s">
        <v>178</v>
      </c>
      <c r="M21" s="35" t="s">
        <v>179</v>
      </c>
      <c r="N21" s="61" t="s">
        <v>72</v>
      </c>
      <c r="O21" s="49" t="s">
        <v>78</v>
      </c>
      <c r="P21" s="30" t="s">
        <v>136</v>
      </c>
      <c r="Q21" s="97"/>
      <c r="R21" s="85" t="s">
        <v>53</v>
      </c>
      <c r="S21" s="66" t="s">
        <v>178</v>
      </c>
      <c r="T21" s="64" t="s">
        <v>53</v>
      </c>
      <c r="U21" s="48" t="s">
        <v>137</v>
      </c>
      <c r="V21" s="48" t="s">
        <v>138</v>
      </c>
      <c r="W21" s="69" t="s">
        <v>150</v>
      </c>
      <c r="X21" s="35" t="s">
        <v>180</v>
      </c>
      <c r="Y21" s="30" t="s">
        <v>181</v>
      </c>
      <c r="Z21" s="30" t="s">
        <v>42</v>
      </c>
      <c r="AA21" s="105">
        <v>0.0061</v>
      </c>
      <c r="AB21" s="53" t="s">
        <v>42</v>
      </c>
      <c r="AC21" s="30"/>
      <c r="AD21" s="30"/>
      <c r="AE21" s="30"/>
      <c r="AF21" s="30"/>
      <c r="AG21" s="109"/>
      <c r="AH21" s="109"/>
      <c r="AI21" s="170"/>
      <c r="AJ21" s="35">
        <v>1</v>
      </c>
    </row>
    <row r="22" ht="40" customHeight="1" spans="1:36">
      <c r="A22" s="312">
        <v>14</v>
      </c>
      <c r="B22" s="30"/>
      <c r="C22" s="31"/>
      <c r="D22" s="31"/>
      <c r="E22" s="31"/>
      <c r="F22" s="31">
        <v>4</v>
      </c>
      <c r="G22" s="31"/>
      <c r="H22" s="31"/>
      <c r="I22" s="31"/>
      <c r="J22" s="64"/>
      <c r="K22" s="58"/>
      <c r="L22" s="62" t="s">
        <v>182</v>
      </c>
      <c r="M22" s="35" t="s">
        <v>183</v>
      </c>
      <c r="N22" s="61" t="s">
        <v>72</v>
      </c>
      <c r="O22" s="49" t="s">
        <v>78</v>
      </c>
      <c r="P22" s="30" t="s">
        <v>136</v>
      </c>
      <c r="Q22" s="97"/>
      <c r="R22" s="85" t="s">
        <v>53</v>
      </c>
      <c r="S22" s="66" t="s">
        <v>182</v>
      </c>
      <c r="T22" s="64" t="s">
        <v>53</v>
      </c>
      <c r="U22" s="48" t="s">
        <v>137</v>
      </c>
      <c r="V22" s="48" t="s">
        <v>138</v>
      </c>
      <c r="W22" s="69" t="s">
        <v>150</v>
      </c>
      <c r="X22" s="35" t="s">
        <v>180</v>
      </c>
      <c r="Y22" s="30" t="s">
        <v>181</v>
      </c>
      <c r="Z22" s="30" t="s">
        <v>42</v>
      </c>
      <c r="AA22" s="105">
        <v>0.0105</v>
      </c>
      <c r="AB22" s="53" t="s">
        <v>42</v>
      </c>
      <c r="AC22" s="30"/>
      <c r="AD22" s="30"/>
      <c r="AE22" s="30"/>
      <c r="AF22" s="30"/>
      <c r="AG22" s="109"/>
      <c r="AH22" s="109"/>
      <c r="AI22" s="170"/>
      <c r="AJ22" s="35">
        <v>2</v>
      </c>
    </row>
    <row r="23" s="12" customFormat="1" ht="40" customHeight="1" spans="1:36">
      <c r="A23" s="312">
        <v>15</v>
      </c>
      <c r="B23" s="30"/>
      <c r="C23" s="31"/>
      <c r="D23" s="31"/>
      <c r="E23" s="31"/>
      <c r="F23" s="31">
        <v>4</v>
      </c>
      <c r="G23" s="31"/>
      <c r="H23" s="31"/>
      <c r="I23" s="31"/>
      <c r="J23" s="64"/>
      <c r="K23" s="73"/>
      <c r="L23" s="60" t="s">
        <v>184</v>
      </c>
      <c r="M23" s="35" t="s">
        <v>185</v>
      </c>
      <c r="N23" s="61" t="s">
        <v>186</v>
      </c>
      <c r="O23" s="49" t="s">
        <v>78</v>
      </c>
      <c r="P23" s="30" t="s">
        <v>136</v>
      </c>
      <c r="Q23" s="66" t="s">
        <v>42</v>
      </c>
      <c r="R23" s="85" t="s">
        <v>143</v>
      </c>
      <c r="S23" s="66" t="s">
        <v>144</v>
      </c>
      <c r="T23" s="30" t="s">
        <v>42</v>
      </c>
      <c r="U23" s="48" t="s">
        <v>137</v>
      </c>
      <c r="V23" s="48" t="s">
        <v>138</v>
      </c>
      <c r="W23" s="69" t="s">
        <v>187</v>
      </c>
      <c r="X23" s="66" t="s">
        <v>42</v>
      </c>
      <c r="Y23" s="66" t="s">
        <v>188</v>
      </c>
      <c r="Z23" s="30" t="s">
        <v>42</v>
      </c>
      <c r="AA23" s="105">
        <v>0.1</v>
      </c>
      <c r="AB23" s="53" t="s">
        <v>42</v>
      </c>
      <c r="AC23" s="53"/>
      <c r="AD23" s="53"/>
      <c r="AE23" s="53"/>
      <c r="AF23" s="53"/>
      <c r="AG23" s="109"/>
      <c r="AH23" s="109"/>
      <c r="AI23" s="170"/>
      <c r="AJ23" s="53">
        <v>1</v>
      </c>
    </row>
    <row r="24" s="1" customFormat="1" ht="40" customHeight="1" spans="1:36">
      <c r="A24" s="312">
        <v>16</v>
      </c>
      <c r="B24" s="30"/>
      <c r="C24" s="31"/>
      <c r="D24" s="31"/>
      <c r="E24" s="46">
        <v>3</v>
      </c>
      <c r="F24" s="46"/>
      <c r="G24" s="31"/>
      <c r="H24" s="31"/>
      <c r="I24" s="31"/>
      <c r="J24" s="64"/>
      <c r="K24" s="73"/>
      <c r="L24" s="60" t="s">
        <v>189</v>
      </c>
      <c r="M24" s="35" t="s">
        <v>190</v>
      </c>
      <c r="N24" s="65" t="s">
        <v>72</v>
      </c>
      <c r="O24" s="69" t="s">
        <v>56</v>
      </c>
      <c r="P24" s="30" t="s">
        <v>136</v>
      </c>
      <c r="Q24" s="97"/>
      <c r="R24" s="85" t="s">
        <v>143</v>
      </c>
      <c r="S24" s="66" t="s">
        <v>144</v>
      </c>
      <c r="T24" s="30" t="s">
        <v>42</v>
      </c>
      <c r="U24" s="48" t="s">
        <v>137</v>
      </c>
      <c r="V24" s="48" t="s">
        <v>138</v>
      </c>
      <c r="W24" s="69" t="s">
        <v>173</v>
      </c>
      <c r="X24" s="35" t="s">
        <v>140</v>
      </c>
      <c r="Y24" s="30" t="s">
        <v>42</v>
      </c>
      <c r="Z24" s="30" t="s">
        <v>42</v>
      </c>
      <c r="AA24" s="105">
        <v>0.2</v>
      </c>
      <c r="AB24" s="53" t="s">
        <v>42</v>
      </c>
      <c r="AC24" s="53"/>
      <c r="AD24" s="53"/>
      <c r="AE24" s="53"/>
      <c r="AF24" s="53"/>
      <c r="AG24" s="109"/>
      <c r="AH24" s="109"/>
      <c r="AI24" s="170"/>
      <c r="AJ24" s="53">
        <v>1</v>
      </c>
    </row>
    <row r="25" ht="40" customHeight="1" spans="1:36">
      <c r="A25" s="312">
        <v>17</v>
      </c>
      <c r="B25" s="30"/>
      <c r="C25" s="31"/>
      <c r="D25" s="31"/>
      <c r="E25" s="46">
        <v>3</v>
      </c>
      <c r="F25" s="46"/>
      <c r="G25" s="31"/>
      <c r="H25" s="31"/>
      <c r="I25" s="31"/>
      <c r="J25" s="64"/>
      <c r="K25" s="73"/>
      <c r="L25" s="60" t="s">
        <v>191</v>
      </c>
      <c r="M25" s="35" t="s">
        <v>192</v>
      </c>
      <c r="N25" s="320" t="s">
        <v>193</v>
      </c>
      <c r="O25" s="69" t="s">
        <v>78</v>
      </c>
      <c r="P25" s="30" t="s">
        <v>136</v>
      </c>
      <c r="Q25" s="66" t="s">
        <v>42</v>
      </c>
      <c r="R25" s="85" t="s">
        <v>143</v>
      </c>
      <c r="S25" s="66" t="s">
        <v>144</v>
      </c>
      <c r="T25" s="30" t="s">
        <v>42</v>
      </c>
      <c r="U25" s="48" t="s">
        <v>138</v>
      </c>
      <c r="V25" s="48" t="s">
        <v>137</v>
      </c>
      <c r="W25" s="30" t="s">
        <v>42</v>
      </c>
      <c r="X25" s="30" t="s">
        <v>42</v>
      </c>
      <c r="Y25" s="30" t="s">
        <v>42</v>
      </c>
      <c r="Z25" s="30" t="s">
        <v>42</v>
      </c>
      <c r="AA25" s="105">
        <v>0.001</v>
      </c>
      <c r="AB25" s="53" t="s">
        <v>42</v>
      </c>
      <c r="AC25" s="53"/>
      <c r="AD25" s="53"/>
      <c r="AE25" s="53"/>
      <c r="AF25" s="53"/>
      <c r="AG25" s="109"/>
      <c r="AH25" s="109"/>
      <c r="AI25" s="170"/>
      <c r="AJ25" s="53">
        <v>9</v>
      </c>
    </row>
    <row r="26" ht="40" customHeight="1" spans="1:36">
      <c r="A26" s="312">
        <v>18</v>
      </c>
      <c r="B26" s="30"/>
      <c r="C26" s="31"/>
      <c r="D26" s="31">
        <v>2</v>
      </c>
      <c r="E26" s="45"/>
      <c r="F26" s="46"/>
      <c r="G26" s="31"/>
      <c r="H26" s="31"/>
      <c r="I26" s="31"/>
      <c r="J26" s="64"/>
      <c r="K26" s="73"/>
      <c r="L26" s="60" t="s">
        <v>194</v>
      </c>
      <c r="M26" s="35" t="s">
        <v>195</v>
      </c>
      <c r="N26" s="320" t="s">
        <v>196</v>
      </c>
      <c r="O26" s="69" t="s">
        <v>53</v>
      </c>
      <c r="P26" s="30" t="s">
        <v>136</v>
      </c>
      <c r="Q26" s="94"/>
      <c r="R26" s="85" t="s">
        <v>143</v>
      </c>
      <c r="S26" s="66" t="s">
        <v>144</v>
      </c>
      <c r="T26" s="30" t="s">
        <v>42</v>
      </c>
      <c r="U26" s="48" t="s">
        <v>138</v>
      </c>
      <c r="V26" s="48" t="s">
        <v>137</v>
      </c>
      <c r="W26" s="69" t="s">
        <v>173</v>
      </c>
      <c r="X26" s="66" t="s">
        <v>140</v>
      </c>
      <c r="Y26" s="30" t="s">
        <v>42</v>
      </c>
      <c r="Z26" s="30" t="s">
        <v>42</v>
      </c>
      <c r="AA26" s="101">
        <f>AA27+AA67+AA68+AA69+AA70+AA75*AJ75</f>
        <v>9.2519</v>
      </c>
      <c r="AB26" s="53" t="s">
        <v>42</v>
      </c>
      <c r="AC26" s="53"/>
      <c r="AD26" s="53"/>
      <c r="AE26" s="53"/>
      <c r="AF26" s="53"/>
      <c r="AG26" s="109"/>
      <c r="AH26" s="109"/>
      <c r="AI26" s="170"/>
      <c r="AJ26" s="53">
        <v>1</v>
      </c>
    </row>
    <row r="27" s="308" customFormat="1" ht="40" customHeight="1" spans="1:36">
      <c r="A27" s="312">
        <v>19</v>
      </c>
      <c r="B27" s="30"/>
      <c r="C27" s="31"/>
      <c r="D27" s="31"/>
      <c r="E27" s="45">
        <v>3</v>
      </c>
      <c r="F27" s="46"/>
      <c r="G27" s="31"/>
      <c r="H27" s="31"/>
      <c r="I27" s="31"/>
      <c r="J27" s="64"/>
      <c r="K27" s="73"/>
      <c r="L27" s="60" t="s">
        <v>197</v>
      </c>
      <c r="M27" s="35" t="s">
        <v>198</v>
      </c>
      <c r="N27" s="320" t="s">
        <v>196</v>
      </c>
      <c r="O27" s="69" t="s">
        <v>56</v>
      </c>
      <c r="P27" s="30" t="s">
        <v>136</v>
      </c>
      <c r="Q27" s="94"/>
      <c r="R27" s="85" t="s">
        <v>78</v>
      </c>
      <c r="S27" s="66" t="s">
        <v>144</v>
      </c>
      <c r="T27" s="30" t="s">
        <v>42</v>
      </c>
      <c r="U27" s="48" t="s">
        <v>138</v>
      </c>
      <c r="V27" s="48" t="s">
        <v>137</v>
      </c>
      <c r="W27" s="69" t="s">
        <v>173</v>
      </c>
      <c r="X27" s="66" t="s">
        <v>140</v>
      </c>
      <c r="Y27" s="30" t="s">
        <v>42</v>
      </c>
      <c r="Z27" s="30" t="s">
        <v>42</v>
      </c>
      <c r="AA27" s="105">
        <f>AA28+AA39+AA50+AA51+AA52+AA53+AA59+AA60+AA61+AA62+AA66</f>
        <v>5.2558</v>
      </c>
      <c r="AB27" s="53" t="s">
        <v>42</v>
      </c>
      <c r="AC27" s="53"/>
      <c r="AD27" s="53"/>
      <c r="AE27" s="53"/>
      <c r="AF27" s="53"/>
      <c r="AG27" s="109"/>
      <c r="AH27" s="109"/>
      <c r="AI27" s="170"/>
      <c r="AJ27" s="35">
        <v>1</v>
      </c>
    </row>
    <row r="28" ht="40" customHeight="1" spans="1:36">
      <c r="A28" s="312">
        <v>20</v>
      </c>
      <c r="B28" s="30"/>
      <c r="C28" s="31"/>
      <c r="D28" s="31"/>
      <c r="E28" s="45"/>
      <c r="F28" s="46">
        <v>4</v>
      </c>
      <c r="G28" s="31"/>
      <c r="H28" s="31"/>
      <c r="I28" s="31"/>
      <c r="J28" s="64"/>
      <c r="K28" s="73"/>
      <c r="L28" s="60" t="s">
        <v>199</v>
      </c>
      <c r="M28" s="35" t="s">
        <v>200</v>
      </c>
      <c r="N28" s="320" t="s">
        <v>196</v>
      </c>
      <c r="O28" s="69" t="s">
        <v>78</v>
      </c>
      <c r="P28" s="30" t="s">
        <v>136</v>
      </c>
      <c r="Q28" s="94"/>
      <c r="R28" s="85" t="s">
        <v>56</v>
      </c>
      <c r="S28" s="66" t="s">
        <v>144</v>
      </c>
      <c r="T28" s="30" t="s">
        <v>42</v>
      </c>
      <c r="U28" s="48" t="s">
        <v>138</v>
      </c>
      <c r="V28" s="48" t="s">
        <v>137</v>
      </c>
      <c r="W28" s="69" t="s">
        <v>173</v>
      </c>
      <c r="X28" s="66" t="s">
        <v>140</v>
      </c>
      <c r="Y28" s="66" t="s">
        <v>42</v>
      </c>
      <c r="Z28" s="66" t="s">
        <v>42</v>
      </c>
      <c r="AA28" s="105">
        <f>AA29+AA33+AA38</f>
        <v>1.5518</v>
      </c>
      <c r="AB28" s="53" t="s">
        <v>42</v>
      </c>
      <c r="AC28" s="53"/>
      <c r="AD28" s="53"/>
      <c r="AE28" s="53"/>
      <c r="AF28" s="53"/>
      <c r="AG28" s="109"/>
      <c r="AH28" s="109"/>
      <c r="AI28" s="170"/>
      <c r="AJ28" s="35">
        <v>1</v>
      </c>
    </row>
    <row r="29" ht="40" customHeight="1" spans="1:36">
      <c r="A29" s="312">
        <v>21</v>
      </c>
      <c r="B29" s="30"/>
      <c r="C29" s="31"/>
      <c r="D29" s="31"/>
      <c r="E29" s="45"/>
      <c r="F29" s="46"/>
      <c r="G29" s="31">
        <v>5</v>
      </c>
      <c r="H29" s="31"/>
      <c r="I29" s="31"/>
      <c r="J29" s="64"/>
      <c r="K29" s="73"/>
      <c r="L29" s="60" t="s">
        <v>201</v>
      </c>
      <c r="M29" s="35" t="s">
        <v>202</v>
      </c>
      <c r="N29" s="320" t="s">
        <v>196</v>
      </c>
      <c r="O29" s="69" t="s">
        <v>78</v>
      </c>
      <c r="P29" s="30" t="s">
        <v>136</v>
      </c>
      <c r="Q29" s="94"/>
      <c r="R29" s="85" t="s">
        <v>56</v>
      </c>
      <c r="S29" s="66" t="s">
        <v>144</v>
      </c>
      <c r="T29" s="30" t="s">
        <v>42</v>
      </c>
      <c r="U29" s="48" t="s">
        <v>138</v>
      </c>
      <c r="V29" s="48" t="s">
        <v>137</v>
      </c>
      <c r="W29" s="69" t="s">
        <v>173</v>
      </c>
      <c r="X29" s="66" t="s">
        <v>140</v>
      </c>
      <c r="Y29" s="66" t="s">
        <v>42</v>
      </c>
      <c r="Z29" s="66" t="s">
        <v>42</v>
      </c>
      <c r="AA29" s="105">
        <f>AA30+AA31+AA32</f>
        <v>0.3229</v>
      </c>
      <c r="AB29" s="53" t="s">
        <v>42</v>
      </c>
      <c r="AC29" s="53"/>
      <c r="AD29" s="53"/>
      <c r="AE29" s="53"/>
      <c r="AF29" s="53"/>
      <c r="AG29" s="109"/>
      <c r="AH29" s="109"/>
      <c r="AI29" s="170"/>
      <c r="AJ29" s="35">
        <v>1</v>
      </c>
    </row>
    <row r="30" ht="40" customHeight="1" spans="1:36">
      <c r="A30" s="312">
        <v>22</v>
      </c>
      <c r="B30" s="30"/>
      <c r="C30" s="31"/>
      <c r="D30" s="31"/>
      <c r="E30" s="45"/>
      <c r="F30" s="46"/>
      <c r="G30" s="31"/>
      <c r="H30" s="31">
        <v>6</v>
      </c>
      <c r="I30" s="31"/>
      <c r="J30" s="64"/>
      <c r="K30" s="73"/>
      <c r="L30" s="60" t="s">
        <v>62</v>
      </c>
      <c r="M30" s="35" t="s">
        <v>63</v>
      </c>
      <c r="N30" s="320" t="s">
        <v>149</v>
      </c>
      <c r="O30" s="69" t="s">
        <v>78</v>
      </c>
      <c r="P30" s="30" t="s">
        <v>136</v>
      </c>
      <c r="Q30" s="94"/>
      <c r="R30" s="85" t="s">
        <v>56</v>
      </c>
      <c r="S30" s="66" t="s">
        <v>144</v>
      </c>
      <c r="T30" s="30" t="s">
        <v>42</v>
      </c>
      <c r="U30" s="48" t="s">
        <v>138</v>
      </c>
      <c r="V30" s="48" t="s">
        <v>137</v>
      </c>
      <c r="W30" s="30" t="s">
        <v>203</v>
      </c>
      <c r="X30" s="35" t="s">
        <v>204</v>
      </c>
      <c r="Y30" s="66" t="s">
        <v>205</v>
      </c>
      <c r="Z30" s="30" t="s">
        <v>206</v>
      </c>
      <c r="AA30" s="105">
        <v>0.2944</v>
      </c>
      <c r="AB30" s="53" t="s">
        <v>42</v>
      </c>
      <c r="AC30" s="53"/>
      <c r="AD30" s="53"/>
      <c r="AE30" s="53"/>
      <c r="AF30" s="53"/>
      <c r="AG30" s="109"/>
      <c r="AH30" s="109"/>
      <c r="AI30" s="170"/>
      <c r="AJ30" s="35">
        <v>1</v>
      </c>
    </row>
    <row r="31" ht="40" customHeight="1" spans="1:36">
      <c r="A31" s="312">
        <v>23</v>
      </c>
      <c r="B31" s="30"/>
      <c r="C31" s="31"/>
      <c r="D31" s="31"/>
      <c r="E31" s="45"/>
      <c r="F31" s="46"/>
      <c r="G31" s="31"/>
      <c r="H31" s="31">
        <v>6</v>
      </c>
      <c r="I31" s="31"/>
      <c r="J31" s="64"/>
      <c r="K31" s="73"/>
      <c r="L31" s="60" t="s">
        <v>65</v>
      </c>
      <c r="M31" s="35" t="s">
        <v>66</v>
      </c>
      <c r="N31" s="320" t="s">
        <v>149</v>
      </c>
      <c r="O31" s="69" t="s">
        <v>78</v>
      </c>
      <c r="P31" s="30" t="s">
        <v>136</v>
      </c>
      <c r="Q31" s="94"/>
      <c r="R31" s="85" t="s">
        <v>56</v>
      </c>
      <c r="S31" s="66" t="s">
        <v>144</v>
      </c>
      <c r="T31" s="30" t="s">
        <v>42</v>
      </c>
      <c r="U31" s="48" t="s">
        <v>138</v>
      </c>
      <c r="V31" s="48" t="s">
        <v>137</v>
      </c>
      <c r="W31" s="30" t="s">
        <v>203</v>
      </c>
      <c r="X31" s="35" t="s">
        <v>207</v>
      </c>
      <c r="Y31" s="66" t="s">
        <v>205</v>
      </c>
      <c r="Z31" s="30" t="s">
        <v>208</v>
      </c>
      <c r="AA31" s="105">
        <v>0.0157</v>
      </c>
      <c r="AB31" s="53" t="s">
        <v>42</v>
      </c>
      <c r="AC31" s="53"/>
      <c r="AD31" s="53"/>
      <c r="AE31" s="53"/>
      <c r="AF31" s="53"/>
      <c r="AG31" s="109"/>
      <c r="AH31" s="109"/>
      <c r="AI31" s="170"/>
      <c r="AJ31" s="35">
        <v>1</v>
      </c>
    </row>
    <row r="32" ht="40" customHeight="1" spans="1:36">
      <c r="A32" s="312">
        <v>24</v>
      </c>
      <c r="B32" s="30"/>
      <c r="C32" s="31"/>
      <c r="D32" s="31"/>
      <c r="E32" s="45"/>
      <c r="F32" s="46"/>
      <c r="G32" s="31"/>
      <c r="H32" s="31">
        <v>6</v>
      </c>
      <c r="I32" s="31"/>
      <c r="J32" s="64"/>
      <c r="K32" s="73"/>
      <c r="L32" s="66" t="s">
        <v>70</v>
      </c>
      <c r="M32" s="35" t="s">
        <v>71</v>
      </c>
      <c r="N32" s="320" t="s">
        <v>149</v>
      </c>
      <c r="O32" s="69" t="s">
        <v>78</v>
      </c>
      <c r="P32" s="30" t="s">
        <v>136</v>
      </c>
      <c r="Q32" s="94"/>
      <c r="R32" s="85" t="s">
        <v>53</v>
      </c>
      <c r="S32" s="66" t="s">
        <v>144</v>
      </c>
      <c r="T32" s="30" t="s">
        <v>42</v>
      </c>
      <c r="U32" s="48" t="s">
        <v>138</v>
      </c>
      <c r="V32" s="95" t="s">
        <v>137</v>
      </c>
      <c r="W32" s="30" t="s">
        <v>203</v>
      </c>
      <c r="X32" s="35" t="s">
        <v>207</v>
      </c>
      <c r="Y32" s="66" t="s">
        <v>205</v>
      </c>
      <c r="Z32" s="30" t="s">
        <v>209</v>
      </c>
      <c r="AA32" s="105">
        <v>0.0128</v>
      </c>
      <c r="AB32" s="53" t="s">
        <v>42</v>
      </c>
      <c r="AC32" s="53"/>
      <c r="AD32" s="53"/>
      <c r="AE32" s="53"/>
      <c r="AF32" s="53"/>
      <c r="AG32" s="109"/>
      <c r="AH32" s="109"/>
      <c r="AI32" s="170"/>
      <c r="AJ32" s="35">
        <v>1</v>
      </c>
    </row>
    <row r="33" ht="40" customHeight="1" spans="1:36">
      <c r="A33" s="312">
        <v>25</v>
      </c>
      <c r="B33" s="30"/>
      <c r="C33" s="31"/>
      <c r="D33" s="31"/>
      <c r="E33" s="45"/>
      <c r="F33" s="46"/>
      <c r="G33" s="31">
        <v>5</v>
      </c>
      <c r="H33" s="31"/>
      <c r="I33" s="31" t="s">
        <v>210</v>
      </c>
      <c r="J33" s="64"/>
      <c r="K33" s="73"/>
      <c r="L33" s="60" t="s">
        <v>211</v>
      </c>
      <c r="M33" s="35" t="s">
        <v>212</v>
      </c>
      <c r="N33" s="320" t="s">
        <v>196</v>
      </c>
      <c r="O33" s="69" t="s">
        <v>78</v>
      </c>
      <c r="P33" s="30" t="s">
        <v>136</v>
      </c>
      <c r="Q33" s="94"/>
      <c r="R33" s="85" t="s">
        <v>78</v>
      </c>
      <c r="S33" s="66" t="s">
        <v>144</v>
      </c>
      <c r="T33" s="30" t="s">
        <v>42</v>
      </c>
      <c r="U33" s="48" t="s">
        <v>138</v>
      </c>
      <c r="V33" s="48" t="s">
        <v>137</v>
      </c>
      <c r="W33" s="69" t="s">
        <v>173</v>
      </c>
      <c r="X33" s="35" t="s">
        <v>140</v>
      </c>
      <c r="Y33" s="66" t="s">
        <v>42</v>
      </c>
      <c r="Z33" s="66" t="s">
        <v>42</v>
      </c>
      <c r="AA33" s="105">
        <f>AA34+AA35+AA36+AA37</f>
        <v>0.999</v>
      </c>
      <c r="AB33" s="53" t="s">
        <v>213</v>
      </c>
      <c r="AC33" s="53"/>
      <c r="AD33" s="53"/>
      <c r="AE33" s="53"/>
      <c r="AF33" s="53"/>
      <c r="AG33" s="109"/>
      <c r="AH33" s="109"/>
      <c r="AI33" s="170"/>
      <c r="AJ33" s="35">
        <v>1</v>
      </c>
    </row>
    <row r="34" ht="40" customHeight="1" spans="1:36">
      <c r="A34" s="312">
        <v>26</v>
      </c>
      <c r="B34" s="30"/>
      <c r="C34" s="31"/>
      <c r="D34" s="31"/>
      <c r="E34" s="46"/>
      <c r="F34" s="46"/>
      <c r="G34" s="31"/>
      <c r="H34" s="31">
        <v>6</v>
      </c>
      <c r="I34" s="31"/>
      <c r="J34" s="64"/>
      <c r="K34" s="73"/>
      <c r="L34" s="51" t="s">
        <v>68</v>
      </c>
      <c r="M34" s="35" t="s">
        <v>69</v>
      </c>
      <c r="N34" s="320" t="s">
        <v>149</v>
      </c>
      <c r="O34" s="69" t="s">
        <v>78</v>
      </c>
      <c r="P34" s="30" t="s">
        <v>136</v>
      </c>
      <c r="Q34" s="94"/>
      <c r="R34" s="328" t="s">
        <v>78</v>
      </c>
      <c r="S34" s="66" t="s">
        <v>144</v>
      </c>
      <c r="T34" s="30" t="s">
        <v>42</v>
      </c>
      <c r="U34" s="48" t="s">
        <v>138</v>
      </c>
      <c r="V34" s="48" t="s">
        <v>137</v>
      </c>
      <c r="W34" s="30" t="s">
        <v>203</v>
      </c>
      <c r="X34" s="35" t="s">
        <v>214</v>
      </c>
      <c r="Y34" s="66" t="s">
        <v>205</v>
      </c>
      <c r="Z34" s="30" t="s">
        <v>215</v>
      </c>
      <c r="AA34" s="105">
        <v>0.8465</v>
      </c>
      <c r="AB34" s="53" t="s">
        <v>42</v>
      </c>
      <c r="AC34" s="53"/>
      <c r="AD34" s="53"/>
      <c r="AE34" s="53"/>
      <c r="AF34" s="53"/>
      <c r="AG34" s="109"/>
      <c r="AH34" s="109"/>
      <c r="AI34" s="174"/>
      <c r="AJ34" s="35">
        <v>1</v>
      </c>
    </row>
    <row r="35" ht="40" customHeight="1" spans="1:36">
      <c r="A35" s="312">
        <v>27</v>
      </c>
      <c r="B35" s="30"/>
      <c r="C35" s="31"/>
      <c r="D35" s="31"/>
      <c r="E35" s="46"/>
      <c r="F35" s="46"/>
      <c r="G35" s="31"/>
      <c r="H35" s="31">
        <v>6</v>
      </c>
      <c r="I35" s="31"/>
      <c r="J35" s="64"/>
      <c r="K35" s="73"/>
      <c r="L35" s="75" t="s">
        <v>73</v>
      </c>
      <c r="M35" s="35" t="s">
        <v>74</v>
      </c>
      <c r="N35" s="320" t="s">
        <v>149</v>
      </c>
      <c r="O35" s="69" t="s">
        <v>78</v>
      </c>
      <c r="P35" s="30" t="s">
        <v>136</v>
      </c>
      <c r="Q35" s="94"/>
      <c r="R35" s="328" t="s">
        <v>56</v>
      </c>
      <c r="S35" s="66" t="s">
        <v>144</v>
      </c>
      <c r="T35" s="30" t="s">
        <v>42</v>
      </c>
      <c r="U35" s="48" t="s">
        <v>138</v>
      </c>
      <c r="V35" s="48" t="s">
        <v>137</v>
      </c>
      <c r="W35" s="30" t="s">
        <v>203</v>
      </c>
      <c r="X35" s="35" t="s">
        <v>216</v>
      </c>
      <c r="Y35" s="66" t="s">
        <v>205</v>
      </c>
      <c r="Z35" s="30" t="s">
        <v>217</v>
      </c>
      <c r="AA35" s="105">
        <v>0.0359</v>
      </c>
      <c r="AB35" s="53" t="s">
        <v>42</v>
      </c>
      <c r="AC35" s="53"/>
      <c r="AD35" s="53"/>
      <c r="AE35" s="53"/>
      <c r="AF35" s="53"/>
      <c r="AG35" s="109"/>
      <c r="AH35" s="109"/>
      <c r="AI35" s="174"/>
      <c r="AJ35" s="35">
        <v>1</v>
      </c>
    </row>
    <row r="36" ht="40" customHeight="1" spans="1:36">
      <c r="A36" s="312">
        <v>28</v>
      </c>
      <c r="B36" s="30"/>
      <c r="C36" s="31"/>
      <c r="D36" s="31"/>
      <c r="E36" s="46"/>
      <c r="F36" s="46"/>
      <c r="G36" s="31"/>
      <c r="H36" s="31">
        <v>6</v>
      </c>
      <c r="I36" s="31"/>
      <c r="J36" s="64"/>
      <c r="K36" s="73"/>
      <c r="L36" s="75" t="s">
        <v>218</v>
      </c>
      <c r="M36" s="35" t="s">
        <v>219</v>
      </c>
      <c r="N36" s="320" t="s">
        <v>149</v>
      </c>
      <c r="O36" s="69" t="s">
        <v>78</v>
      </c>
      <c r="P36" s="30" t="s">
        <v>136</v>
      </c>
      <c r="Q36" s="94"/>
      <c r="R36" s="85" t="s">
        <v>143</v>
      </c>
      <c r="S36" s="66" t="s">
        <v>144</v>
      </c>
      <c r="T36" s="30" t="s">
        <v>42</v>
      </c>
      <c r="U36" s="48" t="s">
        <v>138</v>
      </c>
      <c r="V36" s="48" t="s">
        <v>137</v>
      </c>
      <c r="W36" s="30" t="s">
        <v>203</v>
      </c>
      <c r="X36" s="35" t="s">
        <v>204</v>
      </c>
      <c r="Y36" s="66" t="s">
        <v>205</v>
      </c>
      <c r="Z36" s="66" t="s">
        <v>42</v>
      </c>
      <c r="AA36" s="105">
        <v>0.0765</v>
      </c>
      <c r="AB36" s="53" t="s">
        <v>42</v>
      </c>
      <c r="AC36" s="53"/>
      <c r="AD36" s="53"/>
      <c r="AE36" s="53"/>
      <c r="AF36" s="53"/>
      <c r="AG36" s="109"/>
      <c r="AH36" s="109"/>
      <c r="AI36" s="170"/>
      <c r="AJ36" s="35">
        <v>1</v>
      </c>
    </row>
    <row r="37" ht="40" customHeight="1" spans="1:36">
      <c r="A37" s="312">
        <v>29</v>
      </c>
      <c r="B37" s="30"/>
      <c r="C37" s="31"/>
      <c r="D37" s="31"/>
      <c r="E37" s="46"/>
      <c r="F37" s="46"/>
      <c r="G37" s="31"/>
      <c r="H37" s="31">
        <v>6</v>
      </c>
      <c r="I37" s="31"/>
      <c r="J37" s="64"/>
      <c r="K37" s="73"/>
      <c r="L37" s="75" t="s">
        <v>220</v>
      </c>
      <c r="M37" s="35" t="s">
        <v>221</v>
      </c>
      <c r="N37" s="320" t="s">
        <v>149</v>
      </c>
      <c r="O37" s="69" t="s">
        <v>78</v>
      </c>
      <c r="P37" s="30" t="s">
        <v>136</v>
      </c>
      <c r="Q37" s="94"/>
      <c r="R37" s="85" t="s">
        <v>143</v>
      </c>
      <c r="S37" s="66" t="s">
        <v>144</v>
      </c>
      <c r="T37" s="30" t="s">
        <v>42</v>
      </c>
      <c r="U37" s="48" t="s">
        <v>138</v>
      </c>
      <c r="V37" s="48" t="s">
        <v>137</v>
      </c>
      <c r="W37" s="30" t="s">
        <v>203</v>
      </c>
      <c r="X37" s="35" t="s">
        <v>204</v>
      </c>
      <c r="Y37" s="66" t="s">
        <v>205</v>
      </c>
      <c r="Z37" s="66" t="s">
        <v>42</v>
      </c>
      <c r="AA37" s="105">
        <v>0.0401</v>
      </c>
      <c r="AB37" s="53" t="s">
        <v>42</v>
      </c>
      <c r="AC37" s="53"/>
      <c r="AD37" s="53"/>
      <c r="AE37" s="53"/>
      <c r="AF37" s="53"/>
      <c r="AG37" s="109"/>
      <c r="AH37" s="109"/>
      <c r="AI37" s="170"/>
      <c r="AJ37" s="35">
        <v>1</v>
      </c>
    </row>
    <row r="38" ht="40" customHeight="1" spans="1:36">
      <c r="A38" s="312">
        <v>30</v>
      </c>
      <c r="B38" s="30"/>
      <c r="C38" s="31"/>
      <c r="D38" s="31"/>
      <c r="E38" s="45"/>
      <c r="F38" s="46"/>
      <c r="G38" s="31">
        <v>5</v>
      </c>
      <c r="H38" s="31"/>
      <c r="I38" s="31"/>
      <c r="J38" s="64"/>
      <c r="K38" s="73"/>
      <c r="L38" s="60" t="s">
        <v>222</v>
      </c>
      <c r="M38" s="35" t="s">
        <v>223</v>
      </c>
      <c r="N38" s="320" t="s">
        <v>149</v>
      </c>
      <c r="O38" s="69" t="s">
        <v>78</v>
      </c>
      <c r="P38" s="30" t="s">
        <v>136</v>
      </c>
      <c r="Q38" s="94"/>
      <c r="R38" s="85" t="s">
        <v>56</v>
      </c>
      <c r="S38" s="66" t="s">
        <v>144</v>
      </c>
      <c r="T38" s="30" t="s">
        <v>42</v>
      </c>
      <c r="U38" s="48" t="s">
        <v>138</v>
      </c>
      <c r="V38" s="48" t="s">
        <v>137</v>
      </c>
      <c r="W38" s="69" t="s">
        <v>173</v>
      </c>
      <c r="X38" s="35" t="s">
        <v>140</v>
      </c>
      <c r="Y38" s="66" t="s">
        <v>42</v>
      </c>
      <c r="Z38" s="66" t="s">
        <v>42</v>
      </c>
      <c r="AA38" s="105">
        <v>0.2299</v>
      </c>
      <c r="AB38" s="53" t="s">
        <v>42</v>
      </c>
      <c r="AC38" s="53"/>
      <c r="AD38" s="53"/>
      <c r="AE38" s="53"/>
      <c r="AF38" s="53"/>
      <c r="AG38" s="109"/>
      <c r="AH38" s="109"/>
      <c r="AI38" s="170"/>
      <c r="AJ38" s="35">
        <v>1</v>
      </c>
    </row>
    <row r="39" ht="40" customHeight="1" spans="1:36">
      <c r="A39" s="312">
        <v>31</v>
      </c>
      <c r="B39" s="30"/>
      <c r="C39" s="31"/>
      <c r="D39" s="31"/>
      <c r="E39" s="45"/>
      <c r="F39" s="46">
        <v>4</v>
      </c>
      <c r="G39" s="31"/>
      <c r="H39" s="31"/>
      <c r="I39" s="31"/>
      <c r="J39" s="64"/>
      <c r="K39" s="73"/>
      <c r="L39" s="60" t="s">
        <v>224</v>
      </c>
      <c r="M39" s="35" t="s">
        <v>225</v>
      </c>
      <c r="N39" s="320" t="s">
        <v>196</v>
      </c>
      <c r="O39" s="69" t="s">
        <v>78</v>
      </c>
      <c r="P39" s="30" t="s">
        <v>136</v>
      </c>
      <c r="Q39" s="94"/>
      <c r="R39" s="85" t="s">
        <v>143</v>
      </c>
      <c r="S39" s="66" t="s">
        <v>144</v>
      </c>
      <c r="T39" s="30" t="s">
        <v>42</v>
      </c>
      <c r="U39" s="48" t="s">
        <v>138</v>
      </c>
      <c r="V39" s="48" t="s">
        <v>137</v>
      </c>
      <c r="W39" s="69" t="s">
        <v>173</v>
      </c>
      <c r="X39" s="35" t="s">
        <v>140</v>
      </c>
      <c r="Y39" s="66" t="s">
        <v>42</v>
      </c>
      <c r="Z39" s="66" t="s">
        <v>42</v>
      </c>
      <c r="AA39" s="105">
        <f>AA40+AA43+AA44+AA48+AA49</f>
        <v>2.1484</v>
      </c>
      <c r="AB39" s="53" t="s">
        <v>42</v>
      </c>
      <c r="AC39" s="53"/>
      <c r="AD39" s="53"/>
      <c r="AE39" s="53"/>
      <c r="AF39" s="53"/>
      <c r="AG39" s="109"/>
      <c r="AH39" s="109"/>
      <c r="AI39" s="170"/>
      <c r="AJ39" s="35">
        <v>1</v>
      </c>
    </row>
    <row r="40" ht="40" customHeight="1" spans="1:36">
      <c r="A40" s="312">
        <v>32</v>
      </c>
      <c r="B40" s="30"/>
      <c r="C40" s="31"/>
      <c r="D40" s="31"/>
      <c r="E40" s="45"/>
      <c r="F40" s="46"/>
      <c r="G40" s="31">
        <v>5</v>
      </c>
      <c r="H40" s="31"/>
      <c r="I40" s="31"/>
      <c r="J40" s="64"/>
      <c r="K40" s="73"/>
      <c r="L40" s="60" t="s">
        <v>226</v>
      </c>
      <c r="M40" s="35" t="s">
        <v>227</v>
      </c>
      <c r="N40" s="320" t="s">
        <v>196</v>
      </c>
      <c r="O40" s="69" t="s">
        <v>78</v>
      </c>
      <c r="P40" s="30" t="s">
        <v>136</v>
      </c>
      <c r="Q40" s="94"/>
      <c r="R40" s="85" t="s">
        <v>143</v>
      </c>
      <c r="S40" s="66" t="s">
        <v>144</v>
      </c>
      <c r="T40" s="30" t="s">
        <v>42</v>
      </c>
      <c r="U40" s="48" t="s">
        <v>138</v>
      </c>
      <c r="V40" s="48" t="s">
        <v>137</v>
      </c>
      <c r="W40" s="69" t="s">
        <v>173</v>
      </c>
      <c r="X40" s="66" t="s">
        <v>140</v>
      </c>
      <c r="Y40" s="66" t="s">
        <v>42</v>
      </c>
      <c r="Z40" s="66" t="s">
        <v>42</v>
      </c>
      <c r="AA40" s="34">
        <f>AA41+AA42</f>
        <v>1.4599</v>
      </c>
      <c r="AB40" s="53" t="s">
        <v>42</v>
      </c>
      <c r="AC40" s="53"/>
      <c r="AD40" s="53"/>
      <c r="AE40" s="53"/>
      <c r="AF40" s="53"/>
      <c r="AG40" s="109"/>
      <c r="AH40" s="109"/>
      <c r="AI40" s="170"/>
      <c r="AJ40" s="35">
        <v>1</v>
      </c>
    </row>
    <row r="41" ht="40" customHeight="1" spans="1:36">
      <c r="A41" s="312">
        <v>33</v>
      </c>
      <c r="B41" s="30"/>
      <c r="C41" s="31"/>
      <c r="D41" s="31"/>
      <c r="E41" s="45"/>
      <c r="F41" s="46"/>
      <c r="G41" s="31"/>
      <c r="H41" s="31">
        <v>6</v>
      </c>
      <c r="I41" s="31"/>
      <c r="J41" s="64"/>
      <c r="K41" s="73"/>
      <c r="L41" s="60" t="s">
        <v>228</v>
      </c>
      <c r="M41" s="35" t="s">
        <v>229</v>
      </c>
      <c r="N41" s="320" t="s">
        <v>149</v>
      </c>
      <c r="O41" s="69" t="s">
        <v>78</v>
      </c>
      <c r="P41" s="30" t="s">
        <v>136</v>
      </c>
      <c r="Q41" s="94"/>
      <c r="R41" s="85" t="s">
        <v>143</v>
      </c>
      <c r="S41" s="66" t="s">
        <v>144</v>
      </c>
      <c r="T41" s="30" t="s">
        <v>42</v>
      </c>
      <c r="U41" s="48" t="s">
        <v>138</v>
      </c>
      <c r="V41" s="48" t="s">
        <v>137</v>
      </c>
      <c r="W41" s="30" t="s">
        <v>230</v>
      </c>
      <c r="X41" s="35" t="s">
        <v>231</v>
      </c>
      <c r="Y41" s="66" t="s">
        <v>232</v>
      </c>
      <c r="Z41" s="66" t="s">
        <v>233</v>
      </c>
      <c r="AA41" s="30">
        <v>1.3409</v>
      </c>
      <c r="AB41" s="53" t="s">
        <v>42</v>
      </c>
      <c r="AC41" s="53"/>
      <c r="AD41" s="53"/>
      <c r="AE41" s="53"/>
      <c r="AF41" s="53"/>
      <c r="AG41" s="109"/>
      <c r="AH41" s="109"/>
      <c r="AI41" s="170"/>
      <c r="AJ41" s="35">
        <v>1</v>
      </c>
    </row>
    <row r="42" ht="40" customHeight="1" spans="1:36">
      <c r="A42" s="312">
        <v>34</v>
      </c>
      <c r="B42" s="30"/>
      <c r="C42" s="31"/>
      <c r="D42" s="31"/>
      <c r="E42" s="45"/>
      <c r="F42" s="46"/>
      <c r="G42" s="31"/>
      <c r="H42" s="31">
        <v>6</v>
      </c>
      <c r="I42" s="31"/>
      <c r="J42" s="64"/>
      <c r="K42" s="73"/>
      <c r="L42" s="60" t="s">
        <v>234</v>
      </c>
      <c r="M42" s="35" t="s">
        <v>235</v>
      </c>
      <c r="N42" s="320" t="s">
        <v>149</v>
      </c>
      <c r="O42" s="69" t="s">
        <v>78</v>
      </c>
      <c r="P42" s="30" t="s">
        <v>136</v>
      </c>
      <c r="Q42" s="94"/>
      <c r="R42" s="85" t="s">
        <v>143</v>
      </c>
      <c r="S42" s="66" t="s">
        <v>144</v>
      </c>
      <c r="T42" s="30" t="s">
        <v>42</v>
      </c>
      <c r="U42" s="48" t="s">
        <v>138</v>
      </c>
      <c r="V42" s="48" t="s">
        <v>137</v>
      </c>
      <c r="W42" s="30" t="s">
        <v>230</v>
      </c>
      <c r="X42" s="35" t="s">
        <v>236</v>
      </c>
      <c r="Y42" s="66" t="s">
        <v>232</v>
      </c>
      <c r="Z42" s="30" t="s">
        <v>237</v>
      </c>
      <c r="AA42" s="332">
        <v>0.119</v>
      </c>
      <c r="AB42" s="53" t="s">
        <v>42</v>
      </c>
      <c r="AC42" s="53"/>
      <c r="AD42" s="53"/>
      <c r="AE42" s="53"/>
      <c r="AF42" s="53"/>
      <c r="AG42" s="109"/>
      <c r="AH42" s="109"/>
      <c r="AI42" s="170"/>
      <c r="AJ42" s="35">
        <v>1</v>
      </c>
    </row>
    <row r="43" s="309" customFormat="1" ht="40" customHeight="1" spans="1:36">
      <c r="A43" s="312">
        <v>35</v>
      </c>
      <c r="B43" s="313"/>
      <c r="C43" s="314"/>
      <c r="D43" s="314"/>
      <c r="E43" s="315"/>
      <c r="F43" s="316"/>
      <c r="G43" s="314">
        <v>5</v>
      </c>
      <c r="H43" s="314"/>
      <c r="I43" s="314"/>
      <c r="J43" s="321"/>
      <c r="K43" s="322"/>
      <c r="L43" s="323" t="s">
        <v>238</v>
      </c>
      <c r="M43" s="324" t="s">
        <v>239</v>
      </c>
      <c r="N43" s="325" t="s">
        <v>240</v>
      </c>
      <c r="O43" s="326" t="s">
        <v>78</v>
      </c>
      <c r="P43" s="313" t="s">
        <v>136</v>
      </c>
      <c r="Q43" s="329"/>
      <c r="R43" s="85" t="s">
        <v>143</v>
      </c>
      <c r="S43" s="66" t="s">
        <v>144</v>
      </c>
      <c r="T43" s="30" t="s">
        <v>42</v>
      </c>
      <c r="U43" s="330" t="s">
        <v>138</v>
      </c>
      <c r="V43" s="330" t="s">
        <v>137</v>
      </c>
      <c r="W43" s="313" t="s">
        <v>241</v>
      </c>
      <c r="X43" s="327" t="s">
        <v>242</v>
      </c>
      <c r="Y43" s="333" t="s">
        <v>181</v>
      </c>
      <c r="Z43" s="334" t="s">
        <v>243</v>
      </c>
      <c r="AA43" s="105">
        <v>0.0181</v>
      </c>
      <c r="AB43" s="168" t="s">
        <v>42</v>
      </c>
      <c r="AC43" s="168"/>
      <c r="AD43" s="168"/>
      <c r="AE43" s="168"/>
      <c r="AF43" s="168"/>
      <c r="AG43" s="342"/>
      <c r="AH43" s="342"/>
      <c r="AI43" s="174"/>
      <c r="AJ43" s="327">
        <v>1</v>
      </c>
    </row>
    <row r="44" ht="40" customHeight="1" spans="1:36">
      <c r="A44" s="312">
        <v>36</v>
      </c>
      <c r="B44" s="30"/>
      <c r="C44" s="31"/>
      <c r="D44" s="31"/>
      <c r="E44" s="45"/>
      <c r="F44" s="46"/>
      <c r="G44" s="31">
        <v>5</v>
      </c>
      <c r="H44" s="31"/>
      <c r="I44" s="31"/>
      <c r="J44" s="64"/>
      <c r="K44" s="73"/>
      <c r="L44" s="323" t="s">
        <v>244</v>
      </c>
      <c r="M44" s="327" t="s">
        <v>245</v>
      </c>
      <c r="N44" s="320" t="s">
        <v>196</v>
      </c>
      <c r="O44" s="326" t="s">
        <v>78</v>
      </c>
      <c r="P44" s="313" t="s">
        <v>136</v>
      </c>
      <c r="Q44" s="329"/>
      <c r="R44" s="85" t="s">
        <v>143</v>
      </c>
      <c r="S44" s="66" t="s">
        <v>144</v>
      </c>
      <c r="T44" s="30" t="s">
        <v>42</v>
      </c>
      <c r="U44" s="48" t="s">
        <v>138</v>
      </c>
      <c r="V44" s="48" t="s">
        <v>137</v>
      </c>
      <c r="W44" s="326" t="s">
        <v>173</v>
      </c>
      <c r="X44" s="327" t="s">
        <v>140</v>
      </c>
      <c r="Y44" s="333" t="s">
        <v>42</v>
      </c>
      <c r="Z44" s="333" t="s">
        <v>42</v>
      </c>
      <c r="AA44" s="335">
        <f>AA45+AA46+AA47</f>
        <v>0.6566</v>
      </c>
      <c r="AB44" s="168" t="s">
        <v>213</v>
      </c>
      <c r="AC44" s="168"/>
      <c r="AD44" s="168"/>
      <c r="AE44" s="168"/>
      <c r="AF44" s="168"/>
      <c r="AG44" s="342"/>
      <c r="AH44" s="342"/>
      <c r="AI44" s="174"/>
      <c r="AJ44" s="327">
        <v>1</v>
      </c>
    </row>
    <row r="45" ht="40" customHeight="1" spans="1:36">
      <c r="A45" s="312">
        <v>37</v>
      </c>
      <c r="B45" s="30"/>
      <c r="C45" s="31"/>
      <c r="D45" s="31"/>
      <c r="E45" s="45"/>
      <c r="F45" s="46"/>
      <c r="G45" s="31"/>
      <c r="H45" s="31">
        <v>6</v>
      </c>
      <c r="I45" s="31"/>
      <c r="J45" s="64"/>
      <c r="K45" s="73"/>
      <c r="L45" s="60" t="s">
        <v>246</v>
      </c>
      <c r="M45" s="35" t="s">
        <v>247</v>
      </c>
      <c r="N45" s="320" t="s">
        <v>248</v>
      </c>
      <c r="O45" s="69" t="s">
        <v>78</v>
      </c>
      <c r="P45" s="30" t="s">
        <v>136</v>
      </c>
      <c r="Q45" s="94"/>
      <c r="R45" s="85" t="s">
        <v>143</v>
      </c>
      <c r="S45" s="66" t="s">
        <v>144</v>
      </c>
      <c r="T45" s="30" t="s">
        <v>42</v>
      </c>
      <c r="U45" s="48" t="s">
        <v>138</v>
      </c>
      <c r="V45" s="48" t="s">
        <v>137</v>
      </c>
      <c r="W45" s="30" t="s">
        <v>203</v>
      </c>
      <c r="X45" s="35" t="s">
        <v>249</v>
      </c>
      <c r="Y45" s="66" t="s">
        <v>42</v>
      </c>
      <c r="Z45" s="30" t="s">
        <v>250</v>
      </c>
      <c r="AA45" s="105">
        <v>0.0002</v>
      </c>
      <c r="AB45" s="53" t="s">
        <v>42</v>
      </c>
      <c r="AC45" s="53"/>
      <c r="AD45" s="53"/>
      <c r="AE45" s="53"/>
      <c r="AF45" s="53"/>
      <c r="AG45" s="109"/>
      <c r="AH45" s="109"/>
      <c r="AI45" s="170"/>
      <c r="AJ45" s="327">
        <v>1</v>
      </c>
    </row>
    <row r="46" ht="40" customHeight="1" spans="1:36">
      <c r="A46" s="312">
        <v>38</v>
      </c>
      <c r="B46" s="30"/>
      <c r="C46" s="31"/>
      <c r="D46" s="31"/>
      <c r="E46" s="45"/>
      <c r="F46" s="46"/>
      <c r="G46" s="31"/>
      <c r="H46" s="31">
        <v>6</v>
      </c>
      <c r="I46" s="31"/>
      <c r="J46" s="64"/>
      <c r="K46" s="73"/>
      <c r="L46" s="60" t="s">
        <v>251</v>
      </c>
      <c r="M46" s="35" t="s">
        <v>252</v>
      </c>
      <c r="N46" s="320" t="s">
        <v>149</v>
      </c>
      <c r="O46" s="69" t="s">
        <v>78</v>
      </c>
      <c r="P46" s="30" t="s">
        <v>136</v>
      </c>
      <c r="Q46" s="94"/>
      <c r="R46" s="85" t="s">
        <v>143</v>
      </c>
      <c r="S46" s="66" t="s">
        <v>144</v>
      </c>
      <c r="T46" s="30" t="s">
        <v>42</v>
      </c>
      <c r="U46" s="48" t="s">
        <v>138</v>
      </c>
      <c r="V46" s="48" t="s">
        <v>137</v>
      </c>
      <c r="W46" s="30" t="s">
        <v>203</v>
      </c>
      <c r="X46" s="35" t="s">
        <v>204</v>
      </c>
      <c r="Y46" s="66" t="s">
        <v>205</v>
      </c>
      <c r="Z46" s="30" t="s">
        <v>253</v>
      </c>
      <c r="AA46" s="105">
        <v>0.646</v>
      </c>
      <c r="AB46" s="53" t="s">
        <v>42</v>
      </c>
      <c r="AC46" s="53"/>
      <c r="AD46" s="53"/>
      <c r="AE46" s="53"/>
      <c r="AF46" s="53"/>
      <c r="AG46" s="109"/>
      <c r="AH46" s="109"/>
      <c r="AI46" s="170"/>
      <c r="AJ46" s="327">
        <v>1</v>
      </c>
    </row>
    <row r="47" ht="40" customHeight="1" spans="1:36">
      <c r="A47" s="312">
        <v>39</v>
      </c>
      <c r="B47" s="30"/>
      <c r="C47" s="31"/>
      <c r="D47" s="31"/>
      <c r="E47" s="45"/>
      <c r="F47" s="46"/>
      <c r="G47" s="31"/>
      <c r="H47" s="31">
        <v>6</v>
      </c>
      <c r="I47" s="31"/>
      <c r="J47" s="64"/>
      <c r="K47" s="73"/>
      <c r="L47" s="60" t="s">
        <v>254</v>
      </c>
      <c r="M47" s="35" t="s">
        <v>255</v>
      </c>
      <c r="N47" s="320" t="s">
        <v>149</v>
      </c>
      <c r="O47" s="69" t="s">
        <v>78</v>
      </c>
      <c r="P47" s="30" t="s">
        <v>136</v>
      </c>
      <c r="Q47" s="94"/>
      <c r="R47" s="85" t="s">
        <v>143</v>
      </c>
      <c r="S47" s="66" t="s">
        <v>144</v>
      </c>
      <c r="T47" s="66" t="s">
        <v>42</v>
      </c>
      <c r="U47" s="48" t="s">
        <v>138</v>
      </c>
      <c r="V47" s="48" t="s">
        <v>137</v>
      </c>
      <c r="W47" s="30" t="s">
        <v>193</v>
      </c>
      <c r="X47" s="66" t="s">
        <v>42</v>
      </c>
      <c r="Y47" s="66" t="s">
        <v>42</v>
      </c>
      <c r="Z47" s="66" t="s">
        <v>42</v>
      </c>
      <c r="AA47" s="105">
        <v>0.0104</v>
      </c>
      <c r="AB47" s="53" t="s">
        <v>42</v>
      </c>
      <c r="AC47" s="53"/>
      <c r="AD47" s="53"/>
      <c r="AE47" s="53"/>
      <c r="AF47" s="53"/>
      <c r="AG47" s="109"/>
      <c r="AH47" s="109"/>
      <c r="AI47" s="170"/>
      <c r="AJ47" s="327">
        <v>1</v>
      </c>
    </row>
    <row r="48" customFormat="1" ht="40" customHeight="1" spans="1:36">
      <c r="A48" s="312">
        <v>40</v>
      </c>
      <c r="B48" s="30"/>
      <c r="C48" s="31"/>
      <c r="D48" s="31"/>
      <c r="E48" s="45"/>
      <c r="F48" s="46"/>
      <c r="G48" s="31">
        <v>5</v>
      </c>
      <c r="H48" s="31"/>
      <c r="I48" s="31"/>
      <c r="J48" s="64"/>
      <c r="K48" s="73"/>
      <c r="L48" s="60" t="s">
        <v>256</v>
      </c>
      <c r="M48" s="35" t="s">
        <v>257</v>
      </c>
      <c r="N48" s="325" t="s">
        <v>240</v>
      </c>
      <c r="O48" s="69" t="s">
        <v>78</v>
      </c>
      <c r="P48" s="30" t="s">
        <v>136</v>
      </c>
      <c r="Q48" s="94"/>
      <c r="R48" s="85" t="s">
        <v>143</v>
      </c>
      <c r="S48" s="66" t="s">
        <v>144</v>
      </c>
      <c r="T48" s="66" t="s">
        <v>42</v>
      </c>
      <c r="U48" s="48" t="s">
        <v>138</v>
      </c>
      <c r="V48" s="48" t="s">
        <v>137</v>
      </c>
      <c r="W48" s="30" t="s">
        <v>193</v>
      </c>
      <c r="X48" s="66" t="s">
        <v>258</v>
      </c>
      <c r="Y48" s="66" t="s">
        <v>42</v>
      </c>
      <c r="Z48" s="105" t="s">
        <v>259</v>
      </c>
      <c r="AA48" s="336">
        <v>0.0062</v>
      </c>
      <c r="AB48" s="53" t="s">
        <v>42</v>
      </c>
      <c r="AC48" s="53"/>
      <c r="AD48" s="53"/>
      <c r="AE48" s="53"/>
      <c r="AF48" s="53"/>
      <c r="AG48" s="109"/>
      <c r="AH48" s="109"/>
      <c r="AI48" s="170"/>
      <c r="AJ48" s="327">
        <v>1</v>
      </c>
    </row>
    <row r="49" customFormat="1" ht="40" customHeight="1" spans="1:36">
      <c r="A49" s="312">
        <v>41</v>
      </c>
      <c r="B49" s="30"/>
      <c r="C49" s="31"/>
      <c r="D49" s="31"/>
      <c r="E49" s="45"/>
      <c r="F49" s="46"/>
      <c r="G49" s="31">
        <v>5</v>
      </c>
      <c r="H49" s="31"/>
      <c r="I49" s="31"/>
      <c r="J49" s="64"/>
      <c r="K49" s="73"/>
      <c r="L49" s="60" t="s">
        <v>260</v>
      </c>
      <c r="M49" s="35" t="s">
        <v>261</v>
      </c>
      <c r="N49" s="325" t="s">
        <v>240</v>
      </c>
      <c r="O49" s="69" t="s">
        <v>78</v>
      </c>
      <c r="P49" s="30" t="s">
        <v>136</v>
      </c>
      <c r="Q49" s="94"/>
      <c r="R49" s="85" t="s">
        <v>143</v>
      </c>
      <c r="S49" s="66" t="s">
        <v>144</v>
      </c>
      <c r="T49" s="66" t="s">
        <v>42</v>
      </c>
      <c r="U49" s="48" t="s">
        <v>138</v>
      </c>
      <c r="V49" s="48" t="s">
        <v>137</v>
      </c>
      <c r="W49" s="30" t="s">
        <v>193</v>
      </c>
      <c r="X49" s="66" t="s">
        <v>262</v>
      </c>
      <c r="Y49" s="66" t="s">
        <v>42</v>
      </c>
      <c r="Z49" s="105" t="s">
        <v>263</v>
      </c>
      <c r="AA49" s="336">
        <v>0.0076</v>
      </c>
      <c r="AB49" s="53" t="s">
        <v>42</v>
      </c>
      <c r="AC49" s="53"/>
      <c r="AD49" s="53"/>
      <c r="AE49" s="53"/>
      <c r="AF49" s="53"/>
      <c r="AG49" s="109"/>
      <c r="AH49" s="109"/>
      <c r="AI49" s="170"/>
      <c r="AJ49" s="327">
        <v>1</v>
      </c>
    </row>
    <row r="50" s="15" customFormat="1" ht="40" customHeight="1" spans="1:36">
      <c r="A50" s="312">
        <v>42</v>
      </c>
      <c r="B50" s="31"/>
      <c r="C50" s="31"/>
      <c r="D50" s="31"/>
      <c r="E50" s="31"/>
      <c r="F50" s="31">
        <v>4</v>
      </c>
      <c r="G50" s="31"/>
      <c r="H50" s="31"/>
      <c r="I50" s="31"/>
      <c r="J50" s="34"/>
      <c r="K50" s="34"/>
      <c r="L50" s="60" t="s">
        <v>264</v>
      </c>
      <c r="M50" s="35" t="s">
        <v>265</v>
      </c>
      <c r="N50" s="320" t="s">
        <v>266</v>
      </c>
      <c r="O50" s="69" t="s">
        <v>78</v>
      </c>
      <c r="P50" s="30" t="s">
        <v>136</v>
      </c>
      <c r="Q50" s="34"/>
      <c r="R50" s="85" t="s">
        <v>143</v>
      </c>
      <c r="S50" s="66" t="s">
        <v>144</v>
      </c>
      <c r="T50" s="66" t="s">
        <v>42</v>
      </c>
      <c r="U50" s="48" t="s">
        <v>138</v>
      </c>
      <c r="V50" s="48" t="s">
        <v>137</v>
      </c>
      <c r="W50" s="30" t="s">
        <v>230</v>
      </c>
      <c r="X50" s="35" t="s">
        <v>267</v>
      </c>
      <c r="Y50" s="66" t="s">
        <v>268</v>
      </c>
      <c r="Z50" s="49" t="s">
        <v>269</v>
      </c>
      <c r="AA50" s="105">
        <v>0.0503</v>
      </c>
      <c r="AB50" s="53" t="s">
        <v>42</v>
      </c>
      <c r="AC50" s="109"/>
      <c r="AD50" s="109"/>
      <c r="AE50" s="109"/>
      <c r="AF50" s="109"/>
      <c r="AG50" s="109"/>
      <c r="AH50" s="109"/>
      <c r="AI50" s="170"/>
      <c r="AJ50" s="327">
        <v>1</v>
      </c>
    </row>
    <row r="51" s="15" customFormat="1" ht="40" customHeight="1" spans="1:36">
      <c r="A51" s="312">
        <v>43</v>
      </c>
      <c r="B51" s="31"/>
      <c r="C51" s="31"/>
      <c r="D51" s="31"/>
      <c r="E51" s="31"/>
      <c r="F51" s="31">
        <v>4</v>
      </c>
      <c r="G51" s="31"/>
      <c r="H51" s="31"/>
      <c r="I51" s="31"/>
      <c r="J51" s="34"/>
      <c r="K51" s="34"/>
      <c r="L51" s="60" t="s">
        <v>270</v>
      </c>
      <c r="M51" s="35" t="s">
        <v>271</v>
      </c>
      <c r="N51" s="320" t="s">
        <v>266</v>
      </c>
      <c r="O51" s="69" t="s">
        <v>78</v>
      </c>
      <c r="P51" s="30" t="s">
        <v>136</v>
      </c>
      <c r="Q51" s="34"/>
      <c r="R51" s="85" t="s">
        <v>143</v>
      </c>
      <c r="S51" s="66" t="s">
        <v>144</v>
      </c>
      <c r="T51" s="66" t="s">
        <v>42</v>
      </c>
      <c r="U51" s="48" t="s">
        <v>138</v>
      </c>
      <c r="V51" s="48" t="s">
        <v>137</v>
      </c>
      <c r="W51" s="30" t="s">
        <v>230</v>
      </c>
      <c r="X51" s="35" t="s">
        <v>267</v>
      </c>
      <c r="Y51" s="66" t="s">
        <v>268</v>
      </c>
      <c r="Z51" s="49" t="s">
        <v>269</v>
      </c>
      <c r="AA51" s="105">
        <v>0.0503</v>
      </c>
      <c r="AB51" s="53" t="s">
        <v>42</v>
      </c>
      <c r="AC51" s="109"/>
      <c r="AD51" s="109"/>
      <c r="AE51" s="109"/>
      <c r="AF51" s="109"/>
      <c r="AG51" s="109"/>
      <c r="AH51" s="109"/>
      <c r="AI51" s="170"/>
      <c r="AJ51" s="327">
        <v>1</v>
      </c>
    </row>
    <row r="52" ht="40" customHeight="1" spans="1:36">
      <c r="A52" s="312">
        <v>44</v>
      </c>
      <c r="B52" s="30"/>
      <c r="C52" s="31"/>
      <c r="D52" s="31"/>
      <c r="E52" s="45"/>
      <c r="F52" s="46">
        <v>4</v>
      </c>
      <c r="G52" s="31"/>
      <c r="H52" s="31"/>
      <c r="I52" s="31"/>
      <c r="J52" s="64"/>
      <c r="K52" s="73"/>
      <c r="L52" s="60" t="s">
        <v>272</v>
      </c>
      <c r="M52" s="35" t="s">
        <v>273</v>
      </c>
      <c r="N52" s="320" t="s">
        <v>149</v>
      </c>
      <c r="O52" s="69" t="s">
        <v>78</v>
      </c>
      <c r="P52" s="30" t="s">
        <v>136</v>
      </c>
      <c r="Q52" s="94"/>
      <c r="R52" s="85" t="s">
        <v>143</v>
      </c>
      <c r="S52" s="66" t="s">
        <v>144</v>
      </c>
      <c r="T52" s="66" t="s">
        <v>42</v>
      </c>
      <c r="U52" s="48" t="s">
        <v>138</v>
      </c>
      <c r="V52" s="48" t="s">
        <v>137</v>
      </c>
      <c r="W52" s="30" t="s">
        <v>230</v>
      </c>
      <c r="X52" s="35" t="s">
        <v>274</v>
      </c>
      <c r="Y52" s="66" t="s">
        <v>232</v>
      </c>
      <c r="Z52" s="30" t="s">
        <v>275</v>
      </c>
      <c r="AA52" s="105">
        <v>0.3634</v>
      </c>
      <c r="AB52" s="53" t="s">
        <v>42</v>
      </c>
      <c r="AC52" s="53"/>
      <c r="AD52" s="53"/>
      <c r="AE52" s="53"/>
      <c r="AF52" s="53"/>
      <c r="AG52" s="109"/>
      <c r="AH52" s="109"/>
      <c r="AI52" s="170"/>
      <c r="AJ52" s="327">
        <v>1</v>
      </c>
    </row>
    <row r="53" s="12" customFormat="1" ht="40" customHeight="1" spans="1:36">
      <c r="A53" s="312">
        <v>45</v>
      </c>
      <c r="B53" s="30"/>
      <c r="C53" s="31"/>
      <c r="D53" s="31"/>
      <c r="E53" s="46"/>
      <c r="F53" s="46">
        <v>4</v>
      </c>
      <c r="G53" s="31"/>
      <c r="H53" s="31"/>
      <c r="I53" s="31"/>
      <c r="J53" s="64"/>
      <c r="K53" s="73"/>
      <c r="L53" s="60" t="s">
        <v>276</v>
      </c>
      <c r="M53" s="35" t="s">
        <v>277</v>
      </c>
      <c r="N53" s="320" t="s">
        <v>196</v>
      </c>
      <c r="O53" s="69" t="s">
        <v>78</v>
      </c>
      <c r="P53" s="30" t="s">
        <v>136</v>
      </c>
      <c r="Q53" s="94"/>
      <c r="R53" s="85" t="s">
        <v>143</v>
      </c>
      <c r="S53" s="66" t="s">
        <v>144</v>
      </c>
      <c r="T53" s="66" t="s">
        <v>42</v>
      </c>
      <c r="U53" s="48" t="s">
        <v>138</v>
      </c>
      <c r="V53" s="48" t="s">
        <v>137</v>
      </c>
      <c r="W53" s="69" t="s">
        <v>173</v>
      </c>
      <c r="X53" s="35" t="s">
        <v>140</v>
      </c>
      <c r="Y53" s="66" t="s">
        <v>42</v>
      </c>
      <c r="Z53" s="30" t="s">
        <v>42</v>
      </c>
      <c r="AA53" s="101">
        <f>AA54+AA55+AA56+AA57+AA58</f>
        <v>0.29</v>
      </c>
      <c r="AB53" s="53" t="s">
        <v>42</v>
      </c>
      <c r="AC53" s="53"/>
      <c r="AD53" s="53"/>
      <c r="AE53" s="53"/>
      <c r="AF53" s="53"/>
      <c r="AG53" s="109"/>
      <c r="AH53" s="109"/>
      <c r="AI53" s="170"/>
      <c r="AJ53" s="53">
        <v>1</v>
      </c>
    </row>
    <row r="54" ht="40" customHeight="1" spans="1:36">
      <c r="A54" s="312">
        <v>46</v>
      </c>
      <c r="B54" s="30"/>
      <c r="C54" s="31"/>
      <c r="D54" s="31"/>
      <c r="E54" s="45"/>
      <c r="F54" s="46"/>
      <c r="G54" s="31">
        <v>5</v>
      </c>
      <c r="H54" s="31"/>
      <c r="I54" s="31"/>
      <c r="J54" s="64"/>
      <c r="K54" s="73"/>
      <c r="L54" s="60" t="s">
        <v>278</v>
      </c>
      <c r="M54" s="35" t="s">
        <v>279</v>
      </c>
      <c r="N54" s="320" t="s">
        <v>149</v>
      </c>
      <c r="O54" s="69" t="s">
        <v>78</v>
      </c>
      <c r="P54" s="30" t="s">
        <v>136</v>
      </c>
      <c r="Q54" s="94"/>
      <c r="R54" s="85" t="s">
        <v>143</v>
      </c>
      <c r="S54" s="66" t="s">
        <v>144</v>
      </c>
      <c r="T54" s="66" t="s">
        <v>42</v>
      </c>
      <c r="U54" s="48" t="s">
        <v>138</v>
      </c>
      <c r="V54" s="48" t="s">
        <v>137</v>
      </c>
      <c r="W54" s="30" t="s">
        <v>150</v>
      </c>
      <c r="X54" s="35" t="s">
        <v>280</v>
      </c>
      <c r="Y54" s="66" t="s">
        <v>152</v>
      </c>
      <c r="Z54" s="66" t="s">
        <v>281</v>
      </c>
      <c r="AA54" s="105">
        <v>0.0608</v>
      </c>
      <c r="AB54" s="53" t="s">
        <v>42</v>
      </c>
      <c r="AC54" s="53"/>
      <c r="AD54" s="53"/>
      <c r="AE54" s="53"/>
      <c r="AF54" s="53"/>
      <c r="AG54" s="109"/>
      <c r="AH54" s="109"/>
      <c r="AI54" s="170"/>
      <c r="AJ54" s="53">
        <v>1</v>
      </c>
    </row>
    <row r="55" ht="40" customHeight="1" spans="1:36">
      <c r="A55" s="312">
        <v>47</v>
      </c>
      <c r="B55" s="30"/>
      <c r="C55" s="31"/>
      <c r="D55" s="31"/>
      <c r="E55" s="45"/>
      <c r="F55" s="46"/>
      <c r="G55" s="31">
        <v>5</v>
      </c>
      <c r="H55" s="31"/>
      <c r="I55" s="31"/>
      <c r="J55" s="64"/>
      <c r="K55" s="73"/>
      <c r="L55" s="60" t="s">
        <v>282</v>
      </c>
      <c r="M55" s="35" t="s">
        <v>283</v>
      </c>
      <c r="N55" s="320" t="s">
        <v>149</v>
      </c>
      <c r="O55" s="69" t="s">
        <v>78</v>
      </c>
      <c r="P55" s="30" t="s">
        <v>136</v>
      </c>
      <c r="Q55" s="94"/>
      <c r="R55" s="85" t="s">
        <v>143</v>
      </c>
      <c r="S55" s="66" t="s">
        <v>144</v>
      </c>
      <c r="T55" s="66" t="s">
        <v>42</v>
      </c>
      <c r="U55" s="48" t="s">
        <v>138</v>
      </c>
      <c r="V55" s="48" t="s">
        <v>137</v>
      </c>
      <c r="W55" s="30" t="s">
        <v>150</v>
      </c>
      <c r="X55" s="35" t="s">
        <v>280</v>
      </c>
      <c r="Y55" s="66" t="s">
        <v>152</v>
      </c>
      <c r="Z55" s="66" t="s">
        <v>284</v>
      </c>
      <c r="AA55" s="105">
        <v>0.0689</v>
      </c>
      <c r="AB55" s="53" t="s">
        <v>42</v>
      </c>
      <c r="AC55" s="53"/>
      <c r="AD55" s="53"/>
      <c r="AE55" s="53"/>
      <c r="AF55" s="53"/>
      <c r="AG55" s="109"/>
      <c r="AH55" s="109"/>
      <c r="AI55" s="170"/>
      <c r="AJ55" s="53">
        <v>1</v>
      </c>
    </row>
    <row r="56" ht="40" customHeight="1" spans="1:36">
      <c r="A56" s="312">
        <v>48</v>
      </c>
      <c r="B56" s="30"/>
      <c r="C56" s="31"/>
      <c r="D56" s="31"/>
      <c r="E56" s="45"/>
      <c r="F56" s="46"/>
      <c r="G56" s="31">
        <v>5</v>
      </c>
      <c r="H56" s="31"/>
      <c r="I56" s="31"/>
      <c r="J56" s="64"/>
      <c r="K56" s="73"/>
      <c r="L56" s="60" t="s">
        <v>285</v>
      </c>
      <c r="M56" s="35" t="s">
        <v>286</v>
      </c>
      <c r="N56" s="320" t="s">
        <v>149</v>
      </c>
      <c r="O56" s="69" t="s">
        <v>78</v>
      </c>
      <c r="P56" s="30" t="s">
        <v>136</v>
      </c>
      <c r="Q56" s="94"/>
      <c r="R56" s="85" t="s">
        <v>143</v>
      </c>
      <c r="S56" s="66" t="s">
        <v>144</v>
      </c>
      <c r="T56" s="66" t="s">
        <v>42</v>
      </c>
      <c r="U56" s="48" t="s">
        <v>138</v>
      </c>
      <c r="V56" s="48" t="s">
        <v>137</v>
      </c>
      <c r="W56" s="30" t="s">
        <v>150</v>
      </c>
      <c r="X56" s="35" t="s">
        <v>280</v>
      </c>
      <c r="Y56" s="66" t="s">
        <v>152</v>
      </c>
      <c r="Z56" s="66" t="s">
        <v>284</v>
      </c>
      <c r="AA56" s="105">
        <v>0.0689</v>
      </c>
      <c r="AB56" s="53" t="s">
        <v>42</v>
      </c>
      <c r="AC56" s="53"/>
      <c r="AD56" s="53"/>
      <c r="AE56" s="53"/>
      <c r="AF56" s="53"/>
      <c r="AG56" s="109"/>
      <c r="AH56" s="109"/>
      <c r="AI56" s="170"/>
      <c r="AJ56" s="53">
        <v>1</v>
      </c>
    </row>
    <row r="57" ht="40" customHeight="1" spans="1:36">
      <c r="A57" s="312">
        <v>49</v>
      </c>
      <c r="B57" s="30"/>
      <c r="C57" s="31"/>
      <c r="D57" s="31"/>
      <c r="E57" s="45"/>
      <c r="F57" s="46"/>
      <c r="G57" s="31">
        <v>5</v>
      </c>
      <c r="H57" s="31"/>
      <c r="I57" s="31"/>
      <c r="J57" s="64"/>
      <c r="K57" s="73"/>
      <c r="L57" s="60" t="s">
        <v>287</v>
      </c>
      <c r="M57" s="35" t="s">
        <v>288</v>
      </c>
      <c r="N57" s="320" t="s">
        <v>149</v>
      </c>
      <c r="O57" s="69" t="s">
        <v>78</v>
      </c>
      <c r="P57" s="30" t="s">
        <v>136</v>
      </c>
      <c r="Q57" s="94"/>
      <c r="R57" s="85" t="s">
        <v>143</v>
      </c>
      <c r="S57" s="66" t="s">
        <v>144</v>
      </c>
      <c r="T57" s="66" t="s">
        <v>42</v>
      </c>
      <c r="U57" s="48" t="s">
        <v>138</v>
      </c>
      <c r="V57" s="48" t="s">
        <v>137</v>
      </c>
      <c r="W57" s="30" t="s">
        <v>150</v>
      </c>
      <c r="X57" s="35" t="s">
        <v>280</v>
      </c>
      <c r="Y57" s="66" t="s">
        <v>152</v>
      </c>
      <c r="Z57" s="66" t="s">
        <v>289</v>
      </c>
      <c r="AA57" s="105">
        <v>0.0673</v>
      </c>
      <c r="AB57" s="53" t="s">
        <v>42</v>
      </c>
      <c r="AC57" s="53"/>
      <c r="AD57" s="53"/>
      <c r="AE57" s="53"/>
      <c r="AF57" s="53"/>
      <c r="AG57" s="109"/>
      <c r="AH57" s="109"/>
      <c r="AI57" s="170"/>
      <c r="AJ57" s="53">
        <v>1</v>
      </c>
    </row>
    <row r="58" ht="40" customHeight="1" spans="1:36">
      <c r="A58" s="312">
        <v>50</v>
      </c>
      <c r="B58" s="30"/>
      <c r="C58" s="31"/>
      <c r="D58" s="31"/>
      <c r="E58" s="46"/>
      <c r="F58" s="46"/>
      <c r="G58" s="31">
        <v>5</v>
      </c>
      <c r="H58" s="31"/>
      <c r="I58" s="31"/>
      <c r="J58" s="64"/>
      <c r="K58" s="73"/>
      <c r="L58" s="60" t="s">
        <v>290</v>
      </c>
      <c r="M58" s="35" t="s">
        <v>291</v>
      </c>
      <c r="N58" s="320" t="s">
        <v>149</v>
      </c>
      <c r="O58" s="69" t="s">
        <v>78</v>
      </c>
      <c r="P58" s="30" t="s">
        <v>136</v>
      </c>
      <c r="Q58" s="94"/>
      <c r="R58" s="85" t="s">
        <v>143</v>
      </c>
      <c r="S58" s="66" t="s">
        <v>144</v>
      </c>
      <c r="T58" s="66" t="s">
        <v>42</v>
      </c>
      <c r="U58" s="48" t="s">
        <v>138</v>
      </c>
      <c r="V58" s="48" t="s">
        <v>137</v>
      </c>
      <c r="W58" s="30" t="s">
        <v>150</v>
      </c>
      <c r="X58" s="35" t="s">
        <v>280</v>
      </c>
      <c r="Y58" s="66" t="s">
        <v>152</v>
      </c>
      <c r="Z58" s="30" t="s">
        <v>292</v>
      </c>
      <c r="AA58" s="105">
        <v>0.0241</v>
      </c>
      <c r="AB58" s="53" t="s">
        <v>42</v>
      </c>
      <c r="AC58" s="53"/>
      <c r="AD58" s="53"/>
      <c r="AE58" s="53"/>
      <c r="AF58" s="53"/>
      <c r="AG58" s="109"/>
      <c r="AH58" s="109"/>
      <c r="AI58" s="170"/>
      <c r="AJ58" s="53">
        <v>1</v>
      </c>
    </row>
    <row r="59" ht="40" customHeight="1" spans="1:36">
      <c r="A59" s="312">
        <v>51</v>
      </c>
      <c r="B59" s="30"/>
      <c r="C59" s="31"/>
      <c r="D59" s="31"/>
      <c r="E59" s="45"/>
      <c r="F59" s="46">
        <v>4</v>
      </c>
      <c r="G59" s="31"/>
      <c r="H59" s="31"/>
      <c r="I59" s="31"/>
      <c r="J59" s="64"/>
      <c r="K59" s="73"/>
      <c r="L59" s="60" t="s">
        <v>293</v>
      </c>
      <c r="M59" s="35" t="s">
        <v>294</v>
      </c>
      <c r="N59" s="320" t="s">
        <v>149</v>
      </c>
      <c r="O59" s="69" t="s">
        <v>78</v>
      </c>
      <c r="P59" s="30" t="s">
        <v>136</v>
      </c>
      <c r="Q59" s="94"/>
      <c r="R59" s="85" t="s">
        <v>143</v>
      </c>
      <c r="S59" s="66" t="s">
        <v>144</v>
      </c>
      <c r="T59" s="66" t="s">
        <v>42</v>
      </c>
      <c r="U59" s="48" t="s">
        <v>138</v>
      </c>
      <c r="V59" s="48" t="s">
        <v>137</v>
      </c>
      <c r="W59" s="30" t="s">
        <v>150</v>
      </c>
      <c r="X59" s="35" t="s">
        <v>280</v>
      </c>
      <c r="Y59" s="66" t="s">
        <v>152</v>
      </c>
      <c r="Z59" s="66" t="s">
        <v>295</v>
      </c>
      <c r="AA59" s="105">
        <v>0.0661</v>
      </c>
      <c r="AB59" s="53" t="s">
        <v>42</v>
      </c>
      <c r="AC59" s="53"/>
      <c r="AD59" s="53"/>
      <c r="AE59" s="53"/>
      <c r="AF59" s="53"/>
      <c r="AG59" s="109"/>
      <c r="AH59" s="109"/>
      <c r="AI59" s="170"/>
      <c r="AJ59" s="35">
        <v>2</v>
      </c>
    </row>
    <row r="60" ht="40" customHeight="1" spans="1:36">
      <c r="A60" s="312">
        <v>52</v>
      </c>
      <c r="B60" s="30"/>
      <c r="C60" s="31"/>
      <c r="D60" s="31"/>
      <c r="E60" s="45"/>
      <c r="F60" s="46">
        <v>4</v>
      </c>
      <c r="G60" s="31"/>
      <c r="H60" s="31"/>
      <c r="I60" s="31"/>
      <c r="J60" s="64"/>
      <c r="K60" s="73"/>
      <c r="L60" s="60" t="s">
        <v>296</v>
      </c>
      <c r="M60" s="35" t="s">
        <v>297</v>
      </c>
      <c r="N60" s="320" t="s">
        <v>149</v>
      </c>
      <c r="O60" s="69" t="s">
        <v>78</v>
      </c>
      <c r="P60" s="30" t="s">
        <v>136</v>
      </c>
      <c r="Q60" s="94"/>
      <c r="R60" s="85" t="s">
        <v>143</v>
      </c>
      <c r="S60" s="66" t="s">
        <v>144</v>
      </c>
      <c r="T60" s="66" t="s">
        <v>42</v>
      </c>
      <c r="U60" s="48" t="s">
        <v>138</v>
      </c>
      <c r="V60" s="48" t="s">
        <v>137</v>
      </c>
      <c r="W60" s="30" t="s">
        <v>150</v>
      </c>
      <c r="X60" s="35" t="s">
        <v>298</v>
      </c>
      <c r="Y60" s="66" t="s">
        <v>152</v>
      </c>
      <c r="Z60" s="66" t="s">
        <v>299</v>
      </c>
      <c r="AA60" s="105">
        <v>0.071</v>
      </c>
      <c r="AB60" s="53" t="s">
        <v>42</v>
      </c>
      <c r="AC60" s="53"/>
      <c r="AD60" s="53"/>
      <c r="AE60" s="53"/>
      <c r="AF60" s="53"/>
      <c r="AG60" s="109"/>
      <c r="AH60" s="109"/>
      <c r="AI60" s="170"/>
      <c r="AJ60" s="35">
        <v>1</v>
      </c>
    </row>
    <row r="61" ht="40" customHeight="1" spans="1:36">
      <c r="A61" s="312">
        <v>53</v>
      </c>
      <c r="B61" s="30"/>
      <c r="C61" s="31"/>
      <c r="D61" s="31"/>
      <c r="E61" s="45"/>
      <c r="F61" s="46">
        <v>4</v>
      </c>
      <c r="G61" s="31"/>
      <c r="H61" s="31"/>
      <c r="I61" s="31"/>
      <c r="J61" s="64"/>
      <c r="K61" s="73"/>
      <c r="L61" s="60" t="s">
        <v>300</v>
      </c>
      <c r="M61" s="35" t="s">
        <v>301</v>
      </c>
      <c r="N61" s="320" t="s">
        <v>149</v>
      </c>
      <c r="O61" s="69" t="s">
        <v>78</v>
      </c>
      <c r="P61" s="30" t="s">
        <v>136</v>
      </c>
      <c r="Q61" s="94"/>
      <c r="R61" s="85" t="s">
        <v>143</v>
      </c>
      <c r="S61" s="66" t="s">
        <v>144</v>
      </c>
      <c r="T61" s="66" t="s">
        <v>42</v>
      </c>
      <c r="U61" s="48" t="s">
        <v>138</v>
      </c>
      <c r="V61" s="48" t="s">
        <v>137</v>
      </c>
      <c r="W61" s="30" t="s">
        <v>150</v>
      </c>
      <c r="X61" s="35" t="s">
        <v>298</v>
      </c>
      <c r="Y61" s="66" t="s">
        <v>152</v>
      </c>
      <c r="Z61" s="66" t="s">
        <v>302</v>
      </c>
      <c r="AA61" s="105">
        <v>0.0747</v>
      </c>
      <c r="AB61" s="53" t="s">
        <v>42</v>
      </c>
      <c r="AC61" s="53"/>
      <c r="AD61" s="53"/>
      <c r="AE61" s="53"/>
      <c r="AF61" s="53"/>
      <c r="AG61" s="109"/>
      <c r="AH61" s="109"/>
      <c r="AI61" s="170"/>
      <c r="AJ61" s="35">
        <v>1</v>
      </c>
    </row>
    <row r="62" ht="40" customHeight="1" spans="1:36">
      <c r="A62" s="312">
        <v>54</v>
      </c>
      <c r="B62" s="30"/>
      <c r="C62" s="31"/>
      <c r="D62" s="31"/>
      <c r="E62" s="45"/>
      <c r="F62" s="46">
        <v>4</v>
      </c>
      <c r="G62" s="31"/>
      <c r="H62" s="31"/>
      <c r="I62" s="31"/>
      <c r="J62" s="64"/>
      <c r="K62" s="73"/>
      <c r="L62" s="60" t="s">
        <v>303</v>
      </c>
      <c r="M62" s="35" t="s">
        <v>304</v>
      </c>
      <c r="N62" s="320" t="s">
        <v>196</v>
      </c>
      <c r="O62" s="69" t="s">
        <v>78</v>
      </c>
      <c r="P62" s="30" t="s">
        <v>136</v>
      </c>
      <c r="Q62" s="94"/>
      <c r="R62" s="85" t="s">
        <v>143</v>
      </c>
      <c r="S62" s="66" t="s">
        <v>144</v>
      </c>
      <c r="T62" s="66" t="s">
        <v>42</v>
      </c>
      <c r="U62" s="48" t="s">
        <v>138</v>
      </c>
      <c r="V62" s="48" t="s">
        <v>137</v>
      </c>
      <c r="W62" s="30" t="s">
        <v>173</v>
      </c>
      <c r="X62" s="35" t="s">
        <v>140</v>
      </c>
      <c r="Y62" s="66" t="s">
        <v>42</v>
      </c>
      <c r="Z62" s="66" t="s">
        <v>42</v>
      </c>
      <c r="AA62" s="105">
        <f>AA63+AA64*AJ64+AA65</f>
        <v>0.4498</v>
      </c>
      <c r="AB62" s="53" t="s">
        <v>42</v>
      </c>
      <c r="AC62" s="53"/>
      <c r="AD62" s="53"/>
      <c r="AE62" s="53"/>
      <c r="AF62" s="53"/>
      <c r="AG62" s="109"/>
      <c r="AH62" s="109"/>
      <c r="AI62" s="170"/>
      <c r="AJ62" s="35">
        <v>1</v>
      </c>
    </row>
    <row r="63" ht="40" customHeight="1" spans="1:36">
      <c r="A63" s="312">
        <v>55</v>
      </c>
      <c r="B63" s="30"/>
      <c r="C63" s="31"/>
      <c r="D63" s="31"/>
      <c r="E63" s="45"/>
      <c r="F63" s="46"/>
      <c r="G63" s="31">
        <v>5</v>
      </c>
      <c r="H63" s="31"/>
      <c r="I63" s="31"/>
      <c r="J63" s="64"/>
      <c r="K63" s="73"/>
      <c r="L63" s="60" t="s">
        <v>305</v>
      </c>
      <c r="M63" s="35" t="s">
        <v>306</v>
      </c>
      <c r="N63" s="320" t="s">
        <v>149</v>
      </c>
      <c r="O63" s="69" t="s">
        <v>78</v>
      </c>
      <c r="P63" s="30" t="s">
        <v>136</v>
      </c>
      <c r="Q63" s="94"/>
      <c r="R63" s="85" t="s">
        <v>143</v>
      </c>
      <c r="S63" s="66" t="s">
        <v>144</v>
      </c>
      <c r="T63" s="66" t="s">
        <v>42</v>
      </c>
      <c r="U63" s="48" t="s">
        <v>138</v>
      </c>
      <c r="V63" s="48" t="s">
        <v>137</v>
      </c>
      <c r="W63" s="30" t="s">
        <v>230</v>
      </c>
      <c r="X63" s="35" t="s">
        <v>307</v>
      </c>
      <c r="Y63" s="66" t="s">
        <v>268</v>
      </c>
      <c r="Z63" s="30" t="s">
        <v>308</v>
      </c>
      <c r="AA63" s="105">
        <v>0.3508</v>
      </c>
      <c r="AB63" s="53" t="s">
        <v>42</v>
      </c>
      <c r="AC63" s="53"/>
      <c r="AD63" s="53"/>
      <c r="AE63" s="53"/>
      <c r="AF63" s="53"/>
      <c r="AG63" s="109"/>
      <c r="AH63" s="109"/>
      <c r="AI63" s="170"/>
      <c r="AJ63" s="35">
        <v>1</v>
      </c>
    </row>
    <row r="64" ht="40" customHeight="1" spans="1:36">
      <c r="A64" s="312">
        <v>56</v>
      </c>
      <c r="B64" s="30"/>
      <c r="C64" s="31"/>
      <c r="D64" s="31"/>
      <c r="E64" s="45"/>
      <c r="F64" s="46"/>
      <c r="G64" s="31">
        <v>5</v>
      </c>
      <c r="H64" s="31"/>
      <c r="I64" s="31"/>
      <c r="J64" s="64"/>
      <c r="K64" s="73"/>
      <c r="L64" s="60" t="s">
        <v>309</v>
      </c>
      <c r="M64" s="35" t="s">
        <v>310</v>
      </c>
      <c r="N64" s="320" t="s">
        <v>149</v>
      </c>
      <c r="O64" s="69" t="s">
        <v>78</v>
      </c>
      <c r="P64" s="30" t="s">
        <v>136</v>
      </c>
      <c r="Q64" s="94"/>
      <c r="R64" s="85" t="s">
        <v>143</v>
      </c>
      <c r="S64" s="66" t="s">
        <v>144</v>
      </c>
      <c r="T64" s="66" t="s">
        <v>42</v>
      </c>
      <c r="U64" s="48" t="s">
        <v>138</v>
      </c>
      <c r="V64" s="48" t="s">
        <v>137</v>
      </c>
      <c r="W64" s="30" t="s">
        <v>203</v>
      </c>
      <c r="X64" s="35" t="s">
        <v>311</v>
      </c>
      <c r="Y64" s="66" t="s">
        <v>205</v>
      </c>
      <c r="Z64" s="30" t="s">
        <v>312</v>
      </c>
      <c r="AA64" s="105">
        <v>0.0374</v>
      </c>
      <c r="AB64" s="53" t="s">
        <v>42</v>
      </c>
      <c r="AC64" s="53"/>
      <c r="AD64" s="53"/>
      <c r="AE64" s="53"/>
      <c r="AF64" s="53"/>
      <c r="AG64" s="109"/>
      <c r="AH64" s="109"/>
      <c r="AI64" s="170"/>
      <c r="AJ64" s="35">
        <v>2</v>
      </c>
    </row>
    <row r="65" customFormat="1" ht="40" customHeight="1" spans="1:38">
      <c r="A65" s="343">
        <v>57</v>
      </c>
      <c r="B65" s="30"/>
      <c r="C65" s="31"/>
      <c r="D65" s="31"/>
      <c r="E65" s="45"/>
      <c r="F65" s="46"/>
      <c r="G65" s="31">
        <v>5</v>
      </c>
      <c r="H65" s="31"/>
      <c r="I65" s="31"/>
      <c r="J65" s="64"/>
      <c r="K65" s="73"/>
      <c r="L65" s="66" t="s">
        <v>79</v>
      </c>
      <c r="M65" s="35" t="s">
        <v>80</v>
      </c>
      <c r="N65" s="320" t="s">
        <v>149</v>
      </c>
      <c r="O65" s="69" t="s">
        <v>78</v>
      </c>
      <c r="P65" s="30" t="s">
        <v>136</v>
      </c>
      <c r="Q65" s="94"/>
      <c r="R65" s="85" t="s">
        <v>53</v>
      </c>
      <c r="S65" s="66" t="s">
        <v>144</v>
      </c>
      <c r="T65" s="66" t="s">
        <v>42</v>
      </c>
      <c r="U65" s="330" t="s">
        <v>138</v>
      </c>
      <c r="V65" s="95" t="s">
        <v>137</v>
      </c>
      <c r="W65" s="30" t="s">
        <v>150</v>
      </c>
      <c r="X65" s="35" t="s">
        <v>280</v>
      </c>
      <c r="Y65" s="66" t="s">
        <v>152</v>
      </c>
      <c r="Z65" s="30" t="s">
        <v>42</v>
      </c>
      <c r="AA65" s="105">
        <v>0.0242</v>
      </c>
      <c r="AB65" s="53" t="s">
        <v>42</v>
      </c>
      <c r="AC65" s="53"/>
      <c r="AD65" s="53"/>
      <c r="AE65" s="53"/>
      <c r="AF65" s="53"/>
      <c r="AG65" s="109"/>
      <c r="AH65" s="109"/>
      <c r="AI65" s="170"/>
      <c r="AJ65" s="35">
        <v>1</v>
      </c>
      <c r="AK65" s="369">
        <v>1</v>
      </c>
      <c r="AL65" s="370"/>
    </row>
    <row r="66" ht="40" customHeight="1" spans="1:36">
      <c r="A66" s="312">
        <v>58</v>
      </c>
      <c r="B66" s="30"/>
      <c r="C66" s="31"/>
      <c r="D66" s="31"/>
      <c r="E66" s="45"/>
      <c r="F66" s="46">
        <v>4</v>
      </c>
      <c r="G66" s="31"/>
      <c r="H66" s="31"/>
      <c r="I66" s="31"/>
      <c r="J66" s="64"/>
      <c r="K66" s="73"/>
      <c r="L66" s="60" t="s">
        <v>75</v>
      </c>
      <c r="M66" s="35" t="s">
        <v>76</v>
      </c>
      <c r="N66" s="320" t="s">
        <v>149</v>
      </c>
      <c r="O66" s="69" t="s">
        <v>78</v>
      </c>
      <c r="P66" s="30" t="s">
        <v>136</v>
      </c>
      <c r="Q66" s="94"/>
      <c r="R66" s="85" t="s">
        <v>143</v>
      </c>
      <c r="S66" s="66" t="s">
        <v>144</v>
      </c>
      <c r="T66" s="66" t="s">
        <v>42</v>
      </c>
      <c r="U66" s="48" t="s">
        <v>138</v>
      </c>
      <c r="V66" s="48" t="s">
        <v>137</v>
      </c>
      <c r="W66" s="30" t="s">
        <v>313</v>
      </c>
      <c r="X66" s="35" t="s">
        <v>314</v>
      </c>
      <c r="Y66" s="66" t="s">
        <v>315</v>
      </c>
      <c r="Z66" s="30" t="s">
        <v>316</v>
      </c>
      <c r="AA66" s="105">
        <v>0.14</v>
      </c>
      <c r="AB66" s="53" t="s">
        <v>42</v>
      </c>
      <c r="AC66" s="53"/>
      <c r="AD66" s="53"/>
      <c r="AE66" s="53"/>
      <c r="AF66" s="53"/>
      <c r="AG66" s="109"/>
      <c r="AH66" s="109"/>
      <c r="AI66" s="170"/>
      <c r="AJ66" s="35">
        <v>1</v>
      </c>
    </row>
    <row r="67" ht="40" customHeight="1" spans="1:36">
      <c r="A67" s="312">
        <v>59</v>
      </c>
      <c r="B67" s="30"/>
      <c r="C67" s="31"/>
      <c r="D67" s="31"/>
      <c r="E67" s="45">
        <v>3</v>
      </c>
      <c r="F67" s="46"/>
      <c r="G67" s="31"/>
      <c r="H67" s="31"/>
      <c r="I67" s="31"/>
      <c r="J67" s="64"/>
      <c r="K67" s="73"/>
      <c r="L67" s="60" t="s">
        <v>317</v>
      </c>
      <c r="M67" s="35" t="s">
        <v>318</v>
      </c>
      <c r="N67" s="320" t="s">
        <v>149</v>
      </c>
      <c r="O67" s="69" t="s">
        <v>78</v>
      </c>
      <c r="P67" s="30" t="s">
        <v>136</v>
      </c>
      <c r="Q67" s="94"/>
      <c r="R67" s="85" t="s">
        <v>82</v>
      </c>
      <c r="S67" s="66" t="s">
        <v>144</v>
      </c>
      <c r="T67" s="66" t="s">
        <v>42</v>
      </c>
      <c r="U67" s="48" t="s">
        <v>138</v>
      </c>
      <c r="V67" s="48" t="s">
        <v>137</v>
      </c>
      <c r="W67" s="30" t="s">
        <v>173</v>
      </c>
      <c r="X67" s="66" t="s">
        <v>140</v>
      </c>
      <c r="Y67" s="66" t="s">
        <v>42</v>
      </c>
      <c r="Z67" s="66" t="s">
        <v>42</v>
      </c>
      <c r="AA67" s="105">
        <v>1.6482</v>
      </c>
      <c r="AB67" s="53" t="s">
        <v>213</v>
      </c>
      <c r="AC67" s="53"/>
      <c r="AD67" s="53"/>
      <c r="AE67" s="53"/>
      <c r="AF67" s="53"/>
      <c r="AG67" s="109"/>
      <c r="AH67" s="109"/>
      <c r="AI67" s="170"/>
      <c r="AJ67" s="35">
        <v>1</v>
      </c>
    </row>
    <row r="68" ht="40" customHeight="1" spans="1:36">
      <c r="A68" s="312">
        <v>60</v>
      </c>
      <c r="B68" s="30"/>
      <c r="C68" s="31"/>
      <c r="D68" s="31"/>
      <c r="E68" s="45">
        <v>3</v>
      </c>
      <c r="F68" s="46"/>
      <c r="G68" s="31"/>
      <c r="H68" s="31"/>
      <c r="I68" s="31"/>
      <c r="J68" s="64"/>
      <c r="K68" s="73"/>
      <c r="L68" s="60" t="s">
        <v>319</v>
      </c>
      <c r="M68" s="35" t="s">
        <v>320</v>
      </c>
      <c r="N68" s="320" t="s">
        <v>149</v>
      </c>
      <c r="O68" s="69" t="s">
        <v>78</v>
      </c>
      <c r="P68" s="30" t="s">
        <v>136</v>
      </c>
      <c r="Q68" s="94"/>
      <c r="R68" s="85" t="s">
        <v>78</v>
      </c>
      <c r="S68" s="66" t="s">
        <v>144</v>
      </c>
      <c r="T68" s="66" t="s">
        <v>42</v>
      </c>
      <c r="U68" s="48" t="s">
        <v>138</v>
      </c>
      <c r="V68" s="48" t="s">
        <v>137</v>
      </c>
      <c r="W68" s="30" t="s">
        <v>173</v>
      </c>
      <c r="X68" s="66" t="s">
        <v>140</v>
      </c>
      <c r="Y68" s="66" t="s">
        <v>42</v>
      </c>
      <c r="Z68" s="66" t="s">
        <v>42</v>
      </c>
      <c r="AA68" s="105">
        <v>1.5218</v>
      </c>
      <c r="AB68" s="53" t="s">
        <v>213</v>
      </c>
      <c r="AC68" s="53"/>
      <c r="AD68" s="53"/>
      <c r="AE68" s="53"/>
      <c r="AF68" s="53"/>
      <c r="AG68" s="109"/>
      <c r="AH68" s="109"/>
      <c r="AI68" s="170"/>
      <c r="AJ68" s="35">
        <v>1</v>
      </c>
    </row>
    <row r="69" ht="40" customHeight="1" spans="1:36">
      <c r="A69" s="312">
        <v>61</v>
      </c>
      <c r="B69" s="30"/>
      <c r="C69" s="31"/>
      <c r="D69" s="31"/>
      <c r="E69" s="45">
        <v>3</v>
      </c>
      <c r="F69" s="46"/>
      <c r="G69" s="31"/>
      <c r="H69" s="31"/>
      <c r="I69" s="31"/>
      <c r="J69" s="64"/>
      <c r="K69" s="73"/>
      <c r="L69" s="60" t="s">
        <v>321</v>
      </c>
      <c r="M69" s="35" t="s">
        <v>322</v>
      </c>
      <c r="N69" s="320" t="s">
        <v>149</v>
      </c>
      <c r="O69" s="69" t="s">
        <v>78</v>
      </c>
      <c r="P69" s="30" t="s">
        <v>136</v>
      </c>
      <c r="Q69" s="94"/>
      <c r="R69" s="85" t="s">
        <v>143</v>
      </c>
      <c r="S69" s="66" t="s">
        <v>144</v>
      </c>
      <c r="T69" s="66" t="s">
        <v>42</v>
      </c>
      <c r="U69" s="48" t="s">
        <v>138</v>
      </c>
      <c r="V69" s="48" t="s">
        <v>137</v>
      </c>
      <c r="W69" s="30" t="s">
        <v>230</v>
      </c>
      <c r="X69" s="35" t="s">
        <v>323</v>
      </c>
      <c r="Y69" s="66" t="s">
        <v>152</v>
      </c>
      <c r="Z69" s="30" t="s">
        <v>324</v>
      </c>
      <c r="AA69" s="105">
        <v>0.1328</v>
      </c>
      <c r="AB69" s="53" t="s">
        <v>213</v>
      </c>
      <c r="AC69" s="53"/>
      <c r="AD69" s="53"/>
      <c r="AE69" s="53"/>
      <c r="AF69" s="53"/>
      <c r="AG69" s="109"/>
      <c r="AH69" s="109"/>
      <c r="AI69" s="170"/>
      <c r="AJ69" s="35">
        <v>1</v>
      </c>
    </row>
    <row r="70" s="308" customFormat="1" ht="40" customHeight="1" spans="1:36">
      <c r="A70" s="312">
        <v>62</v>
      </c>
      <c r="B70" s="30"/>
      <c r="C70" s="31"/>
      <c r="D70" s="31"/>
      <c r="E70" s="45">
        <v>3</v>
      </c>
      <c r="F70" s="46"/>
      <c r="G70" s="31"/>
      <c r="H70" s="31"/>
      <c r="I70" s="31"/>
      <c r="J70" s="64"/>
      <c r="K70" s="73"/>
      <c r="L70" s="60" t="s">
        <v>325</v>
      </c>
      <c r="M70" s="35" t="s">
        <v>326</v>
      </c>
      <c r="N70" s="320" t="s">
        <v>196</v>
      </c>
      <c r="O70" s="69" t="s">
        <v>78</v>
      </c>
      <c r="P70" s="30" t="s">
        <v>136</v>
      </c>
      <c r="Q70" s="94"/>
      <c r="R70" s="85" t="s">
        <v>56</v>
      </c>
      <c r="S70" s="66" t="s">
        <v>144</v>
      </c>
      <c r="T70" s="66" t="s">
        <v>42</v>
      </c>
      <c r="U70" s="48" t="s">
        <v>138</v>
      </c>
      <c r="V70" s="48" t="s">
        <v>137</v>
      </c>
      <c r="W70" s="30" t="s">
        <v>173</v>
      </c>
      <c r="X70" s="66" t="s">
        <v>140</v>
      </c>
      <c r="Y70" s="66" t="s">
        <v>42</v>
      </c>
      <c r="Z70" s="66" t="s">
        <v>42</v>
      </c>
      <c r="AA70" s="105">
        <f>AA71+AA72*AJ72+AA73*AJ73+AA74</f>
        <v>0.6453</v>
      </c>
      <c r="AB70" s="53" t="s">
        <v>213</v>
      </c>
      <c r="AC70" s="53"/>
      <c r="AD70" s="53"/>
      <c r="AE70" s="53"/>
      <c r="AF70" s="53"/>
      <c r="AG70" s="109"/>
      <c r="AH70" s="109"/>
      <c r="AI70" s="170"/>
      <c r="AJ70" s="35">
        <v>1</v>
      </c>
    </row>
    <row r="71" ht="40" customHeight="1" spans="1:36">
      <c r="A71" s="312">
        <v>63</v>
      </c>
      <c r="B71" s="30"/>
      <c r="C71" s="31"/>
      <c r="D71" s="31"/>
      <c r="E71" s="45"/>
      <c r="F71" s="46">
        <v>4</v>
      </c>
      <c r="G71" s="31"/>
      <c r="H71" s="31"/>
      <c r="I71" s="31"/>
      <c r="J71" s="64"/>
      <c r="K71" s="73"/>
      <c r="L71" s="60" t="s">
        <v>327</v>
      </c>
      <c r="M71" s="35" t="s">
        <v>328</v>
      </c>
      <c r="N71" s="320" t="s">
        <v>149</v>
      </c>
      <c r="O71" s="69" t="s">
        <v>78</v>
      </c>
      <c r="P71" s="30" t="s">
        <v>136</v>
      </c>
      <c r="Q71" s="94"/>
      <c r="R71" s="85" t="s">
        <v>143</v>
      </c>
      <c r="S71" s="66" t="s">
        <v>144</v>
      </c>
      <c r="T71" s="66" t="s">
        <v>42</v>
      </c>
      <c r="U71" s="48" t="s">
        <v>138</v>
      </c>
      <c r="V71" s="48" t="s">
        <v>137</v>
      </c>
      <c r="W71" s="30" t="s">
        <v>230</v>
      </c>
      <c r="X71" s="35" t="s">
        <v>307</v>
      </c>
      <c r="Y71" s="66" t="s">
        <v>268</v>
      </c>
      <c r="Z71" s="30" t="s">
        <v>329</v>
      </c>
      <c r="AA71" s="105">
        <v>0.3427</v>
      </c>
      <c r="AB71" s="53" t="s">
        <v>42</v>
      </c>
      <c r="AC71" s="53"/>
      <c r="AD71" s="53"/>
      <c r="AE71" s="53"/>
      <c r="AF71" s="53"/>
      <c r="AG71" s="109"/>
      <c r="AH71" s="109"/>
      <c r="AI71" s="170"/>
      <c r="AJ71" s="35">
        <v>1</v>
      </c>
    </row>
    <row r="72" ht="40" customHeight="1" spans="1:36">
      <c r="A72" s="312">
        <v>64</v>
      </c>
      <c r="B72" s="30"/>
      <c r="C72" s="31"/>
      <c r="D72" s="31"/>
      <c r="E72" s="45"/>
      <c r="F72" s="46">
        <v>4</v>
      </c>
      <c r="G72" s="31"/>
      <c r="H72" s="31"/>
      <c r="I72" s="31"/>
      <c r="J72" s="64"/>
      <c r="K72" s="73"/>
      <c r="L72" s="60" t="s">
        <v>330</v>
      </c>
      <c r="M72" s="35" t="s">
        <v>331</v>
      </c>
      <c r="N72" s="320" t="s">
        <v>149</v>
      </c>
      <c r="O72" s="69" t="s">
        <v>78</v>
      </c>
      <c r="P72" s="30" t="s">
        <v>136</v>
      </c>
      <c r="Q72" s="94"/>
      <c r="R72" s="85" t="s">
        <v>143</v>
      </c>
      <c r="S72" s="66" t="s">
        <v>144</v>
      </c>
      <c r="T72" s="66" t="s">
        <v>42</v>
      </c>
      <c r="U72" s="48" t="s">
        <v>138</v>
      </c>
      <c r="V72" s="48" t="s">
        <v>137</v>
      </c>
      <c r="W72" s="30" t="s">
        <v>203</v>
      </c>
      <c r="X72" s="35" t="s">
        <v>332</v>
      </c>
      <c r="Y72" s="66" t="s">
        <v>205</v>
      </c>
      <c r="Z72" s="30" t="s">
        <v>333</v>
      </c>
      <c r="AA72" s="105">
        <v>0.1009</v>
      </c>
      <c r="AB72" s="53" t="s">
        <v>42</v>
      </c>
      <c r="AC72" s="53"/>
      <c r="AD72" s="53"/>
      <c r="AE72" s="53"/>
      <c r="AF72" s="53"/>
      <c r="AG72" s="109"/>
      <c r="AH72" s="109"/>
      <c r="AI72" s="170"/>
      <c r="AJ72" s="35">
        <v>2</v>
      </c>
    </row>
    <row r="73" ht="40" customHeight="1" spans="1:36">
      <c r="A73" s="312">
        <v>65</v>
      </c>
      <c r="B73" s="30"/>
      <c r="C73" s="31"/>
      <c r="D73" s="31"/>
      <c r="E73" s="45"/>
      <c r="F73" s="46">
        <v>4</v>
      </c>
      <c r="G73" s="31"/>
      <c r="H73" s="31"/>
      <c r="I73" s="31"/>
      <c r="J73" s="64"/>
      <c r="K73" s="73"/>
      <c r="L73" s="60" t="s">
        <v>309</v>
      </c>
      <c r="M73" s="35" t="s">
        <v>310</v>
      </c>
      <c r="N73" s="320" t="s">
        <v>149</v>
      </c>
      <c r="O73" s="69" t="s">
        <v>78</v>
      </c>
      <c r="P73" s="30" t="s">
        <v>136</v>
      </c>
      <c r="Q73" s="94"/>
      <c r="R73" s="85" t="s">
        <v>143</v>
      </c>
      <c r="S73" s="66" t="s">
        <v>144</v>
      </c>
      <c r="T73" s="66" t="s">
        <v>42</v>
      </c>
      <c r="U73" s="48" t="s">
        <v>138</v>
      </c>
      <c r="V73" s="48" t="s">
        <v>137</v>
      </c>
      <c r="W73" s="30" t="s">
        <v>203</v>
      </c>
      <c r="X73" s="35" t="s">
        <v>311</v>
      </c>
      <c r="Y73" s="66" t="s">
        <v>205</v>
      </c>
      <c r="Z73" s="30" t="s">
        <v>312</v>
      </c>
      <c r="AA73" s="105">
        <v>0.0374</v>
      </c>
      <c r="AB73" s="53" t="s">
        <v>42</v>
      </c>
      <c r="AC73" s="53"/>
      <c r="AD73" s="53"/>
      <c r="AE73" s="53"/>
      <c r="AF73" s="53"/>
      <c r="AG73" s="109"/>
      <c r="AH73" s="109"/>
      <c r="AI73" s="170"/>
      <c r="AJ73" s="35">
        <v>2</v>
      </c>
    </row>
    <row r="74" ht="40" customHeight="1" spans="1:36">
      <c r="A74" s="312">
        <v>66</v>
      </c>
      <c r="B74" s="30"/>
      <c r="C74" s="31"/>
      <c r="D74" s="31"/>
      <c r="E74" s="45"/>
      <c r="F74" s="46">
        <v>4</v>
      </c>
      <c r="G74" s="31"/>
      <c r="H74" s="31"/>
      <c r="I74" s="31"/>
      <c r="J74" s="64"/>
      <c r="K74" s="73"/>
      <c r="L74" s="60" t="s">
        <v>91</v>
      </c>
      <c r="M74" s="35" t="s">
        <v>92</v>
      </c>
      <c r="N74" s="320" t="s">
        <v>149</v>
      </c>
      <c r="O74" s="69" t="s">
        <v>78</v>
      </c>
      <c r="P74" s="30" t="s">
        <v>136</v>
      </c>
      <c r="Q74" s="94"/>
      <c r="R74" s="85" t="s">
        <v>56</v>
      </c>
      <c r="S74" s="66" t="s">
        <v>144</v>
      </c>
      <c r="T74" s="66" t="s">
        <v>42</v>
      </c>
      <c r="U74" s="48" t="s">
        <v>138</v>
      </c>
      <c r="V74" s="48" t="s">
        <v>137</v>
      </c>
      <c r="W74" s="30" t="s">
        <v>203</v>
      </c>
      <c r="X74" s="35" t="s">
        <v>334</v>
      </c>
      <c r="Y74" s="66" t="s">
        <v>335</v>
      </c>
      <c r="Z74" s="30" t="s">
        <v>336</v>
      </c>
      <c r="AA74" s="105">
        <v>0.026</v>
      </c>
      <c r="AB74" s="53" t="s">
        <v>42</v>
      </c>
      <c r="AC74" s="53"/>
      <c r="AD74" s="53"/>
      <c r="AE74" s="53"/>
      <c r="AF74" s="53"/>
      <c r="AG74" s="109"/>
      <c r="AH74" s="109"/>
      <c r="AI74" s="170"/>
      <c r="AJ74" s="35">
        <v>1</v>
      </c>
    </row>
    <row r="75" ht="40" customHeight="1" spans="1:36">
      <c r="A75" s="312">
        <v>67</v>
      </c>
      <c r="B75" s="30"/>
      <c r="C75" s="31"/>
      <c r="D75" s="31"/>
      <c r="E75" s="45">
        <v>3</v>
      </c>
      <c r="F75" s="46"/>
      <c r="G75" s="31"/>
      <c r="H75" s="31"/>
      <c r="I75" s="31"/>
      <c r="J75" s="64"/>
      <c r="K75" s="73"/>
      <c r="L75" s="60" t="s">
        <v>337</v>
      </c>
      <c r="M75" s="35" t="s">
        <v>338</v>
      </c>
      <c r="N75" s="320" t="s">
        <v>339</v>
      </c>
      <c r="O75" s="69" t="s">
        <v>78</v>
      </c>
      <c r="P75" s="30" t="s">
        <v>136</v>
      </c>
      <c r="Q75" s="94"/>
      <c r="R75" s="85" t="s">
        <v>143</v>
      </c>
      <c r="S75" s="66" t="s">
        <v>144</v>
      </c>
      <c r="T75" s="66" t="s">
        <v>42</v>
      </c>
      <c r="U75" s="48" t="s">
        <v>138</v>
      </c>
      <c r="V75" s="48" t="s">
        <v>137</v>
      </c>
      <c r="W75" s="30" t="s">
        <v>193</v>
      </c>
      <c r="X75" s="35" t="s">
        <v>262</v>
      </c>
      <c r="Y75" s="66" t="s">
        <v>42</v>
      </c>
      <c r="Z75" s="66" t="s">
        <v>42</v>
      </c>
      <c r="AA75" s="105">
        <v>0.006</v>
      </c>
      <c r="AB75" s="53" t="s">
        <v>340</v>
      </c>
      <c r="AC75" s="53"/>
      <c r="AD75" s="53"/>
      <c r="AE75" s="53"/>
      <c r="AF75" s="53"/>
      <c r="AG75" s="109"/>
      <c r="AH75" s="109"/>
      <c r="AI75" s="170"/>
      <c r="AJ75" s="35">
        <v>8</v>
      </c>
    </row>
    <row r="76" s="12" customFormat="1" ht="40" customHeight="1" spans="1:36">
      <c r="A76" s="312">
        <v>68</v>
      </c>
      <c r="B76" s="30"/>
      <c r="C76" s="31">
        <v>1</v>
      </c>
      <c r="D76" s="31"/>
      <c r="E76" s="46"/>
      <c r="F76" s="46"/>
      <c r="G76" s="31"/>
      <c r="H76" s="31"/>
      <c r="I76" s="31"/>
      <c r="J76" s="64"/>
      <c r="K76" s="73"/>
      <c r="L76" s="60" t="s">
        <v>341</v>
      </c>
      <c r="M76" s="35" t="s">
        <v>342</v>
      </c>
      <c r="N76" s="320" t="s">
        <v>343</v>
      </c>
      <c r="O76" s="69" t="s">
        <v>53</v>
      </c>
      <c r="P76" s="30" t="s">
        <v>136</v>
      </c>
      <c r="Q76" s="94"/>
      <c r="R76" s="85" t="s">
        <v>143</v>
      </c>
      <c r="S76" s="66" t="s">
        <v>144</v>
      </c>
      <c r="T76" s="66" t="s">
        <v>42</v>
      </c>
      <c r="U76" s="48" t="s">
        <v>137</v>
      </c>
      <c r="V76" s="48" t="s">
        <v>138</v>
      </c>
      <c r="W76" s="30" t="s">
        <v>173</v>
      </c>
      <c r="X76" s="35" t="s">
        <v>140</v>
      </c>
      <c r="Y76" s="35" t="s">
        <v>42</v>
      </c>
      <c r="Z76" s="35" t="s">
        <v>42</v>
      </c>
      <c r="AA76" s="101">
        <f>AA77+AA86</f>
        <v>2.5114</v>
      </c>
      <c r="AB76" s="53" t="s">
        <v>42</v>
      </c>
      <c r="AC76" s="53"/>
      <c r="AD76" s="53"/>
      <c r="AE76" s="53"/>
      <c r="AF76" s="53"/>
      <c r="AG76" s="109"/>
      <c r="AH76" s="109"/>
      <c r="AI76" s="170"/>
      <c r="AJ76" s="53">
        <v>1</v>
      </c>
    </row>
    <row r="77" s="12" customFormat="1" ht="40" customHeight="1" spans="1:36">
      <c r="A77" s="312">
        <v>69</v>
      </c>
      <c r="B77" s="30"/>
      <c r="C77" s="31"/>
      <c r="D77" s="31">
        <v>2</v>
      </c>
      <c r="E77" s="31"/>
      <c r="F77" s="31"/>
      <c r="G77" s="38"/>
      <c r="H77" s="31"/>
      <c r="I77" s="31"/>
      <c r="J77" s="64"/>
      <c r="K77" s="64"/>
      <c r="L77" s="60" t="s">
        <v>344</v>
      </c>
      <c r="M77" s="35" t="s">
        <v>345</v>
      </c>
      <c r="N77" s="320" t="s">
        <v>343</v>
      </c>
      <c r="O77" s="78" t="s">
        <v>56</v>
      </c>
      <c r="P77" s="30" t="s">
        <v>136</v>
      </c>
      <c r="Q77" s="97"/>
      <c r="R77" s="85" t="s">
        <v>143</v>
      </c>
      <c r="S77" s="66" t="s">
        <v>144</v>
      </c>
      <c r="T77" s="66" t="s">
        <v>42</v>
      </c>
      <c r="U77" s="48" t="s">
        <v>137</v>
      </c>
      <c r="V77" s="48" t="s">
        <v>138</v>
      </c>
      <c r="W77" s="30" t="s">
        <v>173</v>
      </c>
      <c r="X77" s="35" t="s">
        <v>140</v>
      </c>
      <c r="Y77" s="35" t="s">
        <v>42</v>
      </c>
      <c r="Z77" s="35" t="s">
        <v>42</v>
      </c>
      <c r="AA77" s="101">
        <f>AA78+AA84+AA85*AJ85</f>
        <v>1.1631</v>
      </c>
      <c r="AB77" s="53" t="s">
        <v>42</v>
      </c>
      <c r="AC77" s="95"/>
      <c r="AD77" s="95"/>
      <c r="AE77" s="95"/>
      <c r="AF77" s="95"/>
      <c r="AG77" s="109"/>
      <c r="AH77" s="109"/>
      <c r="AI77" s="170"/>
      <c r="AJ77" s="53">
        <v>1</v>
      </c>
    </row>
    <row r="78" s="12" customFormat="1" ht="40" customHeight="1" spans="1:36">
      <c r="A78" s="312">
        <v>70</v>
      </c>
      <c r="B78" s="30"/>
      <c r="C78" s="31"/>
      <c r="D78" s="31"/>
      <c r="E78" s="31">
        <v>3</v>
      </c>
      <c r="F78" s="31"/>
      <c r="G78" s="38"/>
      <c r="H78" s="31"/>
      <c r="I78" s="31"/>
      <c r="J78" s="64"/>
      <c r="K78" s="64"/>
      <c r="L78" s="62" t="s">
        <v>346</v>
      </c>
      <c r="M78" s="35" t="s">
        <v>347</v>
      </c>
      <c r="N78" s="61" t="s">
        <v>72</v>
      </c>
      <c r="O78" s="78" t="s">
        <v>78</v>
      </c>
      <c r="P78" s="30" t="s">
        <v>136</v>
      </c>
      <c r="Q78" s="97"/>
      <c r="R78" s="85" t="s">
        <v>53</v>
      </c>
      <c r="S78" s="66" t="s">
        <v>346</v>
      </c>
      <c r="T78" s="64" t="s">
        <v>53</v>
      </c>
      <c r="U78" s="48" t="s">
        <v>137</v>
      </c>
      <c r="V78" s="48" t="s">
        <v>138</v>
      </c>
      <c r="W78" s="30" t="s">
        <v>173</v>
      </c>
      <c r="X78" s="35" t="s">
        <v>140</v>
      </c>
      <c r="Y78" s="35" t="s">
        <v>42</v>
      </c>
      <c r="Z78" s="35" t="s">
        <v>42</v>
      </c>
      <c r="AA78" s="101">
        <f>AA79+AA80+AA81*2+AA82+AA83</f>
        <v>0.9511</v>
      </c>
      <c r="AB78" s="53" t="s">
        <v>42</v>
      </c>
      <c r="AC78" s="95"/>
      <c r="AD78" s="95"/>
      <c r="AE78" s="95"/>
      <c r="AF78" s="95"/>
      <c r="AG78" s="109"/>
      <c r="AH78" s="109"/>
      <c r="AI78" s="170"/>
      <c r="AJ78" s="53">
        <v>1</v>
      </c>
    </row>
    <row r="79" s="12" customFormat="1" ht="40" customHeight="1" spans="1:36">
      <c r="A79" s="312">
        <v>71</v>
      </c>
      <c r="B79" s="30"/>
      <c r="C79" s="31"/>
      <c r="D79" s="31"/>
      <c r="E79" s="31"/>
      <c r="F79" s="31">
        <v>4</v>
      </c>
      <c r="G79" s="38"/>
      <c r="H79" s="31"/>
      <c r="I79" s="31"/>
      <c r="J79" s="64"/>
      <c r="K79" s="64"/>
      <c r="L79" s="60" t="s">
        <v>348</v>
      </c>
      <c r="M79" s="35" t="s">
        <v>349</v>
      </c>
      <c r="N79" s="61" t="s">
        <v>72</v>
      </c>
      <c r="O79" s="78" t="s">
        <v>78</v>
      </c>
      <c r="P79" s="30" t="s">
        <v>136</v>
      </c>
      <c r="Q79" s="97"/>
      <c r="R79" s="85" t="s">
        <v>143</v>
      </c>
      <c r="S79" s="66" t="s">
        <v>144</v>
      </c>
      <c r="T79" s="66" t="s">
        <v>42</v>
      </c>
      <c r="U79" s="48" t="s">
        <v>137</v>
      </c>
      <c r="V79" s="48" t="s">
        <v>138</v>
      </c>
      <c r="W79" s="69" t="s">
        <v>350</v>
      </c>
      <c r="X79" s="35" t="s">
        <v>351</v>
      </c>
      <c r="Y79" s="35" t="s">
        <v>352</v>
      </c>
      <c r="Z79" s="35" t="s">
        <v>42</v>
      </c>
      <c r="AA79" s="105">
        <v>0.9087</v>
      </c>
      <c r="AB79" s="53" t="s">
        <v>42</v>
      </c>
      <c r="AC79" s="95"/>
      <c r="AD79" s="95"/>
      <c r="AE79" s="95"/>
      <c r="AF79" s="95"/>
      <c r="AG79" s="109"/>
      <c r="AH79" s="109"/>
      <c r="AI79" s="170"/>
      <c r="AJ79" s="53">
        <v>1</v>
      </c>
    </row>
    <row r="80" ht="40" customHeight="1" spans="1:36">
      <c r="A80" s="312">
        <v>72</v>
      </c>
      <c r="B80" s="30"/>
      <c r="C80" s="31"/>
      <c r="D80" s="31"/>
      <c r="E80" s="31"/>
      <c r="F80" s="31">
        <v>4</v>
      </c>
      <c r="G80" s="38"/>
      <c r="H80" s="31"/>
      <c r="I80" s="31"/>
      <c r="J80" s="64"/>
      <c r="K80" s="64"/>
      <c r="L80" s="62" t="s">
        <v>353</v>
      </c>
      <c r="M80" s="35" t="s">
        <v>354</v>
      </c>
      <c r="N80" s="61" t="s">
        <v>72</v>
      </c>
      <c r="O80" s="78" t="s">
        <v>78</v>
      </c>
      <c r="P80" s="30" t="s">
        <v>136</v>
      </c>
      <c r="Q80" s="97"/>
      <c r="R80" s="85" t="s">
        <v>53</v>
      </c>
      <c r="S80" s="66" t="s">
        <v>353</v>
      </c>
      <c r="T80" s="64" t="s">
        <v>53</v>
      </c>
      <c r="U80" s="48" t="s">
        <v>137</v>
      </c>
      <c r="V80" s="48" t="s">
        <v>138</v>
      </c>
      <c r="W80" s="69" t="s">
        <v>355</v>
      </c>
      <c r="X80" s="35" t="s">
        <v>356</v>
      </c>
      <c r="Y80" s="30" t="s">
        <v>181</v>
      </c>
      <c r="Z80" s="35" t="s">
        <v>42</v>
      </c>
      <c r="AA80" s="105">
        <v>0.0087</v>
      </c>
      <c r="AB80" s="53" t="s">
        <v>42</v>
      </c>
      <c r="AC80" s="95"/>
      <c r="AD80" s="95"/>
      <c r="AE80" s="95"/>
      <c r="AF80" s="95"/>
      <c r="AG80" s="109"/>
      <c r="AH80" s="109"/>
      <c r="AI80" s="170"/>
      <c r="AJ80" s="35">
        <v>1</v>
      </c>
    </row>
    <row r="81" ht="40" customHeight="1" spans="1:36">
      <c r="A81" s="312">
        <v>73</v>
      </c>
      <c r="B81" s="30"/>
      <c r="C81" s="31"/>
      <c r="D81" s="38"/>
      <c r="E81" s="31"/>
      <c r="F81" s="31">
        <v>4</v>
      </c>
      <c r="G81" s="38"/>
      <c r="H81" s="31"/>
      <c r="I81" s="31"/>
      <c r="J81" s="64"/>
      <c r="K81" s="64"/>
      <c r="L81" s="62" t="s">
        <v>357</v>
      </c>
      <c r="M81" s="35" t="s">
        <v>358</v>
      </c>
      <c r="N81" s="61" t="s">
        <v>72</v>
      </c>
      <c r="O81" s="78" t="s">
        <v>78</v>
      </c>
      <c r="P81" s="30" t="s">
        <v>136</v>
      </c>
      <c r="Q81" s="97"/>
      <c r="R81" s="85" t="s">
        <v>53</v>
      </c>
      <c r="S81" s="66" t="s">
        <v>357</v>
      </c>
      <c r="T81" s="64" t="s">
        <v>53</v>
      </c>
      <c r="U81" s="48" t="s">
        <v>137</v>
      </c>
      <c r="V81" s="48" t="s">
        <v>138</v>
      </c>
      <c r="W81" s="69" t="s">
        <v>355</v>
      </c>
      <c r="X81" s="35" t="s">
        <v>356</v>
      </c>
      <c r="Y81" s="30" t="s">
        <v>181</v>
      </c>
      <c r="Z81" s="35" t="s">
        <v>42</v>
      </c>
      <c r="AA81" s="105">
        <v>0.0107</v>
      </c>
      <c r="AB81" s="53" t="s">
        <v>42</v>
      </c>
      <c r="AC81" s="95"/>
      <c r="AD81" s="95"/>
      <c r="AE81" s="95"/>
      <c r="AF81" s="95"/>
      <c r="AG81" s="109"/>
      <c r="AH81" s="109"/>
      <c r="AI81" s="170"/>
      <c r="AJ81" s="35">
        <v>2</v>
      </c>
    </row>
    <row r="82" ht="40" customHeight="1" spans="1:36">
      <c r="A82" s="312">
        <v>74</v>
      </c>
      <c r="B82" s="30"/>
      <c r="C82" s="31"/>
      <c r="D82" s="38"/>
      <c r="E82" s="31"/>
      <c r="F82" s="31">
        <v>4</v>
      </c>
      <c r="G82" s="38"/>
      <c r="H82" s="31"/>
      <c r="I82" s="31"/>
      <c r="J82" s="64"/>
      <c r="K82" s="64"/>
      <c r="L82" s="62" t="s">
        <v>359</v>
      </c>
      <c r="M82" s="35" t="s">
        <v>360</v>
      </c>
      <c r="N82" s="61" t="s">
        <v>72</v>
      </c>
      <c r="O82" s="78" t="s">
        <v>78</v>
      </c>
      <c r="P82" s="30" t="s">
        <v>136</v>
      </c>
      <c r="Q82" s="97"/>
      <c r="R82" s="85" t="s">
        <v>53</v>
      </c>
      <c r="S82" s="66" t="s">
        <v>359</v>
      </c>
      <c r="T82" s="64" t="s">
        <v>53</v>
      </c>
      <c r="U82" s="48" t="s">
        <v>137</v>
      </c>
      <c r="V82" s="48" t="s">
        <v>138</v>
      </c>
      <c r="W82" s="69" t="s">
        <v>355</v>
      </c>
      <c r="X82" s="35" t="s">
        <v>356</v>
      </c>
      <c r="Y82" s="30" t="s">
        <v>181</v>
      </c>
      <c r="Z82" s="35" t="s">
        <v>42</v>
      </c>
      <c r="AA82" s="105">
        <v>0.0073</v>
      </c>
      <c r="AB82" s="53" t="s">
        <v>42</v>
      </c>
      <c r="AC82" s="95"/>
      <c r="AD82" s="95"/>
      <c r="AE82" s="95"/>
      <c r="AF82" s="95"/>
      <c r="AG82" s="109"/>
      <c r="AH82" s="109"/>
      <c r="AI82" s="170"/>
      <c r="AJ82" s="35">
        <v>1</v>
      </c>
    </row>
    <row r="83" s="12" customFormat="1" ht="40" customHeight="1" spans="1:36">
      <c r="A83" s="312">
        <v>75</v>
      </c>
      <c r="B83" s="30"/>
      <c r="C83" s="31"/>
      <c r="D83" s="38"/>
      <c r="E83" s="38"/>
      <c r="F83" s="31">
        <v>4</v>
      </c>
      <c r="G83" s="38"/>
      <c r="H83" s="31"/>
      <c r="I83" s="31"/>
      <c r="J83" s="64"/>
      <c r="K83" s="64"/>
      <c r="L83" s="60" t="s">
        <v>361</v>
      </c>
      <c r="M83" s="35" t="s">
        <v>362</v>
      </c>
      <c r="N83" s="61" t="s">
        <v>186</v>
      </c>
      <c r="O83" s="78" t="s">
        <v>78</v>
      </c>
      <c r="P83" s="30" t="s">
        <v>136</v>
      </c>
      <c r="Q83" s="35" t="s">
        <v>42</v>
      </c>
      <c r="R83" s="85" t="s">
        <v>143</v>
      </c>
      <c r="S83" s="66" t="s">
        <v>144</v>
      </c>
      <c r="T83" s="66" t="s">
        <v>42</v>
      </c>
      <c r="U83" s="48" t="s">
        <v>137</v>
      </c>
      <c r="V83" s="48" t="s">
        <v>138</v>
      </c>
      <c r="W83" s="69" t="s">
        <v>187</v>
      </c>
      <c r="X83" s="35" t="s">
        <v>42</v>
      </c>
      <c r="Y83" s="66" t="s">
        <v>188</v>
      </c>
      <c r="Z83" s="30" t="s">
        <v>42</v>
      </c>
      <c r="AA83" s="105">
        <v>0.005</v>
      </c>
      <c r="AB83" s="53" t="s">
        <v>42</v>
      </c>
      <c r="AC83" s="95"/>
      <c r="AD83" s="95"/>
      <c r="AE83" s="95"/>
      <c r="AF83" s="95"/>
      <c r="AG83" s="109"/>
      <c r="AH83" s="109"/>
      <c r="AI83" s="170"/>
      <c r="AJ83" s="53">
        <v>1</v>
      </c>
    </row>
    <row r="84" s="1" customFormat="1" ht="40" customHeight="1" spans="1:36">
      <c r="A84" s="312">
        <v>76</v>
      </c>
      <c r="B84" s="30"/>
      <c r="C84" s="31"/>
      <c r="D84" s="38"/>
      <c r="E84" s="38">
        <v>3</v>
      </c>
      <c r="F84" s="31"/>
      <c r="G84" s="38"/>
      <c r="H84" s="31"/>
      <c r="I84" s="31"/>
      <c r="J84" s="64"/>
      <c r="K84" s="64"/>
      <c r="L84" s="60" t="s">
        <v>363</v>
      </c>
      <c r="M84" s="35" t="s">
        <v>99</v>
      </c>
      <c r="N84" s="65" t="s">
        <v>72</v>
      </c>
      <c r="O84" s="78" t="s">
        <v>56</v>
      </c>
      <c r="P84" s="30" t="s">
        <v>136</v>
      </c>
      <c r="Q84" s="97"/>
      <c r="R84" s="85" t="s">
        <v>143</v>
      </c>
      <c r="S84" s="66" t="s">
        <v>144</v>
      </c>
      <c r="T84" s="66" t="s">
        <v>42</v>
      </c>
      <c r="U84" s="48" t="s">
        <v>137</v>
      </c>
      <c r="V84" s="48" t="s">
        <v>138</v>
      </c>
      <c r="W84" s="69" t="s">
        <v>173</v>
      </c>
      <c r="X84" s="35" t="s">
        <v>140</v>
      </c>
      <c r="Y84" s="35" t="s">
        <v>42</v>
      </c>
      <c r="Z84" s="35" t="s">
        <v>42</v>
      </c>
      <c r="AA84" s="105">
        <v>0.2</v>
      </c>
      <c r="AB84" s="53" t="s">
        <v>42</v>
      </c>
      <c r="AC84" s="95"/>
      <c r="AD84" s="95"/>
      <c r="AE84" s="95"/>
      <c r="AF84" s="95"/>
      <c r="AG84" s="109"/>
      <c r="AH84" s="109"/>
      <c r="AI84" s="170"/>
      <c r="AJ84" s="35">
        <v>1</v>
      </c>
    </row>
    <row r="85" ht="40" customHeight="1" spans="1:36">
      <c r="A85" s="312">
        <v>77</v>
      </c>
      <c r="B85" s="30"/>
      <c r="C85" s="31"/>
      <c r="D85" s="38"/>
      <c r="E85" s="38">
        <v>3</v>
      </c>
      <c r="F85" s="31"/>
      <c r="G85" s="38"/>
      <c r="H85" s="31"/>
      <c r="I85" s="31"/>
      <c r="J85" s="64"/>
      <c r="K85" s="64"/>
      <c r="L85" s="60" t="s">
        <v>191</v>
      </c>
      <c r="M85" s="35" t="s">
        <v>192</v>
      </c>
      <c r="N85" s="345" t="s">
        <v>193</v>
      </c>
      <c r="O85" s="78" t="s">
        <v>78</v>
      </c>
      <c r="P85" s="30" t="s">
        <v>136</v>
      </c>
      <c r="Q85" s="35" t="s">
        <v>42</v>
      </c>
      <c r="R85" s="85" t="s">
        <v>143</v>
      </c>
      <c r="S85" s="66" t="s">
        <v>144</v>
      </c>
      <c r="T85" s="66" t="s">
        <v>42</v>
      </c>
      <c r="U85" s="48" t="s">
        <v>138</v>
      </c>
      <c r="V85" s="48" t="s">
        <v>137</v>
      </c>
      <c r="W85" s="35" t="s">
        <v>42</v>
      </c>
      <c r="X85" s="35" t="s">
        <v>42</v>
      </c>
      <c r="Y85" s="35" t="s">
        <v>42</v>
      </c>
      <c r="Z85" s="35" t="s">
        <v>42</v>
      </c>
      <c r="AA85" s="105">
        <v>0.001</v>
      </c>
      <c r="AB85" s="53" t="s">
        <v>42</v>
      </c>
      <c r="AC85" s="95"/>
      <c r="AD85" s="95"/>
      <c r="AE85" s="95"/>
      <c r="AF85" s="95"/>
      <c r="AG85" s="109"/>
      <c r="AH85" s="109"/>
      <c r="AI85" s="170"/>
      <c r="AJ85" s="35">
        <v>12</v>
      </c>
    </row>
    <row r="86" s="310" customFormat="1" ht="40" customHeight="1" spans="1:36">
      <c r="A86" s="312">
        <v>78</v>
      </c>
      <c r="B86" s="49"/>
      <c r="C86" s="31"/>
      <c r="D86" s="31">
        <v>2</v>
      </c>
      <c r="E86" s="31"/>
      <c r="F86" s="31"/>
      <c r="G86" s="31"/>
      <c r="H86" s="31"/>
      <c r="I86" s="31"/>
      <c r="J86" s="49"/>
      <c r="K86" s="49"/>
      <c r="L86" s="60" t="s">
        <v>364</v>
      </c>
      <c r="M86" s="70" t="s">
        <v>365</v>
      </c>
      <c r="N86" s="320" t="s">
        <v>196</v>
      </c>
      <c r="O86" s="78" t="s">
        <v>78</v>
      </c>
      <c r="P86" s="30" t="s">
        <v>136</v>
      </c>
      <c r="Q86" s="95"/>
      <c r="R86" s="85" t="s">
        <v>143</v>
      </c>
      <c r="S86" s="66" t="s">
        <v>144</v>
      </c>
      <c r="T86" s="66" t="s">
        <v>42</v>
      </c>
      <c r="U86" s="48" t="s">
        <v>138</v>
      </c>
      <c r="V86" s="48" t="s">
        <v>137</v>
      </c>
      <c r="W86" s="69" t="s">
        <v>173</v>
      </c>
      <c r="X86" s="35" t="s">
        <v>140</v>
      </c>
      <c r="Y86" s="66" t="s">
        <v>42</v>
      </c>
      <c r="Z86" s="30" t="s">
        <v>42</v>
      </c>
      <c r="AA86" s="105">
        <f>AA87+AA88+AA89+AA90+AA91+AA92+AA93+AA94+AA95+AA96*AJ96+AA97*AJ97</f>
        <v>1.3483</v>
      </c>
      <c r="AB86" s="53" t="s">
        <v>42</v>
      </c>
      <c r="AC86" s="49"/>
      <c r="AD86" s="49"/>
      <c r="AE86" s="49"/>
      <c r="AF86" s="49"/>
      <c r="AG86" s="109" t="s">
        <v>42</v>
      </c>
      <c r="AH86" s="109"/>
      <c r="AI86" s="170"/>
      <c r="AJ86" s="53">
        <v>1</v>
      </c>
    </row>
    <row r="87" ht="40" customHeight="1" spans="1:36">
      <c r="A87" s="312">
        <v>79</v>
      </c>
      <c r="B87" s="30"/>
      <c r="C87" s="31"/>
      <c r="D87" s="38"/>
      <c r="E87" s="31">
        <v>3</v>
      </c>
      <c r="F87" s="31"/>
      <c r="G87" s="38"/>
      <c r="H87" s="31"/>
      <c r="I87" s="31"/>
      <c r="J87" s="64"/>
      <c r="K87" s="64"/>
      <c r="L87" s="60" t="s">
        <v>366</v>
      </c>
      <c r="M87" s="35" t="s">
        <v>367</v>
      </c>
      <c r="N87" s="61" t="s">
        <v>149</v>
      </c>
      <c r="O87" s="78" t="s">
        <v>78</v>
      </c>
      <c r="P87" s="30" t="s">
        <v>136</v>
      </c>
      <c r="Q87" s="97"/>
      <c r="R87" s="85" t="s">
        <v>143</v>
      </c>
      <c r="S87" s="66" t="s">
        <v>144</v>
      </c>
      <c r="T87" s="66" t="s">
        <v>42</v>
      </c>
      <c r="U87" s="48" t="s">
        <v>138</v>
      </c>
      <c r="V87" s="48" t="s">
        <v>137</v>
      </c>
      <c r="W87" s="69" t="s">
        <v>150</v>
      </c>
      <c r="X87" s="35" t="s">
        <v>368</v>
      </c>
      <c r="Y87" s="102" t="s">
        <v>152</v>
      </c>
      <c r="Z87" s="30" t="s">
        <v>369</v>
      </c>
      <c r="AA87" s="105">
        <v>0.3204</v>
      </c>
      <c r="AB87" s="53" t="s">
        <v>42</v>
      </c>
      <c r="AC87" s="53"/>
      <c r="AD87" s="53"/>
      <c r="AE87" s="53"/>
      <c r="AF87" s="53"/>
      <c r="AG87" s="109" t="s">
        <v>42</v>
      </c>
      <c r="AH87" s="109"/>
      <c r="AI87" s="170"/>
      <c r="AJ87" s="35">
        <v>1</v>
      </c>
    </row>
    <row r="88" ht="40" customHeight="1" spans="1:36">
      <c r="A88" s="312">
        <v>80</v>
      </c>
      <c r="B88" s="30"/>
      <c r="C88" s="31"/>
      <c r="D88" s="38"/>
      <c r="E88" s="31">
        <v>3</v>
      </c>
      <c r="F88" s="31"/>
      <c r="G88" s="38"/>
      <c r="H88" s="31"/>
      <c r="I88" s="31"/>
      <c r="J88" s="64"/>
      <c r="K88" s="64"/>
      <c r="L88" s="60" t="s">
        <v>370</v>
      </c>
      <c r="M88" s="35" t="s">
        <v>371</v>
      </c>
      <c r="N88" s="61" t="s">
        <v>149</v>
      </c>
      <c r="O88" s="78" t="s">
        <v>78</v>
      </c>
      <c r="P88" s="30" t="s">
        <v>136</v>
      </c>
      <c r="Q88" s="97"/>
      <c r="R88" s="85" t="s">
        <v>143</v>
      </c>
      <c r="S88" s="66" t="s">
        <v>144</v>
      </c>
      <c r="T88" s="66" t="s">
        <v>42</v>
      </c>
      <c r="U88" s="48" t="s">
        <v>138</v>
      </c>
      <c r="V88" s="48" t="s">
        <v>137</v>
      </c>
      <c r="W88" s="69" t="s">
        <v>150</v>
      </c>
      <c r="X88" s="35" t="s">
        <v>368</v>
      </c>
      <c r="Y88" s="102" t="s">
        <v>152</v>
      </c>
      <c r="Z88" s="30" t="s">
        <v>369</v>
      </c>
      <c r="AA88" s="105">
        <v>0.3062</v>
      </c>
      <c r="AB88" s="53" t="s">
        <v>42</v>
      </c>
      <c r="AC88" s="53"/>
      <c r="AD88" s="53"/>
      <c r="AE88" s="53"/>
      <c r="AF88" s="53"/>
      <c r="AG88" s="109" t="s">
        <v>42</v>
      </c>
      <c r="AH88" s="109"/>
      <c r="AI88" s="170"/>
      <c r="AJ88" s="35">
        <v>1</v>
      </c>
    </row>
    <row r="89" ht="40" customHeight="1" spans="1:36">
      <c r="A89" s="312">
        <v>81</v>
      </c>
      <c r="B89" s="30"/>
      <c r="C89" s="31"/>
      <c r="D89" s="38"/>
      <c r="E89" s="31">
        <v>3</v>
      </c>
      <c r="F89" s="31"/>
      <c r="G89" s="38"/>
      <c r="H89" s="31"/>
      <c r="I89" s="31"/>
      <c r="J89" s="64"/>
      <c r="K89" s="64"/>
      <c r="L89" s="60" t="s">
        <v>372</v>
      </c>
      <c r="M89" s="35" t="s">
        <v>373</v>
      </c>
      <c r="N89" s="61" t="s">
        <v>149</v>
      </c>
      <c r="O89" s="78" t="s">
        <v>78</v>
      </c>
      <c r="P89" s="30" t="s">
        <v>136</v>
      </c>
      <c r="Q89" s="94"/>
      <c r="R89" s="85" t="s">
        <v>143</v>
      </c>
      <c r="S89" s="66" t="s">
        <v>144</v>
      </c>
      <c r="T89" s="66" t="s">
        <v>42</v>
      </c>
      <c r="U89" s="48" t="s">
        <v>138</v>
      </c>
      <c r="V89" s="48" t="s">
        <v>137</v>
      </c>
      <c r="W89" s="69" t="s">
        <v>150</v>
      </c>
      <c r="X89" s="35" t="s">
        <v>368</v>
      </c>
      <c r="Y89" s="102" t="s">
        <v>152</v>
      </c>
      <c r="Z89" s="30" t="s">
        <v>374</v>
      </c>
      <c r="AA89" s="105">
        <v>0.1886</v>
      </c>
      <c r="AB89" s="53" t="s">
        <v>42</v>
      </c>
      <c r="AC89" s="109"/>
      <c r="AD89" s="109"/>
      <c r="AE89" s="109"/>
      <c r="AF89" s="109"/>
      <c r="AG89" s="109" t="s">
        <v>42</v>
      </c>
      <c r="AH89" s="109"/>
      <c r="AI89" s="170"/>
      <c r="AJ89" s="35">
        <v>1</v>
      </c>
    </row>
    <row r="90" ht="40" customHeight="1" spans="1:36">
      <c r="A90" s="312">
        <v>82</v>
      </c>
      <c r="B90" s="30"/>
      <c r="C90" s="31"/>
      <c r="D90" s="38"/>
      <c r="E90" s="31">
        <v>3</v>
      </c>
      <c r="F90" s="31"/>
      <c r="G90" s="38"/>
      <c r="H90" s="31"/>
      <c r="I90" s="31"/>
      <c r="J90" s="64"/>
      <c r="K90" s="64"/>
      <c r="L90" s="60" t="s">
        <v>375</v>
      </c>
      <c r="M90" s="35" t="s">
        <v>376</v>
      </c>
      <c r="N90" s="61" t="s">
        <v>149</v>
      </c>
      <c r="O90" s="78" t="s">
        <v>78</v>
      </c>
      <c r="P90" s="30" t="s">
        <v>136</v>
      </c>
      <c r="Q90" s="97"/>
      <c r="R90" s="85" t="s">
        <v>143</v>
      </c>
      <c r="S90" s="66" t="s">
        <v>144</v>
      </c>
      <c r="T90" s="66" t="s">
        <v>42</v>
      </c>
      <c r="U90" s="48" t="s">
        <v>138</v>
      </c>
      <c r="V90" s="48" t="s">
        <v>137</v>
      </c>
      <c r="W90" s="69" t="s">
        <v>150</v>
      </c>
      <c r="X90" s="35" t="s">
        <v>280</v>
      </c>
      <c r="Y90" s="102" t="s">
        <v>152</v>
      </c>
      <c r="Z90" s="30" t="s">
        <v>377</v>
      </c>
      <c r="AA90" s="105">
        <v>0.0779</v>
      </c>
      <c r="AB90" s="53" t="s">
        <v>42</v>
      </c>
      <c r="AC90" s="95"/>
      <c r="AD90" s="95"/>
      <c r="AE90" s="95"/>
      <c r="AF90" s="95"/>
      <c r="AG90" s="109" t="s">
        <v>42</v>
      </c>
      <c r="AH90" s="109"/>
      <c r="AI90" s="170"/>
      <c r="AJ90" s="35">
        <v>1</v>
      </c>
    </row>
    <row r="91" ht="40" customHeight="1" spans="1:36">
      <c r="A91" s="312">
        <v>83</v>
      </c>
      <c r="B91" s="30"/>
      <c r="C91" s="31"/>
      <c r="D91" s="38"/>
      <c r="E91" s="31">
        <v>3</v>
      </c>
      <c r="F91" s="31"/>
      <c r="G91" s="38"/>
      <c r="H91" s="31"/>
      <c r="I91" s="31"/>
      <c r="J91" s="64"/>
      <c r="K91" s="64"/>
      <c r="L91" s="60" t="s">
        <v>378</v>
      </c>
      <c r="M91" s="35" t="s">
        <v>379</v>
      </c>
      <c r="N91" s="61" t="s">
        <v>149</v>
      </c>
      <c r="O91" s="78" t="s">
        <v>78</v>
      </c>
      <c r="P91" s="30" t="s">
        <v>136</v>
      </c>
      <c r="Q91" s="97"/>
      <c r="R91" s="85" t="s">
        <v>143</v>
      </c>
      <c r="S91" s="66" t="s">
        <v>144</v>
      </c>
      <c r="T91" s="66" t="s">
        <v>42</v>
      </c>
      <c r="U91" s="48" t="s">
        <v>138</v>
      </c>
      <c r="V91" s="48" t="s">
        <v>137</v>
      </c>
      <c r="W91" s="69" t="s">
        <v>150</v>
      </c>
      <c r="X91" s="35" t="s">
        <v>280</v>
      </c>
      <c r="Y91" s="102" t="s">
        <v>152</v>
      </c>
      <c r="Z91" s="30" t="s">
        <v>380</v>
      </c>
      <c r="AA91" s="105">
        <v>0.0801</v>
      </c>
      <c r="AB91" s="53" t="s">
        <v>42</v>
      </c>
      <c r="AC91" s="95"/>
      <c r="AD91" s="95"/>
      <c r="AE91" s="95"/>
      <c r="AF91" s="95"/>
      <c r="AG91" s="109"/>
      <c r="AH91" s="109"/>
      <c r="AI91" s="170"/>
      <c r="AJ91" s="35">
        <v>1</v>
      </c>
    </row>
    <row r="92" ht="40" customHeight="1" spans="1:36">
      <c r="A92" s="312">
        <v>84</v>
      </c>
      <c r="B92" s="30"/>
      <c r="C92" s="31"/>
      <c r="D92" s="38"/>
      <c r="E92" s="31">
        <v>3</v>
      </c>
      <c r="F92" s="31"/>
      <c r="G92" s="38"/>
      <c r="H92" s="31"/>
      <c r="I92" s="31"/>
      <c r="J92" s="64"/>
      <c r="K92" s="64"/>
      <c r="L92" s="60" t="s">
        <v>381</v>
      </c>
      <c r="M92" s="35" t="s">
        <v>382</v>
      </c>
      <c r="N92" s="61" t="s">
        <v>149</v>
      </c>
      <c r="O92" s="78" t="s">
        <v>78</v>
      </c>
      <c r="P92" s="30" t="s">
        <v>136</v>
      </c>
      <c r="Q92" s="97"/>
      <c r="R92" s="85" t="s">
        <v>143</v>
      </c>
      <c r="S92" s="66" t="s">
        <v>144</v>
      </c>
      <c r="T92" s="66" t="s">
        <v>42</v>
      </c>
      <c r="U92" s="48" t="s">
        <v>138</v>
      </c>
      <c r="V92" s="48" t="s">
        <v>137</v>
      </c>
      <c r="W92" s="69" t="s">
        <v>150</v>
      </c>
      <c r="X92" s="35" t="s">
        <v>280</v>
      </c>
      <c r="Y92" s="102" t="s">
        <v>152</v>
      </c>
      <c r="Z92" s="30" t="s">
        <v>383</v>
      </c>
      <c r="AA92" s="105">
        <v>0.0505</v>
      </c>
      <c r="AB92" s="53" t="s">
        <v>42</v>
      </c>
      <c r="AC92" s="95"/>
      <c r="AD92" s="95"/>
      <c r="AE92" s="95"/>
      <c r="AF92" s="95"/>
      <c r="AG92" s="109"/>
      <c r="AH92" s="109"/>
      <c r="AI92" s="170"/>
      <c r="AJ92" s="35">
        <v>1</v>
      </c>
    </row>
    <row r="93" ht="40" customHeight="1" spans="1:36">
      <c r="A93" s="312">
        <v>85</v>
      </c>
      <c r="B93" s="30"/>
      <c r="C93" s="31"/>
      <c r="D93" s="38"/>
      <c r="E93" s="31">
        <v>3</v>
      </c>
      <c r="F93" s="31"/>
      <c r="G93" s="38"/>
      <c r="H93" s="31"/>
      <c r="I93" s="31"/>
      <c r="J93" s="64"/>
      <c r="K93" s="64"/>
      <c r="L93" s="60" t="s">
        <v>384</v>
      </c>
      <c r="M93" s="35" t="s">
        <v>385</v>
      </c>
      <c r="N93" s="61" t="s">
        <v>149</v>
      </c>
      <c r="O93" s="78" t="s">
        <v>78</v>
      </c>
      <c r="P93" s="30" t="s">
        <v>136</v>
      </c>
      <c r="Q93" s="97"/>
      <c r="R93" s="85" t="s">
        <v>143</v>
      </c>
      <c r="S93" s="66" t="s">
        <v>144</v>
      </c>
      <c r="T93" s="66" t="s">
        <v>42</v>
      </c>
      <c r="U93" s="48" t="s">
        <v>138</v>
      </c>
      <c r="V93" s="48" t="s">
        <v>137</v>
      </c>
      <c r="W93" s="69" t="s">
        <v>150</v>
      </c>
      <c r="X93" s="35" t="s">
        <v>280</v>
      </c>
      <c r="Y93" s="102" t="s">
        <v>152</v>
      </c>
      <c r="Z93" s="30" t="s">
        <v>383</v>
      </c>
      <c r="AA93" s="105">
        <v>0.0505</v>
      </c>
      <c r="AB93" s="53" t="s">
        <v>42</v>
      </c>
      <c r="AC93" s="95"/>
      <c r="AD93" s="95"/>
      <c r="AE93" s="95"/>
      <c r="AF93" s="95"/>
      <c r="AG93" s="109"/>
      <c r="AH93" s="109"/>
      <c r="AI93" s="170"/>
      <c r="AJ93" s="35">
        <v>1</v>
      </c>
    </row>
    <row r="94" s="15" customFormat="1" ht="40" customHeight="1" spans="1:36">
      <c r="A94" s="312">
        <v>86</v>
      </c>
      <c r="B94" s="49"/>
      <c r="C94" s="31"/>
      <c r="D94" s="31"/>
      <c r="E94" s="31">
        <v>3</v>
      </c>
      <c r="F94" s="31"/>
      <c r="G94" s="31"/>
      <c r="H94" s="31"/>
      <c r="I94" s="31"/>
      <c r="J94" s="49"/>
      <c r="K94" s="49"/>
      <c r="L94" s="60" t="s">
        <v>386</v>
      </c>
      <c r="M94" s="35" t="s">
        <v>387</v>
      </c>
      <c r="N94" s="61" t="s">
        <v>149</v>
      </c>
      <c r="O94" s="78" t="s">
        <v>78</v>
      </c>
      <c r="P94" s="30" t="s">
        <v>136</v>
      </c>
      <c r="Q94" s="95"/>
      <c r="R94" s="85" t="s">
        <v>143</v>
      </c>
      <c r="S94" s="66" t="s">
        <v>144</v>
      </c>
      <c r="T94" s="66" t="s">
        <v>42</v>
      </c>
      <c r="U94" s="48" t="s">
        <v>138</v>
      </c>
      <c r="V94" s="48" t="s">
        <v>137</v>
      </c>
      <c r="W94" s="69" t="s">
        <v>150</v>
      </c>
      <c r="X94" s="35" t="s">
        <v>280</v>
      </c>
      <c r="Y94" s="102" t="s">
        <v>152</v>
      </c>
      <c r="Z94" s="30" t="s">
        <v>388</v>
      </c>
      <c r="AA94" s="105">
        <v>0.0653</v>
      </c>
      <c r="AB94" s="53" t="s">
        <v>42</v>
      </c>
      <c r="AC94" s="49"/>
      <c r="AD94" s="49"/>
      <c r="AE94" s="49"/>
      <c r="AF94" s="49"/>
      <c r="AG94" s="109"/>
      <c r="AH94" s="109"/>
      <c r="AI94" s="170"/>
      <c r="AJ94" s="35">
        <v>1</v>
      </c>
    </row>
    <row r="95" s="15" customFormat="1" ht="40" customHeight="1" spans="1:36">
      <c r="A95" s="312">
        <v>87</v>
      </c>
      <c r="B95" s="49"/>
      <c r="C95" s="31"/>
      <c r="D95" s="31"/>
      <c r="E95" s="31">
        <v>3</v>
      </c>
      <c r="F95" s="31"/>
      <c r="G95" s="31"/>
      <c r="H95" s="31"/>
      <c r="I95" s="31"/>
      <c r="J95" s="49"/>
      <c r="K95" s="49"/>
      <c r="L95" s="60" t="s">
        <v>389</v>
      </c>
      <c r="M95" s="35" t="s">
        <v>390</v>
      </c>
      <c r="N95" s="61" t="s">
        <v>149</v>
      </c>
      <c r="O95" s="78" t="s">
        <v>78</v>
      </c>
      <c r="P95" s="30" t="s">
        <v>136</v>
      </c>
      <c r="Q95" s="95"/>
      <c r="R95" s="85" t="s">
        <v>143</v>
      </c>
      <c r="S95" s="66" t="s">
        <v>144</v>
      </c>
      <c r="T95" s="66" t="s">
        <v>42</v>
      </c>
      <c r="U95" s="48" t="s">
        <v>138</v>
      </c>
      <c r="V95" s="48" t="s">
        <v>137</v>
      </c>
      <c r="W95" s="69" t="s">
        <v>150</v>
      </c>
      <c r="X95" s="35" t="s">
        <v>280</v>
      </c>
      <c r="Y95" s="102" t="s">
        <v>152</v>
      </c>
      <c r="Z95" s="30" t="s">
        <v>391</v>
      </c>
      <c r="AA95" s="105">
        <v>0.041</v>
      </c>
      <c r="AB95" s="53" t="s">
        <v>42</v>
      </c>
      <c r="AC95" s="49"/>
      <c r="AD95" s="49"/>
      <c r="AE95" s="49"/>
      <c r="AF95" s="49"/>
      <c r="AG95" s="109"/>
      <c r="AH95" s="109"/>
      <c r="AI95" s="170"/>
      <c r="AJ95" s="35">
        <v>1</v>
      </c>
    </row>
    <row r="96" ht="40" customHeight="1" spans="1:36">
      <c r="A96" s="312">
        <v>88</v>
      </c>
      <c r="B96" s="30"/>
      <c r="C96" s="31"/>
      <c r="D96" s="31"/>
      <c r="E96" s="31">
        <v>3</v>
      </c>
      <c r="F96" s="46"/>
      <c r="G96" s="31"/>
      <c r="H96" s="31"/>
      <c r="I96" s="31"/>
      <c r="J96" s="64"/>
      <c r="K96" s="73"/>
      <c r="L96" s="60" t="s">
        <v>290</v>
      </c>
      <c r="M96" s="35" t="s">
        <v>291</v>
      </c>
      <c r="N96" s="61" t="s">
        <v>149</v>
      </c>
      <c r="O96" s="69" t="s">
        <v>78</v>
      </c>
      <c r="P96" s="30" t="s">
        <v>136</v>
      </c>
      <c r="Q96" s="94"/>
      <c r="R96" s="85" t="s">
        <v>143</v>
      </c>
      <c r="S96" s="66" t="s">
        <v>144</v>
      </c>
      <c r="T96" s="66" t="s">
        <v>42</v>
      </c>
      <c r="U96" s="48" t="s">
        <v>138</v>
      </c>
      <c r="V96" s="48" t="s">
        <v>137</v>
      </c>
      <c r="W96" s="30" t="s">
        <v>150</v>
      </c>
      <c r="X96" s="35" t="s">
        <v>280</v>
      </c>
      <c r="Y96" s="66" t="s">
        <v>152</v>
      </c>
      <c r="Z96" s="30" t="s">
        <v>292</v>
      </c>
      <c r="AA96" s="105">
        <v>0.0241</v>
      </c>
      <c r="AB96" s="53" t="s">
        <v>42</v>
      </c>
      <c r="AC96" s="53"/>
      <c r="AD96" s="53"/>
      <c r="AE96" s="53"/>
      <c r="AF96" s="53"/>
      <c r="AG96" s="109"/>
      <c r="AH96" s="109"/>
      <c r="AI96" s="170"/>
      <c r="AJ96" s="35">
        <v>2</v>
      </c>
    </row>
    <row r="97" ht="40" customHeight="1" spans="1:36">
      <c r="A97" s="312">
        <v>89</v>
      </c>
      <c r="B97" s="30"/>
      <c r="C97" s="31"/>
      <c r="D97" s="38"/>
      <c r="E97" s="31">
        <v>3</v>
      </c>
      <c r="F97" s="31"/>
      <c r="G97" s="38"/>
      <c r="H97" s="31"/>
      <c r="I97" s="31"/>
      <c r="J97" s="64"/>
      <c r="K97" s="64"/>
      <c r="L97" s="60" t="s">
        <v>392</v>
      </c>
      <c r="M97" s="35" t="s">
        <v>393</v>
      </c>
      <c r="N97" s="320" t="s">
        <v>196</v>
      </c>
      <c r="O97" s="78" t="s">
        <v>78</v>
      </c>
      <c r="P97" s="30" t="s">
        <v>136</v>
      </c>
      <c r="Q97" s="97"/>
      <c r="R97" s="85" t="s">
        <v>143</v>
      </c>
      <c r="S97" s="66" t="s">
        <v>144</v>
      </c>
      <c r="T97" s="66" t="s">
        <v>42</v>
      </c>
      <c r="U97" s="48" t="s">
        <v>138</v>
      </c>
      <c r="V97" s="48" t="s">
        <v>137</v>
      </c>
      <c r="W97" s="69" t="s">
        <v>173</v>
      </c>
      <c r="X97" s="35" t="s">
        <v>140</v>
      </c>
      <c r="Y97" s="66" t="s">
        <v>42</v>
      </c>
      <c r="Z97" s="30" t="s">
        <v>42</v>
      </c>
      <c r="AA97" s="105">
        <f>AA98+AA99</f>
        <v>0.0299</v>
      </c>
      <c r="AB97" s="53" t="s">
        <v>42</v>
      </c>
      <c r="AC97" s="95"/>
      <c r="AD97" s="95"/>
      <c r="AE97" s="95"/>
      <c r="AF97" s="95"/>
      <c r="AG97" s="109"/>
      <c r="AH97" s="109"/>
      <c r="AI97" s="170"/>
      <c r="AJ97" s="35">
        <v>4</v>
      </c>
    </row>
    <row r="98" ht="40" customHeight="1" spans="1:36">
      <c r="A98" s="312">
        <v>90</v>
      </c>
      <c r="B98" s="30"/>
      <c r="C98" s="31"/>
      <c r="D98" s="38"/>
      <c r="E98" s="38"/>
      <c r="F98" s="31">
        <v>4</v>
      </c>
      <c r="G98" s="38"/>
      <c r="H98" s="31"/>
      <c r="I98" s="31"/>
      <c r="J98" s="64"/>
      <c r="K98" s="64"/>
      <c r="L98" s="60" t="s">
        <v>394</v>
      </c>
      <c r="M98" s="35" t="s">
        <v>395</v>
      </c>
      <c r="N98" s="61" t="s">
        <v>149</v>
      </c>
      <c r="O98" s="78" t="s">
        <v>78</v>
      </c>
      <c r="P98" s="30" t="s">
        <v>136</v>
      </c>
      <c r="Q98" s="97"/>
      <c r="R98" s="85" t="s">
        <v>143</v>
      </c>
      <c r="S98" s="66" t="s">
        <v>144</v>
      </c>
      <c r="T98" s="66" t="s">
        <v>42</v>
      </c>
      <c r="U98" s="48" t="s">
        <v>138</v>
      </c>
      <c r="V98" s="48" t="s">
        <v>137</v>
      </c>
      <c r="W98" s="69" t="s">
        <v>203</v>
      </c>
      <c r="X98" s="35" t="s">
        <v>311</v>
      </c>
      <c r="Y98" s="66" t="s">
        <v>205</v>
      </c>
      <c r="Z98" s="30" t="s">
        <v>396</v>
      </c>
      <c r="AA98" s="105">
        <v>0.0161</v>
      </c>
      <c r="AB98" s="53" t="s">
        <v>42</v>
      </c>
      <c r="AC98" s="95"/>
      <c r="AD98" s="95"/>
      <c r="AE98" s="95"/>
      <c r="AF98" s="95"/>
      <c r="AG98" s="109"/>
      <c r="AH98" s="109"/>
      <c r="AI98" s="170"/>
      <c r="AJ98" s="35">
        <v>1</v>
      </c>
    </row>
    <row r="99" ht="40" customHeight="1" spans="1:36">
      <c r="A99" s="312">
        <v>91</v>
      </c>
      <c r="B99" s="30"/>
      <c r="C99" s="31"/>
      <c r="D99" s="38"/>
      <c r="E99" s="38"/>
      <c r="F99" s="31">
        <v>4</v>
      </c>
      <c r="G99" s="38"/>
      <c r="H99" s="31"/>
      <c r="I99" s="31"/>
      <c r="J99" s="64"/>
      <c r="K99" s="64"/>
      <c r="L99" s="60" t="s">
        <v>397</v>
      </c>
      <c r="M99" s="35" t="s">
        <v>398</v>
      </c>
      <c r="N99" s="61" t="s">
        <v>149</v>
      </c>
      <c r="O99" s="78" t="s">
        <v>78</v>
      </c>
      <c r="P99" s="30" t="s">
        <v>136</v>
      </c>
      <c r="Q99" s="97"/>
      <c r="R99" s="85" t="s">
        <v>143</v>
      </c>
      <c r="S99" s="66" t="s">
        <v>144</v>
      </c>
      <c r="T99" s="66" t="s">
        <v>42</v>
      </c>
      <c r="U99" s="48" t="s">
        <v>138</v>
      </c>
      <c r="V99" s="48" t="s">
        <v>137</v>
      </c>
      <c r="W99" s="69" t="s">
        <v>203</v>
      </c>
      <c r="X99" s="35" t="s">
        <v>262</v>
      </c>
      <c r="Y99" s="66" t="s">
        <v>42</v>
      </c>
      <c r="Z99" s="30" t="s">
        <v>42</v>
      </c>
      <c r="AA99" s="105">
        <v>0.0138</v>
      </c>
      <c r="AB99" s="53" t="s">
        <v>42</v>
      </c>
      <c r="AC99" s="95"/>
      <c r="AD99" s="95"/>
      <c r="AE99" s="95"/>
      <c r="AF99" s="95"/>
      <c r="AG99" s="109"/>
      <c r="AH99" s="109"/>
      <c r="AI99" s="170"/>
      <c r="AJ99" s="35">
        <v>1</v>
      </c>
    </row>
    <row r="100" ht="40" customHeight="1" spans="1:36">
      <c r="A100" s="312">
        <v>92</v>
      </c>
      <c r="B100" s="30"/>
      <c r="C100" s="31">
        <v>1</v>
      </c>
      <c r="D100" s="38"/>
      <c r="E100" s="38"/>
      <c r="F100" s="31"/>
      <c r="G100" s="38"/>
      <c r="H100" s="31"/>
      <c r="I100" s="31"/>
      <c r="J100" s="64"/>
      <c r="K100" s="64"/>
      <c r="L100" s="60" t="s">
        <v>95</v>
      </c>
      <c r="M100" s="35" t="s">
        <v>96</v>
      </c>
      <c r="N100" s="345" t="s">
        <v>399</v>
      </c>
      <c r="O100" s="78" t="s">
        <v>78</v>
      </c>
      <c r="P100" s="30" t="s">
        <v>136</v>
      </c>
      <c r="Q100" s="97"/>
      <c r="R100" s="85" t="s">
        <v>56</v>
      </c>
      <c r="S100" s="66" t="s">
        <v>144</v>
      </c>
      <c r="T100" s="66" t="s">
        <v>42</v>
      </c>
      <c r="U100" s="48" t="s">
        <v>138</v>
      </c>
      <c r="V100" s="48" t="s">
        <v>137</v>
      </c>
      <c r="W100" s="69" t="s">
        <v>150</v>
      </c>
      <c r="X100" s="35" t="s">
        <v>298</v>
      </c>
      <c r="Y100" s="102" t="s">
        <v>152</v>
      </c>
      <c r="Z100" s="30" t="s">
        <v>400</v>
      </c>
      <c r="AA100" s="105">
        <v>0.0421</v>
      </c>
      <c r="AB100" s="53" t="s">
        <v>42</v>
      </c>
      <c r="AC100" s="95"/>
      <c r="AD100" s="95"/>
      <c r="AE100" s="95"/>
      <c r="AF100" s="95"/>
      <c r="AG100" s="109"/>
      <c r="AH100" s="109"/>
      <c r="AI100" s="170"/>
      <c r="AJ100" s="35">
        <v>1</v>
      </c>
    </row>
    <row r="101" s="12" customFormat="1" ht="40" customHeight="1" spans="1:36">
      <c r="A101" s="312">
        <v>93</v>
      </c>
      <c r="B101" s="30"/>
      <c r="C101" s="31">
        <v>1</v>
      </c>
      <c r="D101" s="38"/>
      <c r="E101" s="31"/>
      <c r="F101" s="38"/>
      <c r="G101" s="38"/>
      <c r="H101" s="31"/>
      <c r="I101" s="31"/>
      <c r="J101" s="64"/>
      <c r="K101" s="64"/>
      <c r="L101" s="60" t="s">
        <v>401</v>
      </c>
      <c r="M101" s="35" t="s">
        <v>402</v>
      </c>
      <c r="N101" s="61" t="s">
        <v>149</v>
      </c>
      <c r="O101" s="78" t="s">
        <v>78</v>
      </c>
      <c r="P101" s="30" t="s">
        <v>136</v>
      </c>
      <c r="Q101" s="97"/>
      <c r="R101" s="85" t="s">
        <v>403</v>
      </c>
      <c r="S101" s="66" t="s">
        <v>144</v>
      </c>
      <c r="T101" s="66" t="s">
        <v>42</v>
      </c>
      <c r="U101" s="48" t="s">
        <v>138</v>
      </c>
      <c r="V101" s="48" t="s">
        <v>137</v>
      </c>
      <c r="W101" s="69" t="s">
        <v>404</v>
      </c>
      <c r="X101" s="35" t="s">
        <v>405</v>
      </c>
      <c r="Y101" s="66" t="s">
        <v>42</v>
      </c>
      <c r="Z101" s="66" t="s">
        <v>42</v>
      </c>
      <c r="AA101" s="105">
        <v>0.1722</v>
      </c>
      <c r="AB101" s="53" t="s">
        <v>42</v>
      </c>
      <c r="AC101" s="95"/>
      <c r="AD101" s="95"/>
      <c r="AE101" s="95"/>
      <c r="AF101" s="95"/>
      <c r="AG101" s="109"/>
      <c r="AH101" s="109"/>
      <c r="AI101" s="170"/>
      <c r="AJ101" s="53">
        <v>1</v>
      </c>
    </row>
    <row r="102" ht="40" customHeight="1" spans="1:36">
      <c r="A102" s="312">
        <v>94</v>
      </c>
      <c r="B102" s="30"/>
      <c r="C102" s="31">
        <v>1</v>
      </c>
      <c r="D102" s="31"/>
      <c r="E102" s="31"/>
      <c r="F102" s="38"/>
      <c r="G102" s="38"/>
      <c r="H102" s="31"/>
      <c r="I102" s="31"/>
      <c r="J102" s="64"/>
      <c r="K102" s="64"/>
      <c r="L102" s="60" t="s">
        <v>406</v>
      </c>
      <c r="M102" s="35" t="s">
        <v>407</v>
      </c>
      <c r="N102" s="61" t="s">
        <v>149</v>
      </c>
      <c r="O102" s="69" t="s">
        <v>56</v>
      </c>
      <c r="P102" s="30" t="s">
        <v>136</v>
      </c>
      <c r="Q102" s="97"/>
      <c r="R102" s="85" t="s">
        <v>403</v>
      </c>
      <c r="S102" s="66" t="s">
        <v>144</v>
      </c>
      <c r="T102" s="66" t="s">
        <v>42</v>
      </c>
      <c r="U102" s="48" t="s">
        <v>138</v>
      </c>
      <c r="V102" s="48" t="s">
        <v>137</v>
      </c>
      <c r="W102" s="69" t="s">
        <v>404</v>
      </c>
      <c r="X102" s="35" t="s">
        <v>405</v>
      </c>
      <c r="Y102" s="66" t="s">
        <v>42</v>
      </c>
      <c r="Z102" s="66" t="s">
        <v>42</v>
      </c>
      <c r="AA102" s="105">
        <v>0.0807</v>
      </c>
      <c r="AB102" s="53" t="s">
        <v>42</v>
      </c>
      <c r="AC102" s="95"/>
      <c r="AD102" s="95"/>
      <c r="AE102" s="95"/>
      <c r="AF102" s="95"/>
      <c r="AG102" s="109"/>
      <c r="AH102" s="109"/>
      <c r="AI102" s="170"/>
      <c r="AJ102" s="53">
        <v>1</v>
      </c>
    </row>
    <row r="103" ht="40" customHeight="1" spans="1:36">
      <c r="A103" s="312">
        <v>95</v>
      </c>
      <c r="B103" s="30"/>
      <c r="C103" s="31">
        <v>1</v>
      </c>
      <c r="D103" s="31"/>
      <c r="E103" s="31"/>
      <c r="F103" s="38"/>
      <c r="G103" s="38"/>
      <c r="H103" s="31"/>
      <c r="I103" s="31"/>
      <c r="J103" s="64"/>
      <c r="K103" s="64"/>
      <c r="L103" s="346" t="s">
        <v>408</v>
      </c>
      <c r="M103" s="347" t="s">
        <v>84</v>
      </c>
      <c r="N103" s="348" t="s">
        <v>409</v>
      </c>
      <c r="O103" s="349" t="s">
        <v>78</v>
      </c>
      <c r="P103" s="41" t="s">
        <v>136</v>
      </c>
      <c r="Q103" s="356"/>
      <c r="R103" s="356" t="s">
        <v>143</v>
      </c>
      <c r="S103" s="357" t="s">
        <v>144</v>
      </c>
      <c r="T103" s="357" t="s">
        <v>42</v>
      </c>
      <c r="U103" s="358" t="s">
        <v>138</v>
      </c>
      <c r="V103" s="358" t="s">
        <v>137</v>
      </c>
      <c r="W103" s="359" t="s">
        <v>193</v>
      </c>
      <c r="X103" s="347" t="s">
        <v>410</v>
      </c>
      <c r="Y103" s="347" t="s">
        <v>42</v>
      </c>
      <c r="Z103" s="357" t="s">
        <v>42</v>
      </c>
      <c r="AA103" s="365">
        <v>0.0013</v>
      </c>
      <c r="AB103" s="71" t="s">
        <v>42</v>
      </c>
      <c r="AC103" s="366"/>
      <c r="AD103" s="366"/>
      <c r="AE103" s="366"/>
      <c r="AF103" s="366"/>
      <c r="AG103" s="137"/>
      <c r="AH103" s="137"/>
      <c r="AI103" s="371"/>
      <c r="AJ103" s="347">
        <v>2</v>
      </c>
    </row>
    <row r="104" ht="40" customHeight="1" spans="1:36">
      <c r="A104" s="312">
        <v>95</v>
      </c>
      <c r="B104" s="30"/>
      <c r="C104" s="31">
        <v>1</v>
      </c>
      <c r="D104" s="31"/>
      <c r="E104" s="31"/>
      <c r="F104" s="38"/>
      <c r="G104" s="38"/>
      <c r="H104" s="31"/>
      <c r="I104" s="31"/>
      <c r="J104" s="64"/>
      <c r="K104" s="64"/>
      <c r="L104" s="350" t="s">
        <v>88</v>
      </c>
      <c r="M104" s="351" t="s">
        <v>89</v>
      </c>
      <c r="N104" s="352" t="s">
        <v>411</v>
      </c>
      <c r="O104" s="353" t="s">
        <v>412</v>
      </c>
      <c r="P104" s="354" t="s">
        <v>136</v>
      </c>
      <c r="Q104" s="360"/>
      <c r="R104" s="360" t="s">
        <v>53</v>
      </c>
      <c r="S104" s="350" t="s">
        <v>144</v>
      </c>
      <c r="T104" s="360" t="s">
        <v>413</v>
      </c>
      <c r="U104" s="360" t="s">
        <v>138</v>
      </c>
      <c r="V104" s="360" t="s">
        <v>137</v>
      </c>
      <c r="W104" s="361" t="s">
        <v>193</v>
      </c>
      <c r="X104" s="362" t="s">
        <v>414</v>
      </c>
      <c r="Y104" s="351" t="s">
        <v>413</v>
      </c>
      <c r="Z104" s="367" t="s">
        <v>413</v>
      </c>
      <c r="AA104" s="368">
        <v>0.001</v>
      </c>
      <c r="AB104" s="53" t="s">
        <v>42</v>
      </c>
      <c r="AC104" s="95"/>
      <c r="AD104" s="95"/>
      <c r="AE104" s="95"/>
      <c r="AF104" s="95"/>
      <c r="AG104" s="109"/>
      <c r="AH104" s="109"/>
      <c r="AI104" s="170"/>
      <c r="AJ104" s="35">
        <v>2</v>
      </c>
    </row>
    <row r="105" ht="40" customHeight="1" spans="1:36">
      <c r="A105" s="312">
        <v>96</v>
      </c>
      <c r="B105" s="30"/>
      <c r="C105" s="31">
        <v>1</v>
      </c>
      <c r="D105" s="31"/>
      <c r="E105" s="38"/>
      <c r="F105" s="31"/>
      <c r="G105" s="38"/>
      <c r="H105" s="31"/>
      <c r="I105" s="31"/>
      <c r="J105" s="64"/>
      <c r="K105" s="64"/>
      <c r="L105" s="60" t="s">
        <v>415</v>
      </c>
      <c r="M105" s="35" t="s">
        <v>416</v>
      </c>
      <c r="N105" s="61" t="s">
        <v>417</v>
      </c>
      <c r="O105" s="78" t="s">
        <v>78</v>
      </c>
      <c r="P105" s="30" t="s">
        <v>136</v>
      </c>
      <c r="Q105" s="97"/>
      <c r="R105" s="85" t="s">
        <v>143</v>
      </c>
      <c r="S105" s="66" t="s">
        <v>144</v>
      </c>
      <c r="T105" s="66" t="s">
        <v>42</v>
      </c>
      <c r="U105" s="48" t="s">
        <v>138</v>
      </c>
      <c r="V105" s="48" t="s">
        <v>137</v>
      </c>
      <c r="W105" s="69" t="s">
        <v>193</v>
      </c>
      <c r="X105" s="35" t="s">
        <v>418</v>
      </c>
      <c r="Y105" s="35" t="s">
        <v>42</v>
      </c>
      <c r="Z105" s="66" t="s">
        <v>42</v>
      </c>
      <c r="AA105" s="105">
        <v>0.0023</v>
      </c>
      <c r="AB105" s="53" t="s">
        <v>340</v>
      </c>
      <c r="AC105" s="95"/>
      <c r="AD105" s="95"/>
      <c r="AE105" s="95"/>
      <c r="AF105" s="95"/>
      <c r="AG105" s="109"/>
      <c r="AH105" s="109"/>
      <c r="AI105" s="170"/>
      <c r="AJ105" s="35">
        <v>4</v>
      </c>
    </row>
    <row r="106" ht="40" customHeight="1" spans="1:36">
      <c r="A106" s="312">
        <v>97</v>
      </c>
      <c r="B106" s="30"/>
      <c r="C106" s="31">
        <v>1</v>
      </c>
      <c r="D106" s="31"/>
      <c r="E106" s="38"/>
      <c r="F106" s="31"/>
      <c r="G106" s="38"/>
      <c r="H106" s="31"/>
      <c r="I106" s="31"/>
      <c r="J106" s="64"/>
      <c r="K106" s="64"/>
      <c r="L106" s="60" t="s">
        <v>419</v>
      </c>
      <c r="M106" s="35" t="s">
        <v>420</v>
      </c>
      <c r="N106" s="61" t="s">
        <v>266</v>
      </c>
      <c r="O106" s="78" t="s">
        <v>78</v>
      </c>
      <c r="P106" s="30" t="s">
        <v>136</v>
      </c>
      <c r="Q106" s="97"/>
      <c r="R106" s="85" t="s">
        <v>143</v>
      </c>
      <c r="S106" s="66" t="s">
        <v>144</v>
      </c>
      <c r="T106" s="66" t="s">
        <v>42</v>
      </c>
      <c r="U106" s="48" t="s">
        <v>138</v>
      </c>
      <c r="V106" s="48" t="s">
        <v>137</v>
      </c>
      <c r="W106" s="69" t="s">
        <v>355</v>
      </c>
      <c r="X106" s="35" t="s">
        <v>42</v>
      </c>
      <c r="Y106" s="102" t="s">
        <v>152</v>
      </c>
      <c r="Z106" s="66" t="s">
        <v>42</v>
      </c>
      <c r="AA106" s="105">
        <v>0.0003</v>
      </c>
      <c r="AB106" s="53" t="s">
        <v>42</v>
      </c>
      <c r="AC106" s="95"/>
      <c r="AD106" s="95"/>
      <c r="AE106" s="95"/>
      <c r="AF106" s="95"/>
      <c r="AG106" s="109"/>
      <c r="AH106" s="109"/>
      <c r="AI106" s="170"/>
      <c r="AJ106" s="35">
        <v>1</v>
      </c>
    </row>
    <row r="107" ht="40" customHeight="1" spans="1:36">
      <c r="A107" s="312">
        <v>98</v>
      </c>
      <c r="B107" s="30"/>
      <c r="C107" s="31">
        <v>1</v>
      </c>
      <c r="D107" s="31"/>
      <c r="E107" s="38"/>
      <c r="F107" s="31"/>
      <c r="G107" s="38"/>
      <c r="H107" s="31"/>
      <c r="I107" s="31"/>
      <c r="J107" s="64"/>
      <c r="K107" s="64"/>
      <c r="L107" s="60" t="s">
        <v>421</v>
      </c>
      <c r="M107" s="35" t="s">
        <v>422</v>
      </c>
      <c r="N107" s="61" t="s">
        <v>149</v>
      </c>
      <c r="O107" s="78" t="s">
        <v>56</v>
      </c>
      <c r="P107" s="30" t="s">
        <v>136</v>
      </c>
      <c r="Q107" s="97"/>
      <c r="R107" s="85" t="s">
        <v>403</v>
      </c>
      <c r="S107" s="66" t="s">
        <v>144</v>
      </c>
      <c r="T107" s="66" t="s">
        <v>42</v>
      </c>
      <c r="U107" s="48" t="s">
        <v>138</v>
      </c>
      <c r="V107" s="48" t="s">
        <v>137</v>
      </c>
      <c r="W107" s="69" t="s">
        <v>404</v>
      </c>
      <c r="X107" s="35" t="s">
        <v>423</v>
      </c>
      <c r="Y107" s="66" t="s">
        <v>42</v>
      </c>
      <c r="Z107" s="66" t="s">
        <v>42</v>
      </c>
      <c r="AA107" s="105">
        <v>0.0707</v>
      </c>
      <c r="AB107" s="53" t="s">
        <v>42</v>
      </c>
      <c r="AC107" s="66" t="s">
        <v>42</v>
      </c>
      <c r="AD107" s="66" t="s">
        <v>42</v>
      </c>
      <c r="AE107" s="66" t="s">
        <v>42</v>
      </c>
      <c r="AF107" s="66" t="s">
        <v>42</v>
      </c>
      <c r="AG107" s="66" t="s">
        <v>42</v>
      </c>
      <c r="AH107" s="66" t="s">
        <v>42</v>
      </c>
      <c r="AI107" s="170"/>
      <c r="AJ107" s="35">
        <v>1</v>
      </c>
    </row>
    <row r="108" ht="40" customHeight="1" spans="1:36">
      <c r="A108" s="312">
        <v>99</v>
      </c>
      <c r="B108" s="30"/>
      <c r="C108" s="31">
        <v>1</v>
      </c>
      <c r="D108" s="31"/>
      <c r="E108" s="45"/>
      <c r="F108" s="46"/>
      <c r="G108" s="31"/>
      <c r="H108" s="31"/>
      <c r="I108" s="31"/>
      <c r="J108" s="64"/>
      <c r="K108" s="73"/>
      <c r="L108" s="60" t="s">
        <v>337</v>
      </c>
      <c r="M108" s="35" t="s">
        <v>338</v>
      </c>
      <c r="N108" s="320" t="s">
        <v>424</v>
      </c>
      <c r="O108" s="78" t="s">
        <v>78</v>
      </c>
      <c r="P108" s="30" t="s">
        <v>136</v>
      </c>
      <c r="Q108" s="94"/>
      <c r="R108" s="85" t="s">
        <v>143</v>
      </c>
      <c r="S108" s="66" t="s">
        <v>144</v>
      </c>
      <c r="T108" s="66" t="s">
        <v>42</v>
      </c>
      <c r="U108" s="48" t="s">
        <v>138</v>
      </c>
      <c r="V108" s="48" t="s">
        <v>137</v>
      </c>
      <c r="W108" s="69" t="s">
        <v>193</v>
      </c>
      <c r="X108" s="66" t="s">
        <v>42</v>
      </c>
      <c r="Y108" s="66" t="s">
        <v>42</v>
      </c>
      <c r="Z108" s="66" t="s">
        <v>42</v>
      </c>
      <c r="AA108" s="105">
        <v>0.006</v>
      </c>
      <c r="AB108" s="53" t="s">
        <v>42</v>
      </c>
      <c r="AC108" s="53"/>
      <c r="AD108" s="53"/>
      <c r="AE108" s="53"/>
      <c r="AF108" s="53"/>
      <c r="AG108" s="109"/>
      <c r="AH108" s="109"/>
      <c r="AI108" s="170"/>
      <c r="AJ108" s="53">
        <v>4</v>
      </c>
    </row>
    <row r="109" customFormat="1" ht="40" customHeight="1" spans="1:36">
      <c r="A109" s="312">
        <v>100</v>
      </c>
      <c r="B109" s="344"/>
      <c r="C109" s="31">
        <v>1</v>
      </c>
      <c r="D109" s="31"/>
      <c r="E109" s="45"/>
      <c r="F109" s="46"/>
      <c r="G109" s="31"/>
      <c r="H109" s="31"/>
      <c r="I109" s="31"/>
      <c r="J109" s="64"/>
      <c r="K109" s="73"/>
      <c r="L109" s="60" t="s">
        <v>425</v>
      </c>
      <c r="M109" s="35" t="s">
        <v>426</v>
      </c>
      <c r="N109" s="34" t="s">
        <v>427</v>
      </c>
      <c r="O109" s="78" t="s">
        <v>78</v>
      </c>
      <c r="P109" s="30" t="s">
        <v>136</v>
      </c>
      <c r="Q109" s="94"/>
      <c r="R109" s="85" t="s">
        <v>143</v>
      </c>
      <c r="S109" s="66" t="s">
        <v>144</v>
      </c>
      <c r="T109" s="66" t="s">
        <v>42</v>
      </c>
      <c r="U109" s="48" t="s">
        <v>138</v>
      </c>
      <c r="V109" s="48" t="s">
        <v>137</v>
      </c>
      <c r="W109" s="69" t="s">
        <v>193</v>
      </c>
      <c r="X109" s="66" t="s">
        <v>428</v>
      </c>
      <c r="Y109" s="66" t="s">
        <v>42</v>
      </c>
      <c r="Z109" s="66" t="s">
        <v>42</v>
      </c>
      <c r="AA109" s="105">
        <v>0.001</v>
      </c>
      <c r="AB109" s="53" t="s">
        <v>42</v>
      </c>
      <c r="AC109" s="53"/>
      <c r="AD109" s="53"/>
      <c r="AE109" s="53"/>
      <c r="AF109" s="53"/>
      <c r="AG109" s="109"/>
      <c r="AH109" s="109"/>
      <c r="AI109" s="174" t="s">
        <v>429</v>
      </c>
      <c r="AJ109" s="53">
        <v>1</v>
      </c>
    </row>
    <row r="110" s="12" customFormat="1" ht="40" customHeight="1" spans="1:36">
      <c r="A110" s="312">
        <v>101</v>
      </c>
      <c r="B110" s="30"/>
      <c r="C110" s="31">
        <v>1</v>
      </c>
      <c r="D110" s="31"/>
      <c r="E110" s="46"/>
      <c r="F110" s="46"/>
      <c r="G110" s="31"/>
      <c r="H110" s="31"/>
      <c r="I110" s="31"/>
      <c r="J110" s="64"/>
      <c r="K110" s="73"/>
      <c r="L110" s="51" t="s">
        <v>430</v>
      </c>
      <c r="M110" s="35" t="s">
        <v>431</v>
      </c>
      <c r="N110" s="52" t="s">
        <v>432</v>
      </c>
      <c r="O110" s="69" t="s">
        <v>78</v>
      </c>
      <c r="P110" s="30" t="s">
        <v>136</v>
      </c>
      <c r="Q110" s="94"/>
      <c r="R110" s="85" t="s">
        <v>143</v>
      </c>
      <c r="S110" s="66" t="s">
        <v>144</v>
      </c>
      <c r="T110" s="66" t="s">
        <v>42</v>
      </c>
      <c r="U110" s="48" t="s">
        <v>138</v>
      </c>
      <c r="V110" s="48" t="s">
        <v>137</v>
      </c>
      <c r="W110" s="69" t="s">
        <v>173</v>
      </c>
      <c r="X110" s="35" t="s">
        <v>140</v>
      </c>
      <c r="Y110" s="66" t="s">
        <v>42</v>
      </c>
      <c r="Z110" s="30" t="s">
        <v>42</v>
      </c>
      <c r="AA110" s="105">
        <v>0.18</v>
      </c>
      <c r="AB110" s="53" t="s">
        <v>42</v>
      </c>
      <c r="AC110" s="53"/>
      <c r="AD110" s="53"/>
      <c r="AE110" s="53"/>
      <c r="AF110" s="53"/>
      <c r="AG110" s="109"/>
      <c r="AH110" s="109"/>
      <c r="AI110" s="174"/>
      <c r="AJ110" s="53">
        <v>1</v>
      </c>
    </row>
    <row r="111" ht="40" customHeight="1" spans="1:36">
      <c r="A111" s="312">
        <v>102</v>
      </c>
      <c r="B111" s="30"/>
      <c r="C111" s="31">
        <v>1</v>
      </c>
      <c r="D111" s="38"/>
      <c r="E111" s="38"/>
      <c r="F111" s="31"/>
      <c r="G111" s="38"/>
      <c r="H111" s="31"/>
      <c r="I111" s="31"/>
      <c r="J111" s="64"/>
      <c r="K111" s="64"/>
      <c r="L111" s="60" t="s">
        <v>433</v>
      </c>
      <c r="M111" s="35" t="s">
        <v>434</v>
      </c>
      <c r="N111" s="61" t="s">
        <v>149</v>
      </c>
      <c r="O111" s="78" t="s">
        <v>78</v>
      </c>
      <c r="P111" s="30" t="s">
        <v>136</v>
      </c>
      <c r="Q111" s="66" t="s">
        <v>42</v>
      </c>
      <c r="R111" s="66" t="s">
        <v>42</v>
      </c>
      <c r="S111" s="66" t="s">
        <v>144</v>
      </c>
      <c r="T111" s="66" t="s">
        <v>42</v>
      </c>
      <c r="U111" s="48" t="s">
        <v>138</v>
      </c>
      <c r="V111" s="48" t="s">
        <v>137</v>
      </c>
      <c r="W111" s="363" t="s">
        <v>435</v>
      </c>
      <c r="X111" s="364" t="s">
        <v>42</v>
      </c>
      <c r="Y111" s="66" t="s">
        <v>42</v>
      </c>
      <c r="Z111" s="66" t="s">
        <v>42</v>
      </c>
      <c r="AA111" s="105">
        <v>0.01</v>
      </c>
      <c r="AB111" s="53" t="s">
        <v>42</v>
      </c>
      <c r="AC111" s="95"/>
      <c r="AD111" s="95"/>
      <c r="AE111" s="95"/>
      <c r="AF111" s="95"/>
      <c r="AG111" s="109"/>
      <c r="AH111" s="109"/>
      <c r="AI111" s="170"/>
      <c r="AJ111" s="35">
        <v>1</v>
      </c>
    </row>
    <row r="112" ht="40" customHeight="1" spans="1:36">
      <c r="A112" s="312">
        <v>103</v>
      </c>
      <c r="B112" s="30"/>
      <c r="C112" s="31">
        <v>1</v>
      </c>
      <c r="D112" s="38"/>
      <c r="E112" s="38"/>
      <c r="F112" s="31"/>
      <c r="G112" s="38"/>
      <c r="H112" s="31"/>
      <c r="I112" s="31"/>
      <c r="J112" s="64"/>
      <c r="K112" s="64"/>
      <c r="L112" s="60" t="s">
        <v>436</v>
      </c>
      <c r="M112" s="35" t="s">
        <v>437</v>
      </c>
      <c r="N112" s="61" t="s">
        <v>149</v>
      </c>
      <c r="O112" s="78" t="s">
        <v>78</v>
      </c>
      <c r="P112" s="30" t="s">
        <v>136</v>
      </c>
      <c r="Q112" s="66" t="s">
        <v>42</v>
      </c>
      <c r="R112" s="66" t="s">
        <v>42</v>
      </c>
      <c r="S112" s="66" t="s">
        <v>144</v>
      </c>
      <c r="T112" s="66" t="s">
        <v>42</v>
      </c>
      <c r="U112" s="48" t="s">
        <v>138</v>
      </c>
      <c r="V112" s="48" t="s">
        <v>137</v>
      </c>
      <c r="W112" s="363" t="s">
        <v>435</v>
      </c>
      <c r="X112" s="364" t="s">
        <v>42</v>
      </c>
      <c r="Y112" s="66" t="s">
        <v>42</v>
      </c>
      <c r="Z112" s="66" t="s">
        <v>42</v>
      </c>
      <c r="AA112" s="105">
        <v>0.02</v>
      </c>
      <c r="AB112" s="53" t="s">
        <v>42</v>
      </c>
      <c r="AC112" s="95"/>
      <c r="AD112" s="95"/>
      <c r="AE112" s="95"/>
      <c r="AF112" s="95"/>
      <c r="AG112" s="109"/>
      <c r="AH112" s="109"/>
      <c r="AI112" s="170"/>
      <c r="AJ112" s="35">
        <v>1</v>
      </c>
    </row>
    <row r="113" ht="40" customHeight="1" spans="1:36">
      <c r="A113" s="312">
        <v>104</v>
      </c>
      <c r="B113" s="30"/>
      <c r="C113" s="31">
        <v>1</v>
      </c>
      <c r="D113" s="38"/>
      <c r="E113" s="38"/>
      <c r="F113" s="31"/>
      <c r="G113" s="38"/>
      <c r="H113" s="31"/>
      <c r="I113" s="31"/>
      <c r="J113" s="64"/>
      <c r="K113" s="64"/>
      <c r="L113" s="60" t="s">
        <v>438</v>
      </c>
      <c r="M113" s="35" t="s">
        <v>439</v>
      </c>
      <c r="N113" s="65" t="s">
        <v>440</v>
      </c>
      <c r="O113" s="78" t="s">
        <v>78</v>
      </c>
      <c r="P113" s="66" t="s">
        <v>42</v>
      </c>
      <c r="Q113" s="66" t="s">
        <v>42</v>
      </c>
      <c r="R113" s="66" t="s">
        <v>42</v>
      </c>
      <c r="S113" s="66" t="s">
        <v>42</v>
      </c>
      <c r="T113" s="66" t="s">
        <v>42</v>
      </c>
      <c r="U113" s="48" t="s">
        <v>137</v>
      </c>
      <c r="V113" s="48" t="s">
        <v>138</v>
      </c>
      <c r="W113" s="66" t="s">
        <v>42</v>
      </c>
      <c r="X113" s="66" t="s">
        <v>42</v>
      </c>
      <c r="Y113" s="66" t="s">
        <v>42</v>
      </c>
      <c r="Z113" s="66" t="s">
        <v>42</v>
      </c>
      <c r="AA113" s="105">
        <v>0.0002</v>
      </c>
      <c r="AB113" s="53" t="s">
        <v>42</v>
      </c>
      <c r="AC113" s="66" t="s">
        <v>42</v>
      </c>
      <c r="AD113" s="66" t="s">
        <v>42</v>
      </c>
      <c r="AE113" s="66" t="s">
        <v>42</v>
      </c>
      <c r="AF113" s="66" t="s">
        <v>42</v>
      </c>
      <c r="AG113" s="66" t="s">
        <v>42</v>
      </c>
      <c r="AH113" s="66" t="s">
        <v>42</v>
      </c>
      <c r="AI113" s="66"/>
      <c r="AJ113" s="66" t="s">
        <v>441</v>
      </c>
    </row>
    <row r="114" ht="40" customHeight="1" spans="1:36">
      <c r="A114" s="312">
        <v>105</v>
      </c>
      <c r="B114" s="30"/>
      <c r="C114" s="31">
        <v>1</v>
      </c>
      <c r="D114" s="38"/>
      <c r="E114" s="38"/>
      <c r="F114" s="31"/>
      <c r="G114" s="38"/>
      <c r="H114" s="31"/>
      <c r="I114" s="31"/>
      <c r="J114" s="64"/>
      <c r="K114" s="64"/>
      <c r="L114" s="60" t="s">
        <v>442</v>
      </c>
      <c r="M114" s="35" t="s">
        <v>443</v>
      </c>
      <c r="N114" s="355" t="s">
        <v>444</v>
      </c>
      <c r="O114" s="78" t="s">
        <v>78</v>
      </c>
      <c r="P114" s="30" t="s">
        <v>136</v>
      </c>
      <c r="Q114" s="97"/>
      <c r="R114" s="85" t="s">
        <v>143</v>
      </c>
      <c r="S114" s="66" t="s">
        <v>144</v>
      </c>
      <c r="T114" s="66" t="s">
        <v>42</v>
      </c>
      <c r="U114" s="48" t="s">
        <v>138</v>
      </c>
      <c r="V114" s="48" t="s">
        <v>137</v>
      </c>
      <c r="W114" s="66" t="s">
        <v>404</v>
      </c>
      <c r="X114" s="35" t="s">
        <v>445</v>
      </c>
      <c r="Y114" s="66" t="s">
        <v>42</v>
      </c>
      <c r="Z114" s="30"/>
      <c r="AA114" s="105">
        <v>0.0029</v>
      </c>
      <c r="AB114" s="53" t="s">
        <v>446</v>
      </c>
      <c r="AC114" s="95"/>
      <c r="AD114" s="95"/>
      <c r="AE114" s="95"/>
      <c r="AF114" s="95"/>
      <c r="AG114" s="109"/>
      <c r="AH114" s="109"/>
      <c r="AI114" s="170"/>
      <c r="AJ114" s="35">
        <v>4</v>
      </c>
    </row>
    <row r="115" spans="18:25">
      <c r="R115" s="1"/>
      <c r="T115" s="1"/>
      <c r="U115" s="1"/>
      <c r="V115" s="1"/>
      <c r="W115" s="1"/>
      <c r="X115" s="1"/>
      <c r="Y115" s="1"/>
    </row>
    <row r="116" spans="18:25">
      <c r="R116" s="1"/>
      <c r="T116" s="1"/>
      <c r="U116" s="1"/>
      <c r="V116" s="1"/>
      <c r="W116" s="1"/>
      <c r="X116" s="1"/>
      <c r="Y116" s="1"/>
    </row>
    <row r="117" spans="18:25">
      <c r="R117" s="1"/>
      <c r="T117" s="1"/>
      <c r="U117" s="1"/>
      <c r="V117" s="1"/>
      <c r="W117" s="1"/>
      <c r="X117" s="1"/>
      <c r="Y117" s="1"/>
    </row>
    <row r="118" spans="18:25">
      <c r="R118" s="1"/>
      <c r="T118" s="1"/>
      <c r="U118" s="1"/>
      <c r="V118" s="1"/>
      <c r="W118" s="1"/>
      <c r="X118" s="1"/>
      <c r="Y118" s="1"/>
    </row>
    <row r="119" spans="18:25">
      <c r="R119" s="1"/>
      <c r="T119" s="1"/>
      <c r="U119" s="1"/>
      <c r="V119" s="1"/>
      <c r="W119" s="1"/>
      <c r="X119" s="1"/>
      <c r="Y119" s="1"/>
    </row>
    <row r="120" spans="18:25">
      <c r="R120" s="1"/>
      <c r="T120" s="1"/>
      <c r="U120" s="1"/>
      <c r="V120" s="1"/>
      <c r="W120" s="1"/>
      <c r="X120" s="1"/>
      <c r="Y120" s="1"/>
    </row>
    <row r="121" spans="18:25">
      <c r="R121" s="1"/>
      <c r="T121" s="1"/>
      <c r="U121" s="1"/>
      <c r="V121" s="1"/>
      <c r="W121" s="1"/>
      <c r="X121" s="1"/>
      <c r="Y121" s="1"/>
    </row>
    <row r="122" spans="18:25">
      <c r="R122" s="1"/>
      <c r="T122" s="1"/>
      <c r="U122" s="1"/>
      <c r="V122" s="1"/>
      <c r="W122" s="1"/>
      <c r="X122" s="1"/>
      <c r="Y122" s="1"/>
    </row>
    <row r="123" spans="18:25">
      <c r="R123" s="1"/>
      <c r="T123" s="1"/>
      <c r="U123" s="1"/>
      <c r="V123" s="1"/>
      <c r="W123" s="1"/>
      <c r="X123" s="1"/>
      <c r="Y123" s="1"/>
    </row>
    <row r="124" spans="18:25">
      <c r="R124" s="1"/>
      <c r="T124" s="1"/>
      <c r="U124" s="1"/>
      <c r="V124" s="1"/>
      <c r="W124" s="1"/>
      <c r="X124" s="1"/>
      <c r="Y124" s="1"/>
    </row>
    <row r="125" spans="18:25">
      <c r="R125" s="1"/>
      <c r="T125" s="1"/>
      <c r="U125" s="1"/>
      <c r="V125" s="1"/>
      <c r="W125" s="1"/>
      <c r="X125" s="1"/>
      <c r="Y125" s="1"/>
    </row>
    <row r="126" spans="18:25">
      <c r="R126" s="1"/>
      <c r="T126" s="1"/>
      <c r="U126" s="1"/>
      <c r="V126" s="1"/>
      <c r="W126" s="1"/>
      <c r="X126" s="1"/>
      <c r="Y126" s="1"/>
    </row>
    <row r="127" spans="18:25">
      <c r="R127" s="1"/>
      <c r="T127" s="1"/>
      <c r="U127" s="1"/>
      <c r="V127" s="1"/>
      <c r="W127" s="1"/>
      <c r="X127" s="1"/>
      <c r="Y127" s="1"/>
    </row>
    <row r="128" spans="18:25">
      <c r="R128" s="1"/>
      <c r="T128" s="1"/>
      <c r="U128" s="1"/>
      <c r="V128" s="1"/>
      <c r="W128" s="1"/>
      <c r="X128" s="1"/>
      <c r="Y128" s="1"/>
    </row>
    <row r="129" spans="18:25">
      <c r="R129" s="1"/>
      <c r="T129" s="1"/>
      <c r="U129" s="1"/>
      <c r="V129" s="1"/>
      <c r="W129" s="1"/>
      <c r="X129" s="1"/>
      <c r="Y129" s="1"/>
    </row>
    <row r="130" spans="18:25">
      <c r="R130" s="1"/>
      <c r="T130" s="1"/>
      <c r="U130" s="1"/>
      <c r="V130" s="1"/>
      <c r="W130" s="1"/>
      <c r="X130" s="1"/>
      <c r="Y130" s="1"/>
    </row>
    <row r="131" spans="18:25">
      <c r="R131" s="1"/>
      <c r="T131" s="1"/>
      <c r="U131" s="1"/>
      <c r="V131" s="1"/>
      <c r="W131" s="1"/>
      <c r="X131" s="1"/>
      <c r="Y131" s="1"/>
    </row>
    <row r="132" spans="18:25">
      <c r="R132" s="1"/>
      <c r="T132" s="1"/>
      <c r="U132" s="1"/>
      <c r="V132" s="1"/>
      <c r="W132" s="1"/>
      <c r="X132" s="1"/>
      <c r="Y132" s="1"/>
    </row>
    <row r="133" spans="18:25">
      <c r="R133" s="1"/>
      <c r="T133" s="1"/>
      <c r="U133" s="1"/>
      <c r="V133" s="1"/>
      <c r="W133" s="1"/>
      <c r="X133" s="1"/>
      <c r="Y133" s="1"/>
    </row>
    <row r="134" spans="18:25">
      <c r="R134" s="1"/>
      <c r="T134" s="1"/>
      <c r="U134" s="1"/>
      <c r="V134" s="1"/>
      <c r="W134" s="1"/>
      <c r="X134" s="1"/>
      <c r="Y134" s="1"/>
    </row>
    <row r="135" spans="18:25">
      <c r="R135" s="1"/>
      <c r="T135" s="1"/>
      <c r="U135" s="1"/>
      <c r="V135" s="1"/>
      <c r="W135" s="1"/>
      <c r="X135" s="1"/>
      <c r="Y135" s="1"/>
    </row>
    <row r="136" spans="18:25">
      <c r="R136" s="1"/>
      <c r="T136" s="1"/>
      <c r="U136" s="1"/>
      <c r="V136" s="1"/>
      <c r="W136" s="1"/>
      <c r="X136" s="1"/>
      <c r="Y136" s="1"/>
    </row>
    <row r="137" spans="18:25">
      <c r="R137" s="1"/>
      <c r="T137" s="1"/>
      <c r="U137" s="1"/>
      <c r="V137" s="1"/>
      <c r="W137" s="1"/>
      <c r="X137" s="1"/>
      <c r="Y137" s="1"/>
    </row>
    <row r="138" spans="18:25">
      <c r="R138" s="1"/>
      <c r="T138" s="1"/>
      <c r="U138" s="1"/>
      <c r="V138" s="1"/>
      <c r="W138" s="1"/>
      <c r="X138" s="1"/>
      <c r="Y138" s="1"/>
    </row>
    <row r="139" spans="18:25">
      <c r="R139" s="1"/>
      <c r="T139" s="1"/>
      <c r="U139" s="1"/>
      <c r="V139" s="1"/>
      <c r="W139" s="1"/>
      <c r="X139" s="1"/>
      <c r="Y139" s="1"/>
    </row>
    <row r="140" spans="18:25">
      <c r="R140" s="1"/>
      <c r="T140" s="1"/>
      <c r="U140" s="1"/>
      <c r="V140" s="1"/>
      <c r="W140" s="1"/>
      <c r="X140" s="1"/>
      <c r="Y140" s="1"/>
    </row>
    <row r="141" spans="18:25">
      <c r="R141" s="1"/>
      <c r="T141" s="1"/>
      <c r="U141" s="1"/>
      <c r="V141" s="1"/>
      <c r="W141" s="1"/>
      <c r="X141" s="1"/>
      <c r="Y141" s="1"/>
    </row>
    <row r="142" spans="18:25">
      <c r="R142" s="1"/>
      <c r="T142" s="1"/>
      <c r="U142" s="1"/>
      <c r="V142" s="1"/>
      <c r="W142" s="1"/>
      <c r="X142" s="1"/>
      <c r="Y142" s="1"/>
    </row>
    <row r="143" spans="18:25">
      <c r="R143" s="1"/>
      <c r="T143" s="1"/>
      <c r="U143" s="1"/>
      <c r="V143" s="1"/>
      <c r="W143" s="1"/>
      <c r="X143" s="1"/>
      <c r="Y143" s="1"/>
    </row>
    <row r="144" spans="18:25">
      <c r="R144" s="1"/>
      <c r="T144" s="1"/>
      <c r="U144" s="1"/>
      <c r="V144" s="1"/>
      <c r="W144" s="1"/>
      <c r="X144" s="1"/>
      <c r="Y144" s="1"/>
    </row>
    <row r="145" spans="18:25">
      <c r="R145" s="1"/>
      <c r="T145" s="1"/>
      <c r="U145" s="1"/>
      <c r="V145" s="1"/>
      <c r="W145" s="1"/>
      <c r="X145" s="1"/>
      <c r="Y145" s="1"/>
    </row>
    <row r="146" spans="18:25">
      <c r="R146" s="1"/>
      <c r="T146" s="1"/>
      <c r="U146" s="1"/>
      <c r="V146" s="1"/>
      <c r="W146" s="1"/>
      <c r="X146" s="1"/>
      <c r="Y146" s="1"/>
    </row>
    <row r="147" spans="18:25">
      <c r="R147" s="1"/>
      <c r="T147" s="1"/>
      <c r="U147" s="1"/>
      <c r="V147" s="1"/>
      <c r="W147" s="1"/>
      <c r="X147" s="1"/>
      <c r="Y147" s="1"/>
    </row>
    <row r="148" spans="18:25">
      <c r="R148" s="1"/>
      <c r="T148" s="1"/>
      <c r="U148" s="1"/>
      <c r="V148" s="1"/>
      <c r="W148" s="1"/>
      <c r="X148" s="1"/>
      <c r="Y148" s="1"/>
    </row>
    <row r="149" spans="18:25">
      <c r="R149" s="1"/>
      <c r="T149" s="1"/>
      <c r="U149" s="1"/>
      <c r="V149" s="1"/>
      <c r="W149" s="1"/>
      <c r="X149" s="1"/>
      <c r="Y149" s="1"/>
    </row>
    <row r="150" spans="18:25">
      <c r="R150" s="1"/>
      <c r="T150" s="1"/>
      <c r="U150" s="1"/>
      <c r="V150" s="1"/>
      <c r="W150" s="1"/>
      <c r="X150" s="1"/>
      <c r="Y150" s="1"/>
    </row>
    <row r="151" spans="18:25">
      <c r="R151" s="1"/>
      <c r="T151" s="1"/>
      <c r="U151" s="1"/>
      <c r="V151" s="1"/>
      <c r="W151" s="1"/>
      <c r="X151" s="1"/>
      <c r="Y151" s="1"/>
    </row>
    <row r="152" spans="18:25">
      <c r="R152" s="1"/>
      <c r="T152" s="1"/>
      <c r="U152" s="1"/>
      <c r="V152" s="1"/>
      <c r="W152" s="1"/>
      <c r="X152" s="1"/>
      <c r="Y152" s="1"/>
    </row>
    <row r="153" spans="18:25">
      <c r="R153" s="1"/>
      <c r="T153" s="1"/>
      <c r="U153" s="1"/>
      <c r="V153" s="1"/>
      <c r="W153" s="1"/>
      <c r="X153" s="1"/>
      <c r="Y153" s="1"/>
    </row>
    <row r="154" spans="18:25">
      <c r="R154" s="1"/>
      <c r="T154" s="1"/>
      <c r="U154" s="1"/>
      <c r="V154" s="1"/>
      <c r="W154" s="1"/>
      <c r="X154" s="1"/>
      <c r="Y154" s="1"/>
    </row>
    <row r="155" spans="18:25">
      <c r="R155" s="1"/>
      <c r="T155" s="1"/>
      <c r="U155" s="1"/>
      <c r="V155" s="1"/>
      <c r="W155" s="1"/>
      <c r="X155" s="1"/>
      <c r="Y155" s="1"/>
    </row>
    <row r="156" spans="18:25">
      <c r="R156" s="1"/>
      <c r="T156" s="1"/>
      <c r="U156" s="1"/>
      <c r="V156" s="1"/>
      <c r="W156" s="1"/>
      <c r="X156" s="1"/>
      <c r="Y156" s="1"/>
    </row>
    <row r="157" spans="18:25">
      <c r="R157" s="1"/>
      <c r="T157" s="1"/>
      <c r="U157" s="1"/>
      <c r="V157" s="1"/>
      <c r="W157" s="1"/>
      <c r="X157" s="1"/>
      <c r="Y157" s="1"/>
    </row>
    <row r="158" spans="18:25">
      <c r="R158" s="1"/>
      <c r="T158" s="1"/>
      <c r="U158" s="1"/>
      <c r="V158" s="1"/>
      <c r="W158" s="1"/>
      <c r="X158" s="1"/>
      <c r="Y158" s="1"/>
    </row>
    <row r="159" spans="18:25">
      <c r="R159" s="1"/>
      <c r="T159" s="1"/>
      <c r="U159" s="1"/>
      <c r="V159" s="1"/>
      <c r="W159" s="1"/>
      <c r="X159" s="1"/>
      <c r="Y159" s="1"/>
    </row>
    <row r="160" spans="18:25">
      <c r="R160" s="1"/>
      <c r="T160" s="1"/>
      <c r="U160" s="1"/>
      <c r="V160" s="1"/>
      <c r="W160" s="1"/>
      <c r="X160" s="1"/>
      <c r="Y160" s="1"/>
    </row>
    <row r="161" spans="18:25">
      <c r="R161" s="1"/>
      <c r="T161" s="1"/>
      <c r="U161" s="1"/>
      <c r="V161" s="1"/>
      <c r="W161" s="1"/>
      <c r="X161" s="1"/>
      <c r="Y161" s="1"/>
    </row>
    <row r="162" spans="18:25">
      <c r="R162" s="1"/>
      <c r="T162" s="1"/>
      <c r="U162" s="1"/>
      <c r="V162" s="1"/>
      <c r="W162" s="1"/>
      <c r="X162" s="1"/>
      <c r="Y162" s="1"/>
    </row>
    <row r="163" spans="18:25">
      <c r="R163" s="1"/>
      <c r="T163" s="1"/>
      <c r="U163" s="1"/>
      <c r="V163" s="1"/>
      <c r="W163" s="1"/>
      <c r="X163" s="1"/>
      <c r="Y163" s="1"/>
    </row>
    <row r="164" spans="18:25">
      <c r="R164" s="1"/>
      <c r="T164" s="1"/>
      <c r="U164" s="1"/>
      <c r="V164" s="1"/>
      <c r="W164" s="1"/>
      <c r="X164" s="1"/>
      <c r="Y164" s="1"/>
    </row>
    <row r="165" spans="18:25">
      <c r="R165" s="1"/>
      <c r="T165" s="1"/>
      <c r="U165" s="1"/>
      <c r="V165" s="1"/>
      <c r="W165" s="1"/>
      <c r="X165" s="1"/>
      <c r="Y165" s="1"/>
    </row>
    <row r="166" spans="18:25">
      <c r="R166" s="1"/>
      <c r="T166" s="1"/>
      <c r="U166" s="1"/>
      <c r="V166" s="1"/>
      <c r="W166" s="1"/>
      <c r="X166" s="1"/>
      <c r="Y166" s="1"/>
    </row>
    <row r="167" spans="18:25">
      <c r="R167" s="1"/>
      <c r="T167" s="1"/>
      <c r="U167" s="1"/>
      <c r="V167" s="1"/>
      <c r="W167" s="1"/>
      <c r="X167" s="1"/>
      <c r="Y167" s="1"/>
    </row>
    <row r="168" spans="18:25">
      <c r="R168" s="1"/>
      <c r="T168" s="1"/>
      <c r="U168" s="1"/>
      <c r="V168" s="1"/>
      <c r="W168" s="1"/>
      <c r="X168" s="1"/>
      <c r="Y168" s="1"/>
    </row>
    <row r="169" spans="18:25">
      <c r="R169" s="1"/>
      <c r="T169" s="1"/>
      <c r="U169" s="1"/>
      <c r="V169" s="1"/>
      <c r="W169" s="1"/>
      <c r="X169" s="1"/>
      <c r="Y169" s="1"/>
    </row>
    <row r="170" spans="18:25">
      <c r="R170" s="1"/>
      <c r="T170" s="1"/>
      <c r="U170" s="1"/>
      <c r="V170" s="1"/>
      <c r="W170" s="1"/>
      <c r="X170" s="1"/>
      <c r="Y170" s="1"/>
    </row>
    <row r="171" spans="18:25">
      <c r="R171" s="1"/>
      <c r="T171" s="1"/>
      <c r="U171" s="1"/>
      <c r="V171" s="1"/>
      <c r="W171" s="1"/>
      <c r="X171" s="1"/>
      <c r="Y171" s="1"/>
    </row>
    <row r="172" spans="18:25">
      <c r="R172" s="1"/>
      <c r="T172" s="1"/>
      <c r="U172" s="1"/>
      <c r="V172" s="1"/>
      <c r="W172" s="1"/>
      <c r="X172" s="1"/>
      <c r="Y172" s="1"/>
    </row>
    <row r="173" spans="18:25">
      <c r="R173" s="1"/>
      <c r="T173" s="1"/>
      <c r="U173" s="1"/>
      <c r="V173" s="1"/>
      <c r="W173" s="1"/>
      <c r="X173" s="1"/>
      <c r="Y173" s="1"/>
    </row>
    <row r="174" spans="18:25">
      <c r="R174" s="1"/>
      <c r="T174" s="1"/>
      <c r="U174" s="1"/>
      <c r="V174" s="1"/>
      <c r="W174" s="1"/>
      <c r="X174" s="1"/>
      <c r="Y174" s="1"/>
    </row>
    <row r="175" spans="18:25">
      <c r="R175" s="1"/>
      <c r="T175" s="1"/>
      <c r="U175" s="1"/>
      <c r="V175" s="1"/>
      <c r="W175" s="1"/>
      <c r="X175" s="1"/>
      <c r="Y175" s="1"/>
    </row>
    <row r="176" spans="18:25">
      <c r="R176" s="1"/>
      <c r="T176" s="1"/>
      <c r="U176" s="1"/>
      <c r="V176" s="1"/>
      <c r="W176" s="1"/>
      <c r="X176" s="1"/>
      <c r="Y176" s="1"/>
    </row>
    <row r="177" spans="18:25">
      <c r="R177" s="1"/>
      <c r="T177" s="1"/>
      <c r="U177" s="1"/>
      <c r="V177" s="1"/>
      <c r="W177" s="1"/>
      <c r="X177" s="1"/>
      <c r="Y177" s="1"/>
    </row>
    <row r="178" spans="18:25">
      <c r="R178" s="1"/>
      <c r="T178" s="1"/>
      <c r="U178" s="1"/>
      <c r="V178" s="1"/>
      <c r="W178" s="1"/>
      <c r="X178" s="1"/>
      <c r="Y178" s="1"/>
    </row>
    <row r="179" spans="18:25">
      <c r="R179" s="1"/>
      <c r="T179" s="1"/>
      <c r="U179" s="1"/>
      <c r="V179" s="1"/>
      <c r="W179" s="1"/>
      <c r="X179" s="1"/>
      <c r="Y179" s="1"/>
    </row>
    <row r="180" spans="18:25">
      <c r="R180" s="1"/>
      <c r="T180" s="1"/>
      <c r="U180" s="1"/>
      <c r="V180" s="1"/>
      <c r="W180" s="1"/>
      <c r="X180" s="1"/>
      <c r="Y180" s="1"/>
    </row>
  </sheetData>
  <autoFilter ref="A8:AJ114">
    <extLst/>
  </autoFilter>
  <mergeCells count="36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5:M6"/>
    <mergeCell ref="N1:AH6"/>
  </mergeCells>
  <conditionalFormatting sqref="K24">
    <cfRule type="duplicateValues" dxfId="7" priority="32"/>
    <cfRule type="duplicateValues" dxfId="7" priority="33"/>
  </conditionalFormatting>
  <conditionalFormatting sqref="U32:V32">
    <cfRule type="cellIs" dxfId="8" priority="13" operator="equal">
      <formula>"Y"</formula>
    </cfRule>
    <cfRule type="cellIs" dxfId="9" priority="12" operator="equal">
      <formula>"N"</formula>
    </cfRule>
  </conditionalFormatting>
  <conditionalFormatting sqref="K39">
    <cfRule type="duplicateValues" dxfId="7" priority="332"/>
  </conditionalFormatting>
  <conditionalFormatting sqref="K45">
    <cfRule type="duplicateValues" dxfId="7" priority="113"/>
  </conditionalFormatting>
  <conditionalFormatting sqref="K53">
    <cfRule type="duplicateValues" dxfId="7" priority="400"/>
  </conditionalFormatting>
  <conditionalFormatting sqref="K58">
    <cfRule type="duplicateValues" dxfId="7" priority="94"/>
  </conditionalFormatting>
  <conditionalFormatting sqref="K65">
    <cfRule type="duplicateValues" dxfId="7" priority="9"/>
    <cfRule type="duplicateValues" dxfId="7" priority="8"/>
    <cfRule type="duplicateValues" dxfId="7" priority="7"/>
  </conditionalFormatting>
  <conditionalFormatting sqref="U65:V65">
    <cfRule type="cellIs" dxfId="9" priority="11" operator="equal">
      <formula>"N"</formula>
    </cfRule>
    <cfRule type="cellIs" dxfId="8" priority="10" operator="equal">
      <formula>"Y"</formula>
    </cfRule>
  </conditionalFormatting>
  <conditionalFormatting sqref="K76">
    <cfRule type="duplicateValues" dxfId="7" priority="28"/>
    <cfRule type="duplicateValues" dxfId="7" priority="29"/>
    <cfRule type="duplicateValues" dxfId="7" priority="30"/>
    <cfRule type="duplicateValues" dxfId="7" priority="31"/>
  </conditionalFormatting>
  <conditionalFormatting sqref="K77">
    <cfRule type="duplicateValues" dxfId="7" priority="26"/>
    <cfRule type="duplicateValues" dxfId="7" priority="27"/>
  </conditionalFormatting>
  <conditionalFormatting sqref="K84">
    <cfRule type="duplicateValues" dxfId="7" priority="24"/>
    <cfRule type="duplicateValues" dxfId="7" priority="25"/>
  </conditionalFormatting>
  <conditionalFormatting sqref="K96">
    <cfRule type="duplicateValues" dxfId="7" priority="48"/>
  </conditionalFormatting>
  <conditionalFormatting sqref="K103">
    <cfRule type="duplicateValues" dxfId="7" priority="6"/>
    <cfRule type="duplicateValues" dxfId="7" priority="5"/>
  </conditionalFormatting>
  <conditionalFormatting sqref="U103:V103">
    <cfRule type="cellIs" dxfId="8" priority="4" operator="equal">
      <formula>"Y"</formula>
    </cfRule>
    <cfRule type="cellIs" dxfId="9" priority="3" operator="equal">
      <formula>"N"</formula>
    </cfRule>
  </conditionalFormatting>
  <conditionalFormatting sqref="U104:V104">
    <cfRule type="cellIs" dxfId="8" priority="2" operator="equal">
      <formula>"Y"</formula>
    </cfRule>
    <cfRule type="cellIs" dxfId="9" priority="1" operator="equal">
      <formula>"N"</formula>
    </cfRule>
  </conditionalFormatting>
  <conditionalFormatting sqref="K109">
    <cfRule type="duplicateValues" dxfId="7" priority="22"/>
    <cfRule type="duplicateValues" dxfId="7" priority="23"/>
  </conditionalFormatting>
  <conditionalFormatting sqref="K110">
    <cfRule type="duplicateValues" dxfId="7" priority="20"/>
    <cfRule type="duplicateValues" dxfId="7" priority="21"/>
  </conditionalFormatting>
  <conditionalFormatting sqref="K20:K22">
    <cfRule type="duplicateValues" dxfId="7" priority="312"/>
  </conditionalFormatting>
  <conditionalFormatting sqref="K34:K37">
    <cfRule type="duplicateValues" dxfId="7" priority="55"/>
  </conditionalFormatting>
  <conditionalFormatting sqref="K62:K64">
    <cfRule type="duplicateValues" dxfId="7" priority="463"/>
  </conditionalFormatting>
  <conditionalFormatting sqref="U9:V31 U33:V64 U66:V102 U105:V114">
    <cfRule type="cellIs" dxfId="9" priority="14" operator="equal">
      <formula>"N"</formula>
    </cfRule>
    <cfRule type="cellIs" dxfId="8" priority="15" operator="equal">
      <formula>"Y"</formula>
    </cfRule>
  </conditionalFormatting>
  <conditionalFormatting sqref="K20:K23 K25:K33 K52:K64 K66:K75 K38:K49 K78:K83 K85:K102 K104:K108 K111:K114">
    <cfRule type="duplicateValues" dxfId="7" priority="621"/>
  </conditionalFormatting>
  <conditionalFormatting sqref="K23 K25:K33 K52:K64 K66:K75 K38:K49 K78:K83 K85:K102 K104:K108 K111:K114">
    <cfRule type="duplicateValues" dxfId="7" priority="617"/>
  </conditionalFormatting>
  <conditionalFormatting sqref="K46:K49 K43:K44">
    <cfRule type="duplicateValues" dxfId="7" priority="119"/>
  </conditionalFormatting>
  <conditionalFormatting sqref="K46:K49 K44">
    <cfRule type="duplicateValues" dxfId="7" priority="117"/>
  </conditionalFormatting>
  <conditionalFormatting sqref="K108 K111">
    <cfRule type="duplicateValues" dxfId="7" priority="442"/>
  </conditionalFormatting>
  <dataValidations count="1">
    <dataValidation type="list" allowBlank="1" showInputMessage="1" showErrorMessage="1" sqref="U13:V13 U14:V14 U15:V15 U16:V16 U17:V17 U18:V18 U32:V32 U65:V65 U66:V66 U103:V103 U104:V104 U113:V114 U39:V64 U9:V12 U19:V24 U25:V27 U28:V31 U67:V75 U76:V84 U33:V38 U85:V102 U105:V112">
      <formula1>"Y,N"</formula1>
    </dataValidation>
  </dataValidations>
  <printOptions horizontalCentered="1"/>
  <pageMargins left="0.313888888888889" right="0.275" top="0.393055555555556" bottom="0.55" header="0.313888888888889" footer="0.313888888888889"/>
  <pageSetup paperSize="8" scale="70" orientation="landscape"/>
  <headerFooter>
    <oddFooter>&amp;C第 &amp;P 页，共 &amp;N 页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177"/>
  <sheetViews>
    <sheetView view="pageBreakPreview" zoomScale="70" zoomScaleNormal="100" workbookViewId="0">
      <selection activeCell="Y7" sqref="Y7:AA7"/>
    </sheetView>
  </sheetViews>
  <sheetFormatPr defaultColWidth="9" defaultRowHeight="17.25"/>
  <cols>
    <col min="1" max="1" width="3.75" style="181" customWidth="1"/>
    <col min="2" max="2" width="7.625" style="181" customWidth="1"/>
    <col min="3" max="3" width="8.75" style="181" customWidth="1"/>
    <col min="4" max="4" width="9.75" style="181" customWidth="1"/>
    <col min="5" max="5" width="8.75" style="181" customWidth="1"/>
    <col min="6" max="6" width="11.4083333333333" style="181" customWidth="1"/>
    <col min="7" max="7" width="31.5833333333333" style="181" customWidth="1"/>
    <col min="8" max="8" width="4.875" style="181" customWidth="1"/>
    <col min="9" max="9" width="4.625" style="181" customWidth="1"/>
    <col min="10" max="10" width="8.5" style="181" customWidth="1"/>
    <col min="11" max="11" width="0.125" style="181" customWidth="1"/>
    <col min="12" max="12" width="25.625" style="181" customWidth="1"/>
    <col min="13" max="13" width="10.875" style="181" customWidth="1"/>
    <col min="14" max="14" width="3.5" style="181" customWidth="1"/>
    <col min="15" max="15" width="6.375" style="181" customWidth="1"/>
    <col min="16" max="16" width="5" style="181" customWidth="1"/>
    <col min="17" max="17" width="5.875" style="181" customWidth="1"/>
    <col min="18" max="19" width="7.875" style="181" customWidth="1"/>
    <col min="20" max="20" width="6.125" style="181" customWidth="1"/>
    <col min="21" max="21" width="13.125" style="181" customWidth="1"/>
    <col min="22" max="22" width="31.925" style="181" customWidth="1"/>
    <col min="23" max="23" width="4.625" style="181" customWidth="1"/>
    <col min="24" max="24" width="8" style="181" customWidth="1"/>
    <col min="25" max="25" width="11.5" style="181" customWidth="1"/>
    <col min="26" max="26" width="11.625" style="181" customWidth="1"/>
    <col min="27" max="27" width="13.125" style="181" customWidth="1"/>
    <col min="28" max="28" width="10" style="181" customWidth="1"/>
    <col min="29" max="29" width="11.25" style="181" customWidth="1"/>
    <col min="30" max="250" width="9" style="181"/>
    <col min="251" max="251" width="3.125" style="181" customWidth="1"/>
    <col min="252" max="252" width="7.625" style="181" customWidth="1"/>
    <col min="253" max="253" width="4.125" style="181" customWidth="1"/>
    <col min="254" max="254" width="17" style="181" customWidth="1"/>
    <col min="255" max="255" width="3.625" style="181" customWidth="1"/>
    <col min="256" max="256" width="9.125" style="181" customWidth="1"/>
    <col min="257" max="257" width="3.625" style="181" customWidth="1"/>
    <col min="258" max="258" width="4.625" style="181" customWidth="1"/>
    <col min="259" max="259" width="9.625" style="181" customWidth="1"/>
    <col min="260" max="260" width="10.125" style="181" customWidth="1"/>
    <col min="261" max="261" width="10.25" style="181" customWidth="1"/>
    <col min="262" max="262" width="4.625" style="181" customWidth="1"/>
    <col min="263" max="263" width="5" style="181" customWidth="1"/>
    <col min="264" max="264" width="11.125" style="181" customWidth="1"/>
    <col min="265" max="265" width="16.125" style="181" customWidth="1"/>
    <col min="266" max="266" width="4.75" style="181" customWidth="1"/>
    <col min="267" max="267" width="3.625" style="181" customWidth="1"/>
    <col min="268" max="268" width="5.125" style="181" customWidth="1"/>
    <col min="269" max="269" width="3.125" style="181" customWidth="1"/>
    <col min="270" max="270" width="4.625" style="181" customWidth="1"/>
    <col min="271" max="271" width="5" style="181" customWidth="1"/>
    <col min="272" max="273" width="9.75" style="181" customWidth="1"/>
    <col min="274" max="275" width="7.875" style="181" customWidth="1"/>
    <col min="276" max="506" width="9" style="181"/>
    <col min="507" max="507" width="3.125" style="181" customWidth="1"/>
    <col min="508" max="508" width="7.625" style="181" customWidth="1"/>
    <col min="509" max="509" width="4.125" style="181" customWidth="1"/>
    <col min="510" max="510" width="17" style="181" customWidth="1"/>
    <col min="511" max="511" width="3.625" style="181" customWidth="1"/>
    <col min="512" max="512" width="9.125" style="181" customWidth="1"/>
    <col min="513" max="513" width="3.625" style="181" customWidth="1"/>
    <col min="514" max="514" width="4.625" style="181" customWidth="1"/>
    <col min="515" max="515" width="9.625" style="181" customWidth="1"/>
    <col min="516" max="516" width="10.125" style="181" customWidth="1"/>
    <col min="517" max="517" width="10.25" style="181" customWidth="1"/>
    <col min="518" max="518" width="4.625" style="181" customWidth="1"/>
    <col min="519" max="519" width="5" style="181" customWidth="1"/>
    <col min="520" max="520" width="11.125" style="181" customWidth="1"/>
    <col min="521" max="521" width="16.125" style="181" customWidth="1"/>
    <col min="522" max="522" width="4.75" style="181" customWidth="1"/>
    <col min="523" max="523" width="3.625" style="181" customWidth="1"/>
    <col min="524" max="524" width="5.125" style="181" customWidth="1"/>
    <col min="525" max="525" width="3.125" style="181" customWidth="1"/>
    <col min="526" max="526" width="4.625" style="181" customWidth="1"/>
    <col min="527" max="527" width="5" style="181" customWidth="1"/>
    <col min="528" max="529" width="9.75" style="181" customWidth="1"/>
    <col min="530" max="531" width="7.875" style="181" customWidth="1"/>
    <col min="532" max="762" width="9" style="181"/>
    <col min="763" max="763" width="3.125" style="181" customWidth="1"/>
    <col min="764" max="764" width="7.625" style="181" customWidth="1"/>
    <col min="765" max="765" width="4.125" style="181" customWidth="1"/>
    <col min="766" max="766" width="17" style="181" customWidth="1"/>
    <col min="767" max="767" width="3.625" style="181" customWidth="1"/>
    <col min="768" max="768" width="9.125" style="181" customWidth="1"/>
    <col min="769" max="769" width="3.625" style="181" customWidth="1"/>
    <col min="770" max="770" width="4.625" style="181" customWidth="1"/>
    <col min="771" max="771" width="9.625" style="181" customWidth="1"/>
    <col min="772" max="772" width="10.125" style="181" customWidth="1"/>
    <col min="773" max="773" width="10.25" style="181" customWidth="1"/>
    <col min="774" max="774" width="4.625" style="181" customWidth="1"/>
    <col min="775" max="775" width="5" style="181" customWidth="1"/>
    <col min="776" max="776" width="11.125" style="181" customWidth="1"/>
    <col min="777" max="777" width="16.125" style="181" customWidth="1"/>
    <col min="778" max="778" width="4.75" style="181" customWidth="1"/>
    <col min="779" max="779" width="3.625" style="181" customWidth="1"/>
    <col min="780" max="780" width="5.125" style="181" customWidth="1"/>
    <col min="781" max="781" width="3.125" style="181" customWidth="1"/>
    <col min="782" max="782" width="4.625" style="181" customWidth="1"/>
    <col min="783" max="783" width="5" style="181" customWidth="1"/>
    <col min="784" max="785" width="9.75" style="181" customWidth="1"/>
    <col min="786" max="787" width="7.875" style="181" customWidth="1"/>
    <col min="788" max="1018" width="9" style="181"/>
    <col min="1019" max="1019" width="3.125" style="181" customWidth="1"/>
    <col min="1020" max="1020" width="7.625" style="181" customWidth="1"/>
    <col min="1021" max="1021" width="4.125" style="181" customWidth="1"/>
    <col min="1022" max="1022" width="17" style="181" customWidth="1"/>
    <col min="1023" max="1023" width="3.625" style="181" customWidth="1"/>
    <col min="1024" max="1024" width="9.125" style="181" customWidth="1"/>
    <col min="1025" max="1025" width="3.625" style="181" customWidth="1"/>
    <col min="1026" max="1026" width="4.625" style="181" customWidth="1"/>
    <col min="1027" max="1027" width="9.625" style="181" customWidth="1"/>
    <col min="1028" max="1028" width="10.125" style="181" customWidth="1"/>
    <col min="1029" max="1029" width="10.25" style="181" customWidth="1"/>
    <col min="1030" max="1030" width="4.625" style="181" customWidth="1"/>
    <col min="1031" max="1031" width="5" style="181" customWidth="1"/>
    <col min="1032" max="1032" width="11.125" style="181" customWidth="1"/>
    <col min="1033" max="1033" width="16.125" style="181" customWidth="1"/>
    <col min="1034" max="1034" width="4.75" style="181" customWidth="1"/>
    <col min="1035" max="1035" width="3.625" style="181" customWidth="1"/>
    <col min="1036" max="1036" width="5.125" style="181" customWidth="1"/>
    <col min="1037" max="1037" width="3.125" style="181" customWidth="1"/>
    <col min="1038" max="1038" width="4.625" style="181" customWidth="1"/>
    <col min="1039" max="1039" width="5" style="181" customWidth="1"/>
    <col min="1040" max="1041" width="9.75" style="181" customWidth="1"/>
    <col min="1042" max="1043" width="7.875" style="181" customWidth="1"/>
    <col min="1044" max="1274" width="9" style="181"/>
    <col min="1275" max="1275" width="3.125" style="181" customWidth="1"/>
    <col min="1276" max="1276" width="7.625" style="181" customWidth="1"/>
    <col min="1277" max="1277" width="4.125" style="181" customWidth="1"/>
    <col min="1278" max="1278" width="17" style="181" customWidth="1"/>
    <col min="1279" max="1279" width="3.625" style="181" customWidth="1"/>
    <col min="1280" max="1280" width="9.125" style="181" customWidth="1"/>
    <col min="1281" max="1281" width="3.625" style="181" customWidth="1"/>
    <col min="1282" max="1282" width="4.625" style="181" customWidth="1"/>
    <col min="1283" max="1283" width="9.625" style="181" customWidth="1"/>
    <col min="1284" max="1284" width="10.125" style="181" customWidth="1"/>
    <col min="1285" max="1285" width="10.25" style="181" customWidth="1"/>
    <col min="1286" max="1286" width="4.625" style="181" customWidth="1"/>
    <col min="1287" max="1287" width="5" style="181" customWidth="1"/>
    <col min="1288" max="1288" width="11.125" style="181" customWidth="1"/>
    <col min="1289" max="1289" width="16.125" style="181" customWidth="1"/>
    <col min="1290" max="1290" width="4.75" style="181" customWidth="1"/>
    <col min="1291" max="1291" width="3.625" style="181" customWidth="1"/>
    <col min="1292" max="1292" width="5.125" style="181" customWidth="1"/>
    <col min="1293" max="1293" width="3.125" style="181" customWidth="1"/>
    <col min="1294" max="1294" width="4.625" style="181" customWidth="1"/>
    <col min="1295" max="1295" width="5" style="181" customWidth="1"/>
    <col min="1296" max="1297" width="9.75" style="181" customWidth="1"/>
    <col min="1298" max="1299" width="7.875" style="181" customWidth="1"/>
    <col min="1300" max="1530" width="9" style="181"/>
    <col min="1531" max="1531" width="3.125" style="181" customWidth="1"/>
    <col min="1532" max="1532" width="7.625" style="181" customWidth="1"/>
    <col min="1533" max="1533" width="4.125" style="181" customWidth="1"/>
    <col min="1534" max="1534" width="17" style="181" customWidth="1"/>
    <col min="1535" max="1535" width="3.625" style="181" customWidth="1"/>
    <col min="1536" max="1536" width="9.125" style="181" customWidth="1"/>
    <col min="1537" max="1537" width="3.625" style="181" customWidth="1"/>
    <col min="1538" max="1538" width="4.625" style="181" customWidth="1"/>
    <col min="1539" max="1539" width="9.625" style="181" customWidth="1"/>
    <col min="1540" max="1540" width="10.125" style="181" customWidth="1"/>
    <col min="1541" max="1541" width="10.25" style="181" customWidth="1"/>
    <col min="1542" max="1542" width="4.625" style="181" customWidth="1"/>
    <col min="1543" max="1543" width="5" style="181" customWidth="1"/>
    <col min="1544" max="1544" width="11.125" style="181" customWidth="1"/>
    <col min="1545" max="1545" width="16.125" style="181" customWidth="1"/>
    <col min="1546" max="1546" width="4.75" style="181" customWidth="1"/>
    <col min="1547" max="1547" width="3.625" style="181" customWidth="1"/>
    <col min="1548" max="1548" width="5.125" style="181" customWidth="1"/>
    <col min="1549" max="1549" width="3.125" style="181" customWidth="1"/>
    <col min="1550" max="1550" width="4.625" style="181" customWidth="1"/>
    <col min="1551" max="1551" width="5" style="181" customWidth="1"/>
    <col min="1552" max="1553" width="9.75" style="181" customWidth="1"/>
    <col min="1554" max="1555" width="7.875" style="181" customWidth="1"/>
    <col min="1556" max="1786" width="9" style="181"/>
    <col min="1787" max="1787" width="3.125" style="181" customWidth="1"/>
    <col min="1788" max="1788" width="7.625" style="181" customWidth="1"/>
    <col min="1789" max="1789" width="4.125" style="181" customWidth="1"/>
    <col min="1790" max="1790" width="17" style="181" customWidth="1"/>
    <col min="1791" max="1791" width="3.625" style="181" customWidth="1"/>
    <col min="1792" max="1792" width="9.125" style="181" customWidth="1"/>
    <col min="1793" max="1793" width="3.625" style="181" customWidth="1"/>
    <col min="1794" max="1794" width="4.625" style="181" customWidth="1"/>
    <col min="1795" max="1795" width="9.625" style="181" customWidth="1"/>
    <col min="1796" max="1796" width="10.125" style="181" customWidth="1"/>
    <col min="1797" max="1797" width="10.25" style="181" customWidth="1"/>
    <col min="1798" max="1798" width="4.625" style="181" customWidth="1"/>
    <col min="1799" max="1799" width="5" style="181" customWidth="1"/>
    <col min="1800" max="1800" width="11.125" style="181" customWidth="1"/>
    <col min="1801" max="1801" width="16.125" style="181" customWidth="1"/>
    <col min="1802" max="1802" width="4.75" style="181" customWidth="1"/>
    <col min="1803" max="1803" width="3.625" style="181" customWidth="1"/>
    <col min="1804" max="1804" width="5.125" style="181" customWidth="1"/>
    <col min="1805" max="1805" width="3.125" style="181" customWidth="1"/>
    <col min="1806" max="1806" width="4.625" style="181" customWidth="1"/>
    <col min="1807" max="1807" width="5" style="181" customWidth="1"/>
    <col min="1808" max="1809" width="9.75" style="181" customWidth="1"/>
    <col min="1810" max="1811" width="7.875" style="181" customWidth="1"/>
    <col min="1812" max="2042" width="9" style="181"/>
    <col min="2043" max="2043" width="3.125" style="181" customWidth="1"/>
    <col min="2044" max="2044" width="7.625" style="181" customWidth="1"/>
    <col min="2045" max="2045" width="4.125" style="181" customWidth="1"/>
    <col min="2046" max="2046" width="17" style="181" customWidth="1"/>
    <col min="2047" max="2047" width="3.625" style="181" customWidth="1"/>
    <col min="2048" max="2048" width="9.125" style="181" customWidth="1"/>
    <col min="2049" max="2049" width="3.625" style="181" customWidth="1"/>
    <col min="2050" max="2050" width="4.625" style="181" customWidth="1"/>
    <col min="2051" max="2051" width="9.625" style="181" customWidth="1"/>
    <col min="2052" max="2052" width="10.125" style="181" customWidth="1"/>
    <col min="2053" max="2053" width="10.25" style="181" customWidth="1"/>
    <col min="2054" max="2054" width="4.625" style="181" customWidth="1"/>
    <col min="2055" max="2055" width="5" style="181" customWidth="1"/>
    <col min="2056" max="2056" width="11.125" style="181" customWidth="1"/>
    <col min="2057" max="2057" width="16.125" style="181" customWidth="1"/>
    <col min="2058" max="2058" width="4.75" style="181" customWidth="1"/>
    <col min="2059" max="2059" width="3.625" style="181" customWidth="1"/>
    <col min="2060" max="2060" width="5.125" style="181" customWidth="1"/>
    <col min="2061" max="2061" width="3.125" style="181" customWidth="1"/>
    <col min="2062" max="2062" width="4.625" style="181" customWidth="1"/>
    <col min="2063" max="2063" width="5" style="181" customWidth="1"/>
    <col min="2064" max="2065" width="9.75" style="181" customWidth="1"/>
    <col min="2066" max="2067" width="7.875" style="181" customWidth="1"/>
    <col min="2068" max="2298" width="9" style="181"/>
    <col min="2299" max="2299" width="3.125" style="181" customWidth="1"/>
    <col min="2300" max="2300" width="7.625" style="181" customWidth="1"/>
    <col min="2301" max="2301" width="4.125" style="181" customWidth="1"/>
    <col min="2302" max="2302" width="17" style="181" customWidth="1"/>
    <col min="2303" max="2303" width="3.625" style="181" customWidth="1"/>
    <col min="2304" max="2304" width="9.125" style="181" customWidth="1"/>
    <col min="2305" max="2305" width="3.625" style="181" customWidth="1"/>
    <col min="2306" max="2306" width="4.625" style="181" customWidth="1"/>
    <col min="2307" max="2307" width="9.625" style="181" customWidth="1"/>
    <col min="2308" max="2308" width="10.125" style="181" customWidth="1"/>
    <col min="2309" max="2309" width="10.25" style="181" customWidth="1"/>
    <col min="2310" max="2310" width="4.625" style="181" customWidth="1"/>
    <col min="2311" max="2311" width="5" style="181" customWidth="1"/>
    <col min="2312" max="2312" width="11.125" style="181" customWidth="1"/>
    <col min="2313" max="2313" width="16.125" style="181" customWidth="1"/>
    <col min="2314" max="2314" width="4.75" style="181" customWidth="1"/>
    <col min="2315" max="2315" width="3.625" style="181" customWidth="1"/>
    <col min="2316" max="2316" width="5.125" style="181" customWidth="1"/>
    <col min="2317" max="2317" width="3.125" style="181" customWidth="1"/>
    <col min="2318" max="2318" width="4.625" style="181" customWidth="1"/>
    <col min="2319" max="2319" width="5" style="181" customWidth="1"/>
    <col min="2320" max="2321" width="9.75" style="181" customWidth="1"/>
    <col min="2322" max="2323" width="7.875" style="181" customWidth="1"/>
    <col min="2324" max="2554" width="9" style="181"/>
    <col min="2555" max="2555" width="3.125" style="181" customWidth="1"/>
    <col min="2556" max="2556" width="7.625" style="181" customWidth="1"/>
    <col min="2557" max="2557" width="4.125" style="181" customWidth="1"/>
    <col min="2558" max="2558" width="17" style="181" customWidth="1"/>
    <col min="2559" max="2559" width="3.625" style="181" customWidth="1"/>
    <col min="2560" max="2560" width="9.125" style="181" customWidth="1"/>
    <col min="2561" max="2561" width="3.625" style="181" customWidth="1"/>
    <col min="2562" max="2562" width="4.625" style="181" customWidth="1"/>
    <col min="2563" max="2563" width="9.625" style="181" customWidth="1"/>
    <col min="2564" max="2564" width="10.125" style="181" customWidth="1"/>
    <col min="2565" max="2565" width="10.25" style="181" customWidth="1"/>
    <col min="2566" max="2566" width="4.625" style="181" customWidth="1"/>
    <col min="2567" max="2567" width="5" style="181" customWidth="1"/>
    <col min="2568" max="2568" width="11.125" style="181" customWidth="1"/>
    <col min="2569" max="2569" width="16.125" style="181" customWidth="1"/>
    <col min="2570" max="2570" width="4.75" style="181" customWidth="1"/>
    <col min="2571" max="2571" width="3.625" style="181" customWidth="1"/>
    <col min="2572" max="2572" width="5.125" style="181" customWidth="1"/>
    <col min="2573" max="2573" width="3.125" style="181" customWidth="1"/>
    <col min="2574" max="2574" width="4.625" style="181" customWidth="1"/>
    <col min="2575" max="2575" width="5" style="181" customWidth="1"/>
    <col min="2576" max="2577" width="9.75" style="181" customWidth="1"/>
    <col min="2578" max="2579" width="7.875" style="181" customWidth="1"/>
    <col min="2580" max="2810" width="9" style="181"/>
    <col min="2811" max="2811" width="3.125" style="181" customWidth="1"/>
    <col min="2812" max="2812" width="7.625" style="181" customWidth="1"/>
    <col min="2813" max="2813" width="4.125" style="181" customWidth="1"/>
    <col min="2814" max="2814" width="17" style="181" customWidth="1"/>
    <col min="2815" max="2815" width="3.625" style="181" customWidth="1"/>
    <col min="2816" max="2816" width="9.125" style="181" customWidth="1"/>
    <col min="2817" max="2817" width="3.625" style="181" customWidth="1"/>
    <col min="2818" max="2818" width="4.625" style="181" customWidth="1"/>
    <col min="2819" max="2819" width="9.625" style="181" customWidth="1"/>
    <col min="2820" max="2820" width="10.125" style="181" customWidth="1"/>
    <col min="2821" max="2821" width="10.25" style="181" customWidth="1"/>
    <col min="2822" max="2822" width="4.625" style="181" customWidth="1"/>
    <col min="2823" max="2823" width="5" style="181" customWidth="1"/>
    <col min="2824" max="2824" width="11.125" style="181" customWidth="1"/>
    <col min="2825" max="2825" width="16.125" style="181" customWidth="1"/>
    <col min="2826" max="2826" width="4.75" style="181" customWidth="1"/>
    <col min="2827" max="2827" width="3.625" style="181" customWidth="1"/>
    <col min="2828" max="2828" width="5.125" style="181" customWidth="1"/>
    <col min="2829" max="2829" width="3.125" style="181" customWidth="1"/>
    <col min="2830" max="2830" width="4.625" style="181" customWidth="1"/>
    <col min="2831" max="2831" width="5" style="181" customWidth="1"/>
    <col min="2832" max="2833" width="9.75" style="181" customWidth="1"/>
    <col min="2834" max="2835" width="7.875" style="181" customWidth="1"/>
    <col min="2836" max="3066" width="9" style="181"/>
    <col min="3067" max="3067" width="3.125" style="181" customWidth="1"/>
    <col min="3068" max="3068" width="7.625" style="181" customWidth="1"/>
    <col min="3069" max="3069" width="4.125" style="181" customWidth="1"/>
    <col min="3070" max="3070" width="17" style="181" customWidth="1"/>
    <col min="3071" max="3071" width="3.625" style="181" customWidth="1"/>
    <col min="3072" max="3072" width="9.125" style="181" customWidth="1"/>
    <col min="3073" max="3073" width="3.625" style="181" customWidth="1"/>
    <col min="3074" max="3074" width="4.625" style="181" customWidth="1"/>
    <col min="3075" max="3075" width="9.625" style="181" customWidth="1"/>
    <col min="3076" max="3076" width="10.125" style="181" customWidth="1"/>
    <col min="3077" max="3077" width="10.25" style="181" customWidth="1"/>
    <col min="3078" max="3078" width="4.625" style="181" customWidth="1"/>
    <col min="3079" max="3079" width="5" style="181" customWidth="1"/>
    <col min="3080" max="3080" width="11.125" style="181" customWidth="1"/>
    <col min="3081" max="3081" width="16.125" style="181" customWidth="1"/>
    <col min="3082" max="3082" width="4.75" style="181" customWidth="1"/>
    <col min="3083" max="3083" width="3.625" style="181" customWidth="1"/>
    <col min="3084" max="3084" width="5.125" style="181" customWidth="1"/>
    <col min="3085" max="3085" width="3.125" style="181" customWidth="1"/>
    <col min="3086" max="3086" width="4.625" style="181" customWidth="1"/>
    <col min="3087" max="3087" width="5" style="181" customWidth="1"/>
    <col min="3088" max="3089" width="9.75" style="181" customWidth="1"/>
    <col min="3090" max="3091" width="7.875" style="181" customWidth="1"/>
    <col min="3092" max="3322" width="9" style="181"/>
    <col min="3323" max="3323" width="3.125" style="181" customWidth="1"/>
    <col min="3324" max="3324" width="7.625" style="181" customWidth="1"/>
    <col min="3325" max="3325" width="4.125" style="181" customWidth="1"/>
    <col min="3326" max="3326" width="17" style="181" customWidth="1"/>
    <col min="3327" max="3327" width="3.625" style="181" customWidth="1"/>
    <col min="3328" max="3328" width="9.125" style="181" customWidth="1"/>
    <col min="3329" max="3329" width="3.625" style="181" customWidth="1"/>
    <col min="3330" max="3330" width="4.625" style="181" customWidth="1"/>
    <col min="3331" max="3331" width="9.625" style="181" customWidth="1"/>
    <col min="3332" max="3332" width="10.125" style="181" customWidth="1"/>
    <col min="3333" max="3333" width="10.25" style="181" customWidth="1"/>
    <col min="3334" max="3334" width="4.625" style="181" customWidth="1"/>
    <col min="3335" max="3335" width="5" style="181" customWidth="1"/>
    <col min="3336" max="3336" width="11.125" style="181" customWidth="1"/>
    <col min="3337" max="3337" width="16.125" style="181" customWidth="1"/>
    <col min="3338" max="3338" width="4.75" style="181" customWidth="1"/>
    <col min="3339" max="3339" width="3.625" style="181" customWidth="1"/>
    <col min="3340" max="3340" width="5.125" style="181" customWidth="1"/>
    <col min="3341" max="3341" width="3.125" style="181" customWidth="1"/>
    <col min="3342" max="3342" width="4.625" style="181" customWidth="1"/>
    <col min="3343" max="3343" width="5" style="181" customWidth="1"/>
    <col min="3344" max="3345" width="9.75" style="181" customWidth="1"/>
    <col min="3346" max="3347" width="7.875" style="181" customWidth="1"/>
    <col min="3348" max="3578" width="9" style="181"/>
    <col min="3579" max="3579" width="3.125" style="181" customWidth="1"/>
    <col min="3580" max="3580" width="7.625" style="181" customWidth="1"/>
    <col min="3581" max="3581" width="4.125" style="181" customWidth="1"/>
    <col min="3582" max="3582" width="17" style="181" customWidth="1"/>
    <col min="3583" max="3583" width="3.625" style="181" customWidth="1"/>
    <col min="3584" max="3584" width="9.125" style="181" customWidth="1"/>
    <col min="3585" max="3585" width="3.625" style="181" customWidth="1"/>
    <col min="3586" max="3586" width="4.625" style="181" customWidth="1"/>
    <col min="3587" max="3587" width="9.625" style="181" customWidth="1"/>
    <col min="3588" max="3588" width="10.125" style="181" customWidth="1"/>
    <col min="3589" max="3589" width="10.25" style="181" customWidth="1"/>
    <col min="3590" max="3590" width="4.625" style="181" customWidth="1"/>
    <col min="3591" max="3591" width="5" style="181" customWidth="1"/>
    <col min="3592" max="3592" width="11.125" style="181" customWidth="1"/>
    <col min="3593" max="3593" width="16.125" style="181" customWidth="1"/>
    <col min="3594" max="3594" width="4.75" style="181" customWidth="1"/>
    <col min="3595" max="3595" width="3.625" style="181" customWidth="1"/>
    <col min="3596" max="3596" width="5.125" style="181" customWidth="1"/>
    <col min="3597" max="3597" width="3.125" style="181" customWidth="1"/>
    <col min="3598" max="3598" width="4.625" style="181" customWidth="1"/>
    <col min="3599" max="3599" width="5" style="181" customWidth="1"/>
    <col min="3600" max="3601" width="9.75" style="181" customWidth="1"/>
    <col min="3602" max="3603" width="7.875" style="181" customWidth="1"/>
    <col min="3604" max="3834" width="9" style="181"/>
    <col min="3835" max="3835" width="3.125" style="181" customWidth="1"/>
    <col min="3836" max="3836" width="7.625" style="181" customWidth="1"/>
    <col min="3837" max="3837" width="4.125" style="181" customWidth="1"/>
    <col min="3838" max="3838" width="17" style="181" customWidth="1"/>
    <col min="3839" max="3839" width="3.625" style="181" customWidth="1"/>
    <col min="3840" max="3840" width="9.125" style="181" customWidth="1"/>
    <col min="3841" max="3841" width="3.625" style="181" customWidth="1"/>
    <col min="3842" max="3842" width="4.625" style="181" customWidth="1"/>
    <col min="3843" max="3843" width="9.625" style="181" customWidth="1"/>
    <col min="3844" max="3844" width="10.125" style="181" customWidth="1"/>
    <col min="3845" max="3845" width="10.25" style="181" customWidth="1"/>
    <col min="3846" max="3846" width="4.625" style="181" customWidth="1"/>
    <col min="3847" max="3847" width="5" style="181" customWidth="1"/>
    <col min="3848" max="3848" width="11.125" style="181" customWidth="1"/>
    <col min="3849" max="3849" width="16.125" style="181" customWidth="1"/>
    <col min="3850" max="3850" width="4.75" style="181" customWidth="1"/>
    <col min="3851" max="3851" width="3.625" style="181" customWidth="1"/>
    <col min="3852" max="3852" width="5.125" style="181" customWidth="1"/>
    <col min="3853" max="3853" width="3.125" style="181" customWidth="1"/>
    <col min="3854" max="3854" width="4.625" style="181" customWidth="1"/>
    <col min="3855" max="3855" width="5" style="181" customWidth="1"/>
    <col min="3856" max="3857" width="9.75" style="181" customWidth="1"/>
    <col min="3858" max="3859" width="7.875" style="181" customWidth="1"/>
    <col min="3860" max="4090" width="9" style="181"/>
    <col min="4091" max="4091" width="3.125" style="181" customWidth="1"/>
    <col min="4092" max="4092" width="7.625" style="181" customWidth="1"/>
    <col min="4093" max="4093" width="4.125" style="181" customWidth="1"/>
    <col min="4094" max="4094" width="17" style="181" customWidth="1"/>
    <col min="4095" max="4095" width="3.625" style="181" customWidth="1"/>
    <col min="4096" max="4096" width="9.125" style="181" customWidth="1"/>
    <col min="4097" max="4097" width="3.625" style="181" customWidth="1"/>
    <col min="4098" max="4098" width="4.625" style="181" customWidth="1"/>
    <col min="4099" max="4099" width="9.625" style="181" customWidth="1"/>
    <col min="4100" max="4100" width="10.125" style="181" customWidth="1"/>
    <col min="4101" max="4101" width="10.25" style="181" customWidth="1"/>
    <col min="4102" max="4102" width="4.625" style="181" customWidth="1"/>
    <col min="4103" max="4103" width="5" style="181" customWidth="1"/>
    <col min="4104" max="4104" width="11.125" style="181" customWidth="1"/>
    <col min="4105" max="4105" width="16.125" style="181" customWidth="1"/>
    <col min="4106" max="4106" width="4.75" style="181" customWidth="1"/>
    <col min="4107" max="4107" width="3.625" style="181" customWidth="1"/>
    <col min="4108" max="4108" width="5.125" style="181" customWidth="1"/>
    <col min="4109" max="4109" width="3.125" style="181" customWidth="1"/>
    <col min="4110" max="4110" width="4.625" style="181" customWidth="1"/>
    <col min="4111" max="4111" width="5" style="181" customWidth="1"/>
    <col min="4112" max="4113" width="9.75" style="181" customWidth="1"/>
    <col min="4114" max="4115" width="7.875" style="181" customWidth="1"/>
    <col min="4116" max="4346" width="9" style="181"/>
    <col min="4347" max="4347" width="3.125" style="181" customWidth="1"/>
    <col min="4348" max="4348" width="7.625" style="181" customWidth="1"/>
    <col min="4349" max="4349" width="4.125" style="181" customWidth="1"/>
    <col min="4350" max="4350" width="17" style="181" customWidth="1"/>
    <col min="4351" max="4351" width="3.625" style="181" customWidth="1"/>
    <col min="4352" max="4352" width="9.125" style="181" customWidth="1"/>
    <col min="4353" max="4353" width="3.625" style="181" customWidth="1"/>
    <col min="4354" max="4354" width="4.625" style="181" customWidth="1"/>
    <col min="4355" max="4355" width="9.625" style="181" customWidth="1"/>
    <col min="4356" max="4356" width="10.125" style="181" customWidth="1"/>
    <col min="4357" max="4357" width="10.25" style="181" customWidth="1"/>
    <col min="4358" max="4358" width="4.625" style="181" customWidth="1"/>
    <col min="4359" max="4359" width="5" style="181" customWidth="1"/>
    <col min="4360" max="4360" width="11.125" style="181" customWidth="1"/>
    <col min="4361" max="4361" width="16.125" style="181" customWidth="1"/>
    <col min="4362" max="4362" width="4.75" style="181" customWidth="1"/>
    <col min="4363" max="4363" width="3.625" style="181" customWidth="1"/>
    <col min="4364" max="4364" width="5.125" style="181" customWidth="1"/>
    <col min="4365" max="4365" width="3.125" style="181" customWidth="1"/>
    <col min="4366" max="4366" width="4.625" style="181" customWidth="1"/>
    <col min="4367" max="4367" width="5" style="181" customWidth="1"/>
    <col min="4368" max="4369" width="9.75" style="181" customWidth="1"/>
    <col min="4370" max="4371" width="7.875" style="181" customWidth="1"/>
    <col min="4372" max="4602" width="9" style="181"/>
    <col min="4603" max="4603" width="3.125" style="181" customWidth="1"/>
    <col min="4604" max="4604" width="7.625" style="181" customWidth="1"/>
    <col min="4605" max="4605" width="4.125" style="181" customWidth="1"/>
    <col min="4606" max="4606" width="17" style="181" customWidth="1"/>
    <col min="4607" max="4607" width="3.625" style="181" customWidth="1"/>
    <col min="4608" max="4608" width="9.125" style="181" customWidth="1"/>
    <col min="4609" max="4609" width="3.625" style="181" customWidth="1"/>
    <col min="4610" max="4610" width="4.625" style="181" customWidth="1"/>
    <col min="4611" max="4611" width="9.625" style="181" customWidth="1"/>
    <col min="4612" max="4612" width="10.125" style="181" customWidth="1"/>
    <col min="4613" max="4613" width="10.25" style="181" customWidth="1"/>
    <col min="4614" max="4614" width="4.625" style="181" customWidth="1"/>
    <col min="4615" max="4615" width="5" style="181" customWidth="1"/>
    <col min="4616" max="4616" width="11.125" style="181" customWidth="1"/>
    <col min="4617" max="4617" width="16.125" style="181" customWidth="1"/>
    <col min="4618" max="4618" width="4.75" style="181" customWidth="1"/>
    <col min="4619" max="4619" width="3.625" style="181" customWidth="1"/>
    <col min="4620" max="4620" width="5.125" style="181" customWidth="1"/>
    <col min="4621" max="4621" width="3.125" style="181" customWidth="1"/>
    <col min="4622" max="4622" width="4.625" style="181" customWidth="1"/>
    <col min="4623" max="4623" width="5" style="181" customWidth="1"/>
    <col min="4624" max="4625" width="9.75" style="181" customWidth="1"/>
    <col min="4626" max="4627" width="7.875" style="181" customWidth="1"/>
    <col min="4628" max="4858" width="9" style="181"/>
    <col min="4859" max="4859" width="3.125" style="181" customWidth="1"/>
    <col min="4860" max="4860" width="7.625" style="181" customWidth="1"/>
    <col min="4861" max="4861" width="4.125" style="181" customWidth="1"/>
    <col min="4862" max="4862" width="17" style="181" customWidth="1"/>
    <col min="4863" max="4863" width="3.625" style="181" customWidth="1"/>
    <col min="4864" max="4864" width="9.125" style="181" customWidth="1"/>
    <col min="4865" max="4865" width="3.625" style="181" customWidth="1"/>
    <col min="4866" max="4866" width="4.625" style="181" customWidth="1"/>
    <col min="4867" max="4867" width="9.625" style="181" customWidth="1"/>
    <col min="4868" max="4868" width="10.125" style="181" customWidth="1"/>
    <col min="4869" max="4869" width="10.25" style="181" customWidth="1"/>
    <col min="4870" max="4870" width="4.625" style="181" customWidth="1"/>
    <col min="4871" max="4871" width="5" style="181" customWidth="1"/>
    <col min="4872" max="4872" width="11.125" style="181" customWidth="1"/>
    <col min="4873" max="4873" width="16.125" style="181" customWidth="1"/>
    <col min="4874" max="4874" width="4.75" style="181" customWidth="1"/>
    <col min="4875" max="4875" width="3.625" style="181" customWidth="1"/>
    <col min="4876" max="4876" width="5.125" style="181" customWidth="1"/>
    <col min="4877" max="4877" width="3.125" style="181" customWidth="1"/>
    <col min="4878" max="4878" width="4.625" style="181" customWidth="1"/>
    <col min="4879" max="4879" width="5" style="181" customWidth="1"/>
    <col min="4880" max="4881" width="9.75" style="181" customWidth="1"/>
    <col min="4882" max="4883" width="7.875" style="181" customWidth="1"/>
    <col min="4884" max="5114" width="9" style="181"/>
    <col min="5115" max="5115" width="3.125" style="181" customWidth="1"/>
    <col min="5116" max="5116" width="7.625" style="181" customWidth="1"/>
    <col min="5117" max="5117" width="4.125" style="181" customWidth="1"/>
    <col min="5118" max="5118" width="17" style="181" customWidth="1"/>
    <col min="5119" max="5119" width="3.625" style="181" customWidth="1"/>
    <col min="5120" max="5120" width="9.125" style="181" customWidth="1"/>
    <col min="5121" max="5121" width="3.625" style="181" customWidth="1"/>
    <col min="5122" max="5122" width="4.625" style="181" customWidth="1"/>
    <col min="5123" max="5123" width="9.625" style="181" customWidth="1"/>
    <col min="5124" max="5124" width="10.125" style="181" customWidth="1"/>
    <col min="5125" max="5125" width="10.25" style="181" customWidth="1"/>
    <col min="5126" max="5126" width="4.625" style="181" customWidth="1"/>
    <col min="5127" max="5127" width="5" style="181" customWidth="1"/>
    <col min="5128" max="5128" width="11.125" style="181" customWidth="1"/>
    <col min="5129" max="5129" width="16.125" style="181" customWidth="1"/>
    <col min="5130" max="5130" width="4.75" style="181" customWidth="1"/>
    <col min="5131" max="5131" width="3.625" style="181" customWidth="1"/>
    <col min="5132" max="5132" width="5.125" style="181" customWidth="1"/>
    <col min="5133" max="5133" width="3.125" style="181" customWidth="1"/>
    <col min="5134" max="5134" width="4.625" style="181" customWidth="1"/>
    <col min="5135" max="5135" width="5" style="181" customWidth="1"/>
    <col min="5136" max="5137" width="9.75" style="181" customWidth="1"/>
    <col min="5138" max="5139" width="7.875" style="181" customWidth="1"/>
    <col min="5140" max="5370" width="9" style="181"/>
    <col min="5371" max="5371" width="3.125" style="181" customWidth="1"/>
    <col min="5372" max="5372" width="7.625" style="181" customWidth="1"/>
    <col min="5373" max="5373" width="4.125" style="181" customWidth="1"/>
    <col min="5374" max="5374" width="17" style="181" customWidth="1"/>
    <col min="5375" max="5375" width="3.625" style="181" customWidth="1"/>
    <col min="5376" max="5376" width="9.125" style="181" customWidth="1"/>
    <col min="5377" max="5377" width="3.625" style="181" customWidth="1"/>
    <col min="5378" max="5378" width="4.625" style="181" customWidth="1"/>
    <col min="5379" max="5379" width="9.625" style="181" customWidth="1"/>
    <col min="5380" max="5380" width="10.125" style="181" customWidth="1"/>
    <col min="5381" max="5381" width="10.25" style="181" customWidth="1"/>
    <col min="5382" max="5382" width="4.625" style="181" customWidth="1"/>
    <col min="5383" max="5383" width="5" style="181" customWidth="1"/>
    <col min="5384" max="5384" width="11.125" style="181" customWidth="1"/>
    <col min="5385" max="5385" width="16.125" style="181" customWidth="1"/>
    <col min="5386" max="5386" width="4.75" style="181" customWidth="1"/>
    <col min="5387" max="5387" width="3.625" style="181" customWidth="1"/>
    <col min="5388" max="5388" width="5.125" style="181" customWidth="1"/>
    <col min="5389" max="5389" width="3.125" style="181" customWidth="1"/>
    <col min="5390" max="5390" width="4.625" style="181" customWidth="1"/>
    <col min="5391" max="5391" width="5" style="181" customWidth="1"/>
    <col min="5392" max="5393" width="9.75" style="181" customWidth="1"/>
    <col min="5394" max="5395" width="7.875" style="181" customWidth="1"/>
    <col min="5396" max="5626" width="9" style="181"/>
    <col min="5627" max="5627" width="3.125" style="181" customWidth="1"/>
    <col min="5628" max="5628" width="7.625" style="181" customWidth="1"/>
    <col min="5629" max="5629" width="4.125" style="181" customWidth="1"/>
    <col min="5630" max="5630" width="17" style="181" customWidth="1"/>
    <col min="5631" max="5631" width="3.625" style="181" customWidth="1"/>
    <col min="5632" max="5632" width="9.125" style="181" customWidth="1"/>
    <col min="5633" max="5633" width="3.625" style="181" customWidth="1"/>
    <col min="5634" max="5634" width="4.625" style="181" customWidth="1"/>
    <col min="5635" max="5635" width="9.625" style="181" customWidth="1"/>
    <col min="5636" max="5636" width="10.125" style="181" customWidth="1"/>
    <col min="5637" max="5637" width="10.25" style="181" customWidth="1"/>
    <col min="5638" max="5638" width="4.625" style="181" customWidth="1"/>
    <col min="5639" max="5639" width="5" style="181" customWidth="1"/>
    <col min="5640" max="5640" width="11.125" style="181" customWidth="1"/>
    <col min="5641" max="5641" width="16.125" style="181" customWidth="1"/>
    <col min="5642" max="5642" width="4.75" style="181" customWidth="1"/>
    <col min="5643" max="5643" width="3.625" style="181" customWidth="1"/>
    <col min="5644" max="5644" width="5.125" style="181" customWidth="1"/>
    <col min="5645" max="5645" width="3.125" style="181" customWidth="1"/>
    <col min="5646" max="5646" width="4.625" style="181" customWidth="1"/>
    <col min="5647" max="5647" width="5" style="181" customWidth="1"/>
    <col min="5648" max="5649" width="9.75" style="181" customWidth="1"/>
    <col min="5650" max="5651" width="7.875" style="181" customWidth="1"/>
    <col min="5652" max="5882" width="9" style="181"/>
    <col min="5883" max="5883" width="3.125" style="181" customWidth="1"/>
    <col min="5884" max="5884" width="7.625" style="181" customWidth="1"/>
    <col min="5885" max="5885" width="4.125" style="181" customWidth="1"/>
    <col min="5886" max="5886" width="17" style="181" customWidth="1"/>
    <col min="5887" max="5887" width="3.625" style="181" customWidth="1"/>
    <col min="5888" max="5888" width="9.125" style="181" customWidth="1"/>
    <col min="5889" max="5889" width="3.625" style="181" customWidth="1"/>
    <col min="5890" max="5890" width="4.625" style="181" customWidth="1"/>
    <col min="5891" max="5891" width="9.625" style="181" customWidth="1"/>
    <col min="5892" max="5892" width="10.125" style="181" customWidth="1"/>
    <col min="5893" max="5893" width="10.25" style="181" customWidth="1"/>
    <col min="5894" max="5894" width="4.625" style="181" customWidth="1"/>
    <col min="5895" max="5895" width="5" style="181" customWidth="1"/>
    <col min="5896" max="5896" width="11.125" style="181" customWidth="1"/>
    <col min="5897" max="5897" width="16.125" style="181" customWidth="1"/>
    <col min="5898" max="5898" width="4.75" style="181" customWidth="1"/>
    <col min="5899" max="5899" width="3.625" style="181" customWidth="1"/>
    <col min="5900" max="5900" width="5.125" style="181" customWidth="1"/>
    <col min="5901" max="5901" width="3.125" style="181" customWidth="1"/>
    <col min="5902" max="5902" width="4.625" style="181" customWidth="1"/>
    <col min="5903" max="5903" width="5" style="181" customWidth="1"/>
    <col min="5904" max="5905" width="9.75" style="181" customWidth="1"/>
    <col min="5906" max="5907" width="7.875" style="181" customWidth="1"/>
    <col min="5908" max="6138" width="9" style="181"/>
    <col min="6139" max="6139" width="3.125" style="181" customWidth="1"/>
    <col min="6140" max="6140" width="7.625" style="181" customWidth="1"/>
    <col min="6141" max="6141" width="4.125" style="181" customWidth="1"/>
    <col min="6142" max="6142" width="17" style="181" customWidth="1"/>
    <col min="6143" max="6143" width="3.625" style="181" customWidth="1"/>
    <col min="6144" max="6144" width="9.125" style="181" customWidth="1"/>
    <col min="6145" max="6145" width="3.625" style="181" customWidth="1"/>
    <col min="6146" max="6146" width="4.625" style="181" customWidth="1"/>
    <col min="6147" max="6147" width="9.625" style="181" customWidth="1"/>
    <col min="6148" max="6148" width="10.125" style="181" customWidth="1"/>
    <col min="6149" max="6149" width="10.25" style="181" customWidth="1"/>
    <col min="6150" max="6150" width="4.625" style="181" customWidth="1"/>
    <col min="6151" max="6151" width="5" style="181" customWidth="1"/>
    <col min="6152" max="6152" width="11.125" style="181" customWidth="1"/>
    <col min="6153" max="6153" width="16.125" style="181" customWidth="1"/>
    <col min="6154" max="6154" width="4.75" style="181" customWidth="1"/>
    <col min="6155" max="6155" width="3.625" style="181" customWidth="1"/>
    <col min="6156" max="6156" width="5.125" style="181" customWidth="1"/>
    <col min="6157" max="6157" width="3.125" style="181" customWidth="1"/>
    <col min="6158" max="6158" width="4.625" style="181" customWidth="1"/>
    <col min="6159" max="6159" width="5" style="181" customWidth="1"/>
    <col min="6160" max="6161" width="9.75" style="181" customWidth="1"/>
    <col min="6162" max="6163" width="7.875" style="181" customWidth="1"/>
    <col min="6164" max="6394" width="9" style="181"/>
    <col min="6395" max="6395" width="3.125" style="181" customWidth="1"/>
    <col min="6396" max="6396" width="7.625" style="181" customWidth="1"/>
    <col min="6397" max="6397" width="4.125" style="181" customWidth="1"/>
    <col min="6398" max="6398" width="17" style="181" customWidth="1"/>
    <col min="6399" max="6399" width="3.625" style="181" customWidth="1"/>
    <col min="6400" max="6400" width="9.125" style="181" customWidth="1"/>
    <col min="6401" max="6401" width="3.625" style="181" customWidth="1"/>
    <col min="6402" max="6402" width="4.625" style="181" customWidth="1"/>
    <col min="6403" max="6403" width="9.625" style="181" customWidth="1"/>
    <col min="6404" max="6404" width="10.125" style="181" customWidth="1"/>
    <col min="6405" max="6405" width="10.25" style="181" customWidth="1"/>
    <col min="6406" max="6406" width="4.625" style="181" customWidth="1"/>
    <col min="6407" max="6407" width="5" style="181" customWidth="1"/>
    <col min="6408" max="6408" width="11.125" style="181" customWidth="1"/>
    <col min="6409" max="6409" width="16.125" style="181" customWidth="1"/>
    <col min="6410" max="6410" width="4.75" style="181" customWidth="1"/>
    <col min="6411" max="6411" width="3.625" style="181" customWidth="1"/>
    <col min="6412" max="6412" width="5.125" style="181" customWidth="1"/>
    <col min="6413" max="6413" width="3.125" style="181" customWidth="1"/>
    <col min="6414" max="6414" width="4.625" style="181" customWidth="1"/>
    <col min="6415" max="6415" width="5" style="181" customWidth="1"/>
    <col min="6416" max="6417" width="9.75" style="181" customWidth="1"/>
    <col min="6418" max="6419" width="7.875" style="181" customWidth="1"/>
    <col min="6420" max="6650" width="9" style="181"/>
    <col min="6651" max="6651" width="3.125" style="181" customWidth="1"/>
    <col min="6652" max="6652" width="7.625" style="181" customWidth="1"/>
    <col min="6653" max="6653" width="4.125" style="181" customWidth="1"/>
    <col min="6654" max="6654" width="17" style="181" customWidth="1"/>
    <col min="6655" max="6655" width="3.625" style="181" customWidth="1"/>
    <col min="6656" max="6656" width="9.125" style="181" customWidth="1"/>
    <col min="6657" max="6657" width="3.625" style="181" customWidth="1"/>
    <col min="6658" max="6658" width="4.625" style="181" customWidth="1"/>
    <col min="6659" max="6659" width="9.625" style="181" customWidth="1"/>
    <col min="6660" max="6660" width="10.125" style="181" customWidth="1"/>
    <col min="6661" max="6661" width="10.25" style="181" customWidth="1"/>
    <col min="6662" max="6662" width="4.625" style="181" customWidth="1"/>
    <col min="6663" max="6663" width="5" style="181" customWidth="1"/>
    <col min="6664" max="6664" width="11.125" style="181" customWidth="1"/>
    <col min="6665" max="6665" width="16.125" style="181" customWidth="1"/>
    <col min="6666" max="6666" width="4.75" style="181" customWidth="1"/>
    <col min="6667" max="6667" width="3.625" style="181" customWidth="1"/>
    <col min="6668" max="6668" width="5.125" style="181" customWidth="1"/>
    <col min="6669" max="6669" width="3.125" style="181" customWidth="1"/>
    <col min="6670" max="6670" width="4.625" style="181" customWidth="1"/>
    <col min="6671" max="6671" width="5" style="181" customWidth="1"/>
    <col min="6672" max="6673" width="9.75" style="181" customWidth="1"/>
    <col min="6674" max="6675" width="7.875" style="181" customWidth="1"/>
    <col min="6676" max="6906" width="9" style="181"/>
    <col min="6907" max="6907" width="3.125" style="181" customWidth="1"/>
    <col min="6908" max="6908" width="7.625" style="181" customWidth="1"/>
    <col min="6909" max="6909" width="4.125" style="181" customWidth="1"/>
    <col min="6910" max="6910" width="17" style="181" customWidth="1"/>
    <col min="6911" max="6911" width="3.625" style="181" customWidth="1"/>
    <col min="6912" max="6912" width="9.125" style="181" customWidth="1"/>
    <col min="6913" max="6913" width="3.625" style="181" customWidth="1"/>
    <col min="6914" max="6914" width="4.625" style="181" customWidth="1"/>
    <col min="6915" max="6915" width="9.625" style="181" customWidth="1"/>
    <col min="6916" max="6916" width="10.125" style="181" customWidth="1"/>
    <col min="6917" max="6917" width="10.25" style="181" customWidth="1"/>
    <col min="6918" max="6918" width="4.625" style="181" customWidth="1"/>
    <col min="6919" max="6919" width="5" style="181" customWidth="1"/>
    <col min="6920" max="6920" width="11.125" style="181" customWidth="1"/>
    <col min="6921" max="6921" width="16.125" style="181" customWidth="1"/>
    <col min="6922" max="6922" width="4.75" style="181" customWidth="1"/>
    <col min="6923" max="6923" width="3.625" style="181" customWidth="1"/>
    <col min="6924" max="6924" width="5.125" style="181" customWidth="1"/>
    <col min="6925" max="6925" width="3.125" style="181" customWidth="1"/>
    <col min="6926" max="6926" width="4.625" style="181" customWidth="1"/>
    <col min="6927" max="6927" width="5" style="181" customWidth="1"/>
    <col min="6928" max="6929" width="9.75" style="181" customWidth="1"/>
    <col min="6930" max="6931" width="7.875" style="181" customWidth="1"/>
    <col min="6932" max="7162" width="9" style="181"/>
    <col min="7163" max="7163" width="3.125" style="181" customWidth="1"/>
    <col min="7164" max="7164" width="7.625" style="181" customWidth="1"/>
    <col min="7165" max="7165" width="4.125" style="181" customWidth="1"/>
    <col min="7166" max="7166" width="17" style="181" customWidth="1"/>
    <col min="7167" max="7167" width="3.625" style="181" customWidth="1"/>
    <col min="7168" max="7168" width="9.125" style="181" customWidth="1"/>
    <col min="7169" max="7169" width="3.625" style="181" customWidth="1"/>
    <col min="7170" max="7170" width="4.625" style="181" customWidth="1"/>
    <col min="7171" max="7171" width="9.625" style="181" customWidth="1"/>
    <col min="7172" max="7172" width="10.125" style="181" customWidth="1"/>
    <col min="7173" max="7173" width="10.25" style="181" customWidth="1"/>
    <col min="7174" max="7174" width="4.625" style="181" customWidth="1"/>
    <col min="7175" max="7175" width="5" style="181" customWidth="1"/>
    <col min="7176" max="7176" width="11.125" style="181" customWidth="1"/>
    <col min="7177" max="7177" width="16.125" style="181" customWidth="1"/>
    <col min="7178" max="7178" width="4.75" style="181" customWidth="1"/>
    <col min="7179" max="7179" width="3.625" style="181" customWidth="1"/>
    <col min="7180" max="7180" width="5.125" style="181" customWidth="1"/>
    <col min="7181" max="7181" width="3.125" style="181" customWidth="1"/>
    <col min="7182" max="7182" width="4.625" style="181" customWidth="1"/>
    <col min="7183" max="7183" width="5" style="181" customWidth="1"/>
    <col min="7184" max="7185" width="9.75" style="181" customWidth="1"/>
    <col min="7186" max="7187" width="7.875" style="181" customWidth="1"/>
    <col min="7188" max="7418" width="9" style="181"/>
    <col min="7419" max="7419" width="3.125" style="181" customWidth="1"/>
    <col min="7420" max="7420" width="7.625" style="181" customWidth="1"/>
    <col min="7421" max="7421" width="4.125" style="181" customWidth="1"/>
    <col min="7422" max="7422" width="17" style="181" customWidth="1"/>
    <col min="7423" max="7423" width="3.625" style="181" customWidth="1"/>
    <col min="7424" max="7424" width="9.125" style="181" customWidth="1"/>
    <col min="7425" max="7425" width="3.625" style="181" customWidth="1"/>
    <col min="7426" max="7426" width="4.625" style="181" customWidth="1"/>
    <col min="7427" max="7427" width="9.625" style="181" customWidth="1"/>
    <col min="7428" max="7428" width="10.125" style="181" customWidth="1"/>
    <col min="7429" max="7429" width="10.25" style="181" customWidth="1"/>
    <col min="7430" max="7430" width="4.625" style="181" customWidth="1"/>
    <col min="7431" max="7431" width="5" style="181" customWidth="1"/>
    <col min="7432" max="7432" width="11.125" style="181" customWidth="1"/>
    <col min="7433" max="7433" width="16.125" style="181" customWidth="1"/>
    <col min="7434" max="7434" width="4.75" style="181" customWidth="1"/>
    <col min="7435" max="7435" width="3.625" style="181" customWidth="1"/>
    <col min="7436" max="7436" width="5.125" style="181" customWidth="1"/>
    <col min="7437" max="7437" width="3.125" style="181" customWidth="1"/>
    <col min="7438" max="7438" width="4.625" style="181" customWidth="1"/>
    <col min="7439" max="7439" width="5" style="181" customWidth="1"/>
    <col min="7440" max="7441" width="9.75" style="181" customWidth="1"/>
    <col min="7442" max="7443" width="7.875" style="181" customWidth="1"/>
    <col min="7444" max="7674" width="9" style="181"/>
    <col min="7675" max="7675" width="3.125" style="181" customWidth="1"/>
    <col min="7676" max="7676" width="7.625" style="181" customWidth="1"/>
    <col min="7677" max="7677" width="4.125" style="181" customWidth="1"/>
    <col min="7678" max="7678" width="17" style="181" customWidth="1"/>
    <col min="7679" max="7679" width="3.625" style="181" customWidth="1"/>
    <col min="7680" max="7680" width="9.125" style="181" customWidth="1"/>
    <col min="7681" max="7681" width="3.625" style="181" customWidth="1"/>
    <col min="7682" max="7682" width="4.625" style="181" customWidth="1"/>
    <col min="7683" max="7683" width="9.625" style="181" customWidth="1"/>
    <col min="7684" max="7684" width="10.125" style="181" customWidth="1"/>
    <col min="7685" max="7685" width="10.25" style="181" customWidth="1"/>
    <col min="7686" max="7686" width="4.625" style="181" customWidth="1"/>
    <col min="7687" max="7687" width="5" style="181" customWidth="1"/>
    <col min="7688" max="7688" width="11.125" style="181" customWidth="1"/>
    <col min="7689" max="7689" width="16.125" style="181" customWidth="1"/>
    <col min="7690" max="7690" width="4.75" style="181" customWidth="1"/>
    <col min="7691" max="7691" width="3.625" style="181" customWidth="1"/>
    <col min="7692" max="7692" width="5.125" style="181" customWidth="1"/>
    <col min="7693" max="7693" width="3.125" style="181" customWidth="1"/>
    <col min="7694" max="7694" width="4.625" style="181" customWidth="1"/>
    <col min="7695" max="7695" width="5" style="181" customWidth="1"/>
    <col min="7696" max="7697" width="9.75" style="181" customWidth="1"/>
    <col min="7698" max="7699" width="7.875" style="181" customWidth="1"/>
    <col min="7700" max="7930" width="9" style="181"/>
    <col min="7931" max="7931" width="3.125" style="181" customWidth="1"/>
    <col min="7932" max="7932" width="7.625" style="181" customWidth="1"/>
    <col min="7933" max="7933" width="4.125" style="181" customWidth="1"/>
    <col min="7934" max="7934" width="17" style="181" customWidth="1"/>
    <col min="7935" max="7935" width="3.625" style="181" customWidth="1"/>
    <col min="7936" max="7936" width="9.125" style="181" customWidth="1"/>
    <col min="7937" max="7937" width="3.625" style="181" customWidth="1"/>
    <col min="7938" max="7938" width="4.625" style="181" customWidth="1"/>
    <col min="7939" max="7939" width="9.625" style="181" customWidth="1"/>
    <col min="7940" max="7940" width="10.125" style="181" customWidth="1"/>
    <col min="7941" max="7941" width="10.25" style="181" customWidth="1"/>
    <col min="7942" max="7942" width="4.625" style="181" customWidth="1"/>
    <col min="7943" max="7943" width="5" style="181" customWidth="1"/>
    <col min="7944" max="7944" width="11.125" style="181" customWidth="1"/>
    <col min="7945" max="7945" width="16.125" style="181" customWidth="1"/>
    <col min="7946" max="7946" width="4.75" style="181" customWidth="1"/>
    <col min="7947" max="7947" width="3.625" style="181" customWidth="1"/>
    <col min="7948" max="7948" width="5.125" style="181" customWidth="1"/>
    <col min="7949" max="7949" width="3.125" style="181" customWidth="1"/>
    <col min="7950" max="7950" width="4.625" style="181" customWidth="1"/>
    <col min="7951" max="7951" width="5" style="181" customWidth="1"/>
    <col min="7952" max="7953" width="9.75" style="181" customWidth="1"/>
    <col min="7954" max="7955" width="7.875" style="181" customWidth="1"/>
    <col min="7956" max="8186" width="9" style="181"/>
    <col min="8187" max="8187" width="3.125" style="181" customWidth="1"/>
    <col min="8188" max="8188" width="7.625" style="181" customWidth="1"/>
    <col min="8189" max="8189" width="4.125" style="181" customWidth="1"/>
    <col min="8190" max="8190" width="17" style="181" customWidth="1"/>
    <col min="8191" max="8191" width="3.625" style="181" customWidth="1"/>
    <col min="8192" max="8192" width="9.125" style="181" customWidth="1"/>
    <col min="8193" max="8193" width="3.625" style="181" customWidth="1"/>
    <col min="8194" max="8194" width="4.625" style="181" customWidth="1"/>
    <col min="8195" max="8195" width="9.625" style="181" customWidth="1"/>
    <col min="8196" max="8196" width="10.125" style="181" customWidth="1"/>
    <col min="8197" max="8197" width="10.25" style="181" customWidth="1"/>
    <col min="8198" max="8198" width="4.625" style="181" customWidth="1"/>
    <col min="8199" max="8199" width="5" style="181" customWidth="1"/>
    <col min="8200" max="8200" width="11.125" style="181" customWidth="1"/>
    <col min="8201" max="8201" width="16.125" style="181" customWidth="1"/>
    <col min="8202" max="8202" width="4.75" style="181" customWidth="1"/>
    <col min="8203" max="8203" width="3.625" style="181" customWidth="1"/>
    <col min="8204" max="8204" width="5.125" style="181" customWidth="1"/>
    <col min="8205" max="8205" width="3.125" style="181" customWidth="1"/>
    <col min="8206" max="8206" width="4.625" style="181" customWidth="1"/>
    <col min="8207" max="8207" width="5" style="181" customWidth="1"/>
    <col min="8208" max="8209" width="9.75" style="181" customWidth="1"/>
    <col min="8210" max="8211" width="7.875" style="181" customWidth="1"/>
    <col min="8212" max="8442" width="9" style="181"/>
    <col min="8443" max="8443" width="3.125" style="181" customWidth="1"/>
    <col min="8444" max="8444" width="7.625" style="181" customWidth="1"/>
    <col min="8445" max="8445" width="4.125" style="181" customWidth="1"/>
    <col min="8446" max="8446" width="17" style="181" customWidth="1"/>
    <col min="8447" max="8447" width="3.625" style="181" customWidth="1"/>
    <col min="8448" max="8448" width="9.125" style="181" customWidth="1"/>
    <col min="8449" max="8449" width="3.625" style="181" customWidth="1"/>
    <col min="8450" max="8450" width="4.625" style="181" customWidth="1"/>
    <col min="8451" max="8451" width="9.625" style="181" customWidth="1"/>
    <col min="8452" max="8452" width="10.125" style="181" customWidth="1"/>
    <col min="8453" max="8453" width="10.25" style="181" customWidth="1"/>
    <col min="8454" max="8454" width="4.625" style="181" customWidth="1"/>
    <col min="8455" max="8455" width="5" style="181" customWidth="1"/>
    <col min="8456" max="8456" width="11.125" style="181" customWidth="1"/>
    <col min="8457" max="8457" width="16.125" style="181" customWidth="1"/>
    <col min="8458" max="8458" width="4.75" style="181" customWidth="1"/>
    <col min="8459" max="8459" width="3.625" style="181" customWidth="1"/>
    <col min="8460" max="8460" width="5.125" style="181" customWidth="1"/>
    <col min="8461" max="8461" width="3.125" style="181" customWidth="1"/>
    <col min="8462" max="8462" width="4.625" style="181" customWidth="1"/>
    <col min="8463" max="8463" width="5" style="181" customWidth="1"/>
    <col min="8464" max="8465" width="9.75" style="181" customWidth="1"/>
    <col min="8466" max="8467" width="7.875" style="181" customWidth="1"/>
    <col min="8468" max="8698" width="9" style="181"/>
    <col min="8699" max="8699" width="3.125" style="181" customWidth="1"/>
    <col min="8700" max="8700" width="7.625" style="181" customWidth="1"/>
    <col min="8701" max="8701" width="4.125" style="181" customWidth="1"/>
    <col min="8702" max="8702" width="17" style="181" customWidth="1"/>
    <col min="8703" max="8703" width="3.625" style="181" customWidth="1"/>
    <col min="8704" max="8704" width="9.125" style="181" customWidth="1"/>
    <col min="8705" max="8705" width="3.625" style="181" customWidth="1"/>
    <col min="8706" max="8706" width="4.625" style="181" customWidth="1"/>
    <col min="8707" max="8707" width="9.625" style="181" customWidth="1"/>
    <col min="8708" max="8708" width="10.125" style="181" customWidth="1"/>
    <col min="8709" max="8709" width="10.25" style="181" customWidth="1"/>
    <col min="8710" max="8710" width="4.625" style="181" customWidth="1"/>
    <col min="8711" max="8711" width="5" style="181" customWidth="1"/>
    <col min="8712" max="8712" width="11.125" style="181" customWidth="1"/>
    <col min="8713" max="8713" width="16.125" style="181" customWidth="1"/>
    <col min="8714" max="8714" width="4.75" style="181" customWidth="1"/>
    <col min="8715" max="8715" width="3.625" style="181" customWidth="1"/>
    <col min="8716" max="8716" width="5.125" style="181" customWidth="1"/>
    <col min="8717" max="8717" width="3.125" style="181" customWidth="1"/>
    <col min="8718" max="8718" width="4.625" style="181" customWidth="1"/>
    <col min="8719" max="8719" width="5" style="181" customWidth="1"/>
    <col min="8720" max="8721" width="9.75" style="181" customWidth="1"/>
    <col min="8722" max="8723" width="7.875" style="181" customWidth="1"/>
    <col min="8724" max="8954" width="9" style="181"/>
    <col min="8955" max="8955" width="3.125" style="181" customWidth="1"/>
    <col min="8956" max="8956" width="7.625" style="181" customWidth="1"/>
    <col min="8957" max="8957" width="4.125" style="181" customWidth="1"/>
    <col min="8958" max="8958" width="17" style="181" customWidth="1"/>
    <col min="8959" max="8959" width="3.625" style="181" customWidth="1"/>
    <col min="8960" max="8960" width="9.125" style="181" customWidth="1"/>
    <col min="8961" max="8961" width="3.625" style="181" customWidth="1"/>
    <col min="8962" max="8962" width="4.625" style="181" customWidth="1"/>
    <col min="8963" max="8963" width="9.625" style="181" customWidth="1"/>
    <col min="8964" max="8964" width="10.125" style="181" customWidth="1"/>
    <col min="8965" max="8965" width="10.25" style="181" customWidth="1"/>
    <col min="8966" max="8966" width="4.625" style="181" customWidth="1"/>
    <col min="8967" max="8967" width="5" style="181" customWidth="1"/>
    <col min="8968" max="8968" width="11.125" style="181" customWidth="1"/>
    <col min="8969" max="8969" width="16.125" style="181" customWidth="1"/>
    <col min="8970" max="8970" width="4.75" style="181" customWidth="1"/>
    <col min="8971" max="8971" width="3.625" style="181" customWidth="1"/>
    <col min="8972" max="8972" width="5.125" style="181" customWidth="1"/>
    <col min="8973" max="8973" width="3.125" style="181" customWidth="1"/>
    <col min="8974" max="8974" width="4.625" style="181" customWidth="1"/>
    <col min="8975" max="8975" width="5" style="181" customWidth="1"/>
    <col min="8976" max="8977" width="9.75" style="181" customWidth="1"/>
    <col min="8978" max="8979" width="7.875" style="181" customWidth="1"/>
    <col min="8980" max="9210" width="9" style="181"/>
    <col min="9211" max="9211" width="3.125" style="181" customWidth="1"/>
    <col min="9212" max="9212" width="7.625" style="181" customWidth="1"/>
    <col min="9213" max="9213" width="4.125" style="181" customWidth="1"/>
    <col min="9214" max="9214" width="17" style="181" customWidth="1"/>
    <col min="9215" max="9215" width="3.625" style="181" customWidth="1"/>
    <col min="9216" max="9216" width="9.125" style="181" customWidth="1"/>
    <col min="9217" max="9217" width="3.625" style="181" customWidth="1"/>
    <col min="9218" max="9218" width="4.625" style="181" customWidth="1"/>
    <col min="9219" max="9219" width="9.625" style="181" customWidth="1"/>
    <col min="9220" max="9220" width="10.125" style="181" customWidth="1"/>
    <col min="9221" max="9221" width="10.25" style="181" customWidth="1"/>
    <col min="9222" max="9222" width="4.625" style="181" customWidth="1"/>
    <col min="9223" max="9223" width="5" style="181" customWidth="1"/>
    <col min="9224" max="9224" width="11.125" style="181" customWidth="1"/>
    <col min="9225" max="9225" width="16.125" style="181" customWidth="1"/>
    <col min="9226" max="9226" width="4.75" style="181" customWidth="1"/>
    <col min="9227" max="9227" width="3.625" style="181" customWidth="1"/>
    <col min="9228" max="9228" width="5.125" style="181" customWidth="1"/>
    <col min="9229" max="9229" width="3.125" style="181" customWidth="1"/>
    <col min="9230" max="9230" width="4.625" style="181" customWidth="1"/>
    <col min="9231" max="9231" width="5" style="181" customWidth="1"/>
    <col min="9232" max="9233" width="9.75" style="181" customWidth="1"/>
    <col min="9234" max="9235" width="7.875" style="181" customWidth="1"/>
    <col min="9236" max="9466" width="9" style="181"/>
    <col min="9467" max="9467" width="3.125" style="181" customWidth="1"/>
    <col min="9468" max="9468" width="7.625" style="181" customWidth="1"/>
    <col min="9469" max="9469" width="4.125" style="181" customWidth="1"/>
    <col min="9470" max="9470" width="17" style="181" customWidth="1"/>
    <col min="9471" max="9471" width="3.625" style="181" customWidth="1"/>
    <col min="9472" max="9472" width="9.125" style="181" customWidth="1"/>
    <col min="9473" max="9473" width="3.625" style="181" customWidth="1"/>
    <col min="9474" max="9474" width="4.625" style="181" customWidth="1"/>
    <col min="9475" max="9475" width="9.625" style="181" customWidth="1"/>
    <col min="9476" max="9476" width="10.125" style="181" customWidth="1"/>
    <col min="9477" max="9477" width="10.25" style="181" customWidth="1"/>
    <col min="9478" max="9478" width="4.625" style="181" customWidth="1"/>
    <col min="9479" max="9479" width="5" style="181" customWidth="1"/>
    <col min="9480" max="9480" width="11.125" style="181" customWidth="1"/>
    <col min="9481" max="9481" width="16.125" style="181" customWidth="1"/>
    <col min="9482" max="9482" width="4.75" style="181" customWidth="1"/>
    <col min="9483" max="9483" width="3.625" style="181" customWidth="1"/>
    <col min="9484" max="9484" width="5.125" style="181" customWidth="1"/>
    <col min="9485" max="9485" width="3.125" style="181" customWidth="1"/>
    <col min="9486" max="9486" width="4.625" style="181" customWidth="1"/>
    <col min="9487" max="9487" width="5" style="181" customWidth="1"/>
    <col min="9488" max="9489" width="9.75" style="181" customWidth="1"/>
    <col min="9490" max="9491" width="7.875" style="181" customWidth="1"/>
    <col min="9492" max="9722" width="9" style="181"/>
    <col min="9723" max="9723" width="3.125" style="181" customWidth="1"/>
    <col min="9724" max="9724" width="7.625" style="181" customWidth="1"/>
    <col min="9725" max="9725" width="4.125" style="181" customWidth="1"/>
    <col min="9726" max="9726" width="17" style="181" customWidth="1"/>
    <col min="9727" max="9727" width="3.625" style="181" customWidth="1"/>
    <col min="9728" max="9728" width="9.125" style="181" customWidth="1"/>
    <col min="9729" max="9729" width="3.625" style="181" customWidth="1"/>
    <col min="9730" max="9730" width="4.625" style="181" customWidth="1"/>
    <col min="9731" max="9731" width="9.625" style="181" customWidth="1"/>
    <col min="9732" max="9732" width="10.125" style="181" customWidth="1"/>
    <col min="9733" max="9733" width="10.25" style="181" customWidth="1"/>
    <col min="9734" max="9734" width="4.625" style="181" customWidth="1"/>
    <col min="9735" max="9735" width="5" style="181" customWidth="1"/>
    <col min="9736" max="9736" width="11.125" style="181" customWidth="1"/>
    <col min="9737" max="9737" width="16.125" style="181" customWidth="1"/>
    <col min="9738" max="9738" width="4.75" style="181" customWidth="1"/>
    <col min="9739" max="9739" width="3.625" style="181" customWidth="1"/>
    <col min="9740" max="9740" width="5.125" style="181" customWidth="1"/>
    <col min="9741" max="9741" width="3.125" style="181" customWidth="1"/>
    <col min="9742" max="9742" width="4.625" style="181" customWidth="1"/>
    <col min="9743" max="9743" width="5" style="181" customWidth="1"/>
    <col min="9744" max="9745" width="9.75" style="181" customWidth="1"/>
    <col min="9746" max="9747" width="7.875" style="181" customWidth="1"/>
    <col min="9748" max="9978" width="9" style="181"/>
    <col min="9979" max="9979" width="3.125" style="181" customWidth="1"/>
    <col min="9980" max="9980" width="7.625" style="181" customWidth="1"/>
    <col min="9981" max="9981" width="4.125" style="181" customWidth="1"/>
    <col min="9982" max="9982" width="17" style="181" customWidth="1"/>
    <col min="9983" max="9983" width="3.625" style="181" customWidth="1"/>
    <col min="9984" max="9984" width="9.125" style="181" customWidth="1"/>
    <col min="9985" max="9985" width="3.625" style="181" customWidth="1"/>
    <col min="9986" max="9986" width="4.625" style="181" customWidth="1"/>
    <col min="9987" max="9987" width="9.625" style="181" customWidth="1"/>
    <col min="9988" max="9988" width="10.125" style="181" customWidth="1"/>
    <col min="9989" max="9989" width="10.25" style="181" customWidth="1"/>
    <col min="9990" max="9990" width="4.625" style="181" customWidth="1"/>
    <col min="9991" max="9991" width="5" style="181" customWidth="1"/>
    <col min="9992" max="9992" width="11.125" style="181" customWidth="1"/>
    <col min="9993" max="9993" width="16.125" style="181" customWidth="1"/>
    <col min="9994" max="9994" width="4.75" style="181" customWidth="1"/>
    <col min="9995" max="9995" width="3.625" style="181" customWidth="1"/>
    <col min="9996" max="9996" width="5.125" style="181" customWidth="1"/>
    <col min="9997" max="9997" width="3.125" style="181" customWidth="1"/>
    <col min="9998" max="9998" width="4.625" style="181" customWidth="1"/>
    <col min="9999" max="9999" width="5" style="181" customWidth="1"/>
    <col min="10000" max="10001" width="9.75" style="181" customWidth="1"/>
    <col min="10002" max="10003" width="7.875" style="181" customWidth="1"/>
    <col min="10004" max="10234" width="9" style="181"/>
    <col min="10235" max="10235" width="3.125" style="181" customWidth="1"/>
    <col min="10236" max="10236" width="7.625" style="181" customWidth="1"/>
    <col min="10237" max="10237" width="4.125" style="181" customWidth="1"/>
    <col min="10238" max="10238" width="17" style="181" customWidth="1"/>
    <col min="10239" max="10239" width="3.625" style="181" customWidth="1"/>
    <col min="10240" max="10240" width="9.125" style="181" customWidth="1"/>
    <col min="10241" max="10241" width="3.625" style="181" customWidth="1"/>
    <col min="10242" max="10242" width="4.625" style="181" customWidth="1"/>
    <col min="10243" max="10243" width="9.625" style="181" customWidth="1"/>
    <col min="10244" max="10244" width="10.125" style="181" customWidth="1"/>
    <col min="10245" max="10245" width="10.25" style="181" customWidth="1"/>
    <col min="10246" max="10246" width="4.625" style="181" customWidth="1"/>
    <col min="10247" max="10247" width="5" style="181" customWidth="1"/>
    <col min="10248" max="10248" width="11.125" style="181" customWidth="1"/>
    <col min="10249" max="10249" width="16.125" style="181" customWidth="1"/>
    <col min="10250" max="10250" width="4.75" style="181" customWidth="1"/>
    <col min="10251" max="10251" width="3.625" style="181" customWidth="1"/>
    <col min="10252" max="10252" width="5.125" style="181" customWidth="1"/>
    <col min="10253" max="10253" width="3.125" style="181" customWidth="1"/>
    <col min="10254" max="10254" width="4.625" style="181" customWidth="1"/>
    <col min="10255" max="10255" width="5" style="181" customWidth="1"/>
    <col min="10256" max="10257" width="9.75" style="181" customWidth="1"/>
    <col min="10258" max="10259" width="7.875" style="181" customWidth="1"/>
    <col min="10260" max="10490" width="9" style="181"/>
    <col min="10491" max="10491" width="3.125" style="181" customWidth="1"/>
    <col min="10492" max="10492" width="7.625" style="181" customWidth="1"/>
    <col min="10493" max="10493" width="4.125" style="181" customWidth="1"/>
    <col min="10494" max="10494" width="17" style="181" customWidth="1"/>
    <col min="10495" max="10495" width="3.625" style="181" customWidth="1"/>
    <col min="10496" max="10496" width="9.125" style="181" customWidth="1"/>
    <col min="10497" max="10497" width="3.625" style="181" customWidth="1"/>
    <col min="10498" max="10498" width="4.625" style="181" customWidth="1"/>
    <col min="10499" max="10499" width="9.625" style="181" customWidth="1"/>
    <col min="10500" max="10500" width="10.125" style="181" customWidth="1"/>
    <col min="10501" max="10501" width="10.25" style="181" customWidth="1"/>
    <col min="10502" max="10502" width="4.625" style="181" customWidth="1"/>
    <col min="10503" max="10503" width="5" style="181" customWidth="1"/>
    <col min="10504" max="10504" width="11.125" style="181" customWidth="1"/>
    <col min="10505" max="10505" width="16.125" style="181" customWidth="1"/>
    <col min="10506" max="10506" width="4.75" style="181" customWidth="1"/>
    <col min="10507" max="10507" width="3.625" style="181" customWidth="1"/>
    <col min="10508" max="10508" width="5.125" style="181" customWidth="1"/>
    <col min="10509" max="10509" width="3.125" style="181" customWidth="1"/>
    <col min="10510" max="10510" width="4.625" style="181" customWidth="1"/>
    <col min="10511" max="10511" width="5" style="181" customWidth="1"/>
    <col min="10512" max="10513" width="9.75" style="181" customWidth="1"/>
    <col min="10514" max="10515" width="7.875" style="181" customWidth="1"/>
    <col min="10516" max="10746" width="9" style="181"/>
    <col min="10747" max="10747" width="3.125" style="181" customWidth="1"/>
    <col min="10748" max="10748" width="7.625" style="181" customWidth="1"/>
    <col min="10749" max="10749" width="4.125" style="181" customWidth="1"/>
    <col min="10750" max="10750" width="17" style="181" customWidth="1"/>
    <col min="10751" max="10751" width="3.625" style="181" customWidth="1"/>
    <col min="10752" max="10752" width="9.125" style="181" customWidth="1"/>
    <col min="10753" max="10753" width="3.625" style="181" customWidth="1"/>
    <col min="10754" max="10754" width="4.625" style="181" customWidth="1"/>
    <col min="10755" max="10755" width="9.625" style="181" customWidth="1"/>
    <col min="10756" max="10756" width="10.125" style="181" customWidth="1"/>
    <col min="10757" max="10757" width="10.25" style="181" customWidth="1"/>
    <col min="10758" max="10758" width="4.625" style="181" customWidth="1"/>
    <col min="10759" max="10759" width="5" style="181" customWidth="1"/>
    <col min="10760" max="10760" width="11.125" style="181" customWidth="1"/>
    <col min="10761" max="10761" width="16.125" style="181" customWidth="1"/>
    <col min="10762" max="10762" width="4.75" style="181" customWidth="1"/>
    <col min="10763" max="10763" width="3.625" style="181" customWidth="1"/>
    <col min="10764" max="10764" width="5.125" style="181" customWidth="1"/>
    <col min="10765" max="10765" width="3.125" style="181" customWidth="1"/>
    <col min="10766" max="10766" width="4.625" style="181" customWidth="1"/>
    <col min="10767" max="10767" width="5" style="181" customWidth="1"/>
    <col min="10768" max="10769" width="9.75" style="181" customWidth="1"/>
    <col min="10770" max="10771" width="7.875" style="181" customWidth="1"/>
    <col min="10772" max="11002" width="9" style="181"/>
    <col min="11003" max="11003" width="3.125" style="181" customWidth="1"/>
    <col min="11004" max="11004" width="7.625" style="181" customWidth="1"/>
    <col min="11005" max="11005" width="4.125" style="181" customWidth="1"/>
    <col min="11006" max="11006" width="17" style="181" customWidth="1"/>
    <col min="11007" max="11007" width="3.625" style="181" customWidth="1"/>
    <col min="11008" max="11008" width="9.125" style="181" customWidth="1"/>
    <col min="11009" max="11009" width="3.625" style="181" customWidth="1"/>
    <col min="11010" max="11010" width="4.625" style="181" customWidth="1"/>
    <col min="11011" max="11011" width="9.625" style="181" customWidth="1"/>
    <col min="11012" max="11012" width="10.125" style="181" customWidth="1"/>
    <col min="11013" max="11013" width="10.25" style="181" customWidth="1"/>
    <col min="11014" max="11014" width="4.625" style="181" customWidth="1"/>
    <col min="11015" max="11015" width="5" style="181" customWidth="1"/>
    <col min="11016" max="11016" width="11.125" style="181" customWidth="1"/>
    <col min="11017" max="11017" width="16.125" style="181" customWidth="1"/>
    <col min="11018" max="11018" width="4.75" style="181" customWidth="1"/>
    <col min="11019" max="11019" width="3.625" style="181" customWidth="1"/>
    <col min="11020" max="11020" width="5.125" style="181" customWidth="1"/>
    <col min="11021" max="11021" width="3.125" style="181" customWidth="1"/>
    <col min="11022" max="11022" width="4.625" style="181" customWidth="1"/>
    <col min="11023" max="11023" width="5" style="181" customWidth="1"/>
    <col min="11024" max="11025" width="9.75" style="181" customWidth="1"/>
    <col min="11026" max="11027" width="7.875" style="181" customWidth="1"/>
    <col min="11028" max="11258" width="9" style="181"/>
    <col min="11259" max="11259" width="3.125" style="181" customWidth="1"/>
    <col min="11260" max="11260" width="7.625" style="181" customWidth="1"/>
    <col min="11261" max="11261" width="4.125" style="181" customWidth="1"/>
    <col min="11262" max="11262" width="17" style="181" customWidth="1"/>
    <col min="11263" max="11263" width="3.625" style="181" customWidth="1"/>
    <col min="11264" max="11264" width="9.125" style="181" customWidth="1"/>
    <col min="11265" max="11265" width="3.625" style="181" customWidth="1"/>
    <col min="11266" max="11266" width="4.625" style="181" customWidth="1"/>
    <col min="11267" max="11267" width="9.625" style="181" customWidth="1"/>
    <col min="11268" max="11268" width="10.125" style="181" customWidth="1"/>
    <col min="11269" max="11269" width="10.25" style="181" customWidth="1"/>
    <col min="11270" max="11270" width="4.625" style="181" customWidth="1"/>
    <col min="11271" max="11271" width="5" style="181" customWidth="1"/>
    <col min="11272" max="11272" width="11.125" style="181" customWidth="1"/>
    <col min="11273" max="11273" width="16.125" style="181" customWidth="1"/>
    <col min="11274" max="11274" width="4.75" style="181" customWidth="1"/>
    <col min="11275" max="11275" width="3.625" style="181" customWidth="1"/>
    <col min="11276" max="11276" width="5.125" style="181" customWidth="1"/>
    <col min="11277" max="11277" width="3.125" style="181" customWidth="1"/>
    <col min="11278" max="11278" width="4.625" style="181" customWidth="1"/>
    <col min="11279" max="11279" width="5" style="181" customWidth="1"/>
    <col min="11280" max="11281" width="9.75" style="181" customWidth="1"/>
    <col min="11282" max="11283" width="7.875" style="181" customWidth="1"/>
    <col min="11284" max="11514" width="9" style="181"/>
    <col min="11515" max="11515" width="3.125" style="181" customWidth="1"/>
    <col min="11516" max="11516" width="7.625" style="181" customWidth="1"/>
    <col min="11517" max="11517" width="4.125" style="181" customWidth="1"/>
    <col min="11518" max="11518" width="17" style="181" customWidth="1"/>
    <col min="11519" max="11519" width="3.625" style="181" customWidth="1"/>
    <col min="11520" max="11520" width="9.125" style="181" customWidth="1"/>
    <col min="11521" max="11521" width="3.625" style="181" customWidth="1"/>
    <col min="11522" max="11522" width="4.625" style="181" customWidth="1"/>
    <col min="11523" max="11523" width="9.625" style="181" customWidth="1"/>
    <col min="11524" max="11524" width="10.125" style="181" customWidth="1"/>
    <col min="11525" max="11525" width="10.25" style="181" customWidth="1"/>
    <col min="11526" max="11526" width="4.625" style="181" customWidth="1"/>
    <col min="11527" max="11527" width="5" style="181" customWidth="1"/>
    <col min="11528" max="11528" width="11.125" style="181" customWidth="1"/>
    <col min="11529" max="11529" width="16.125" style="181" customWidth="1"/>
    <col min="11530" max="11530" width="4.75" style="181" customWidth="1"/>
    <col min="11531" max="11531" width="3.625" style="181" customWidth="1"/>
    <col min="11532" max="11532" width="5.125" style="181" customWidth="1"/>
    <col min="11533" max="11533" width="3.125" style="181" customWidth="1"/>
    <col min="11534" max="11534" width="4.625" style="181" customWidth="1"/>
    <col min="11535" max="11535" width="5" style="181" customWidth="1"/>
    <col min="11536" max="11537" width="9.75" style="181" customWidth="1"/>
    <col min="11538" max="11539" width="7.875" style="181" customWidth="1"/>
    <col min="11540" max="11770" width="9" style="181"/>
    <col min="11771" max="11771" width="3.125" style="181" customWidth="1"/>
    <col min="11772" max="11772" width="7.625" style="181" customWidth="1"/>
    <col min="11773" max="11773" width="4.125" style="181" customWidth="1"/>
    <col min="11774" max="11774" width="17" style="181" customWidth="1"/>
    <col min="11775" max="11775" width="3.625" style="181" customWidth="1"/>
    <col min="11776" max="11776" width="9.125" style="181" customWidth="1"/>
    <col min="11777" max="11777" width="3.625" style="181" customWidth="1"/>
    <col min="11778" max="11778" width="4.625" style="181" customWidth="1"/>
    <col min="11779" max="11779" width="9.625" style="181" customWidth="1"/>
    <col min="11780" max="11780" width="10.125" style="181" customWidth="1"/>
    <col min="11781" max="11781" width="10.25" style="181" customWidth="1"/>
    <col min="11782" max="11782" width="4.625" style="181" customWidth="1"/>
    <col min="11783" max="11783" width="5" style="181" customWidth="1"/>
    <col min="11784" max="11784" width="11.125" style="181" customWidth="1"/>
    <col min="11785" max="11785" width="16.125" style="181" customWidth="1"/>
    <col min="11786" max="11786" width="4.75" style="181" customWidth="1"/>
    <col min="11787" max="11787" width="3.625" style="181" customWidth="1"/>
    <col min="11788" max="11788" width="5.125" style="181" customWidth="1"/>
    <col min="11789" max="11789" width="3.125" style="181" customWidth="1"/>
    <col min="11790" max="11790" width="4.625" style="181" customWidth="1"/>
    <col min="11791" max="11791" width="5" style="181" customWidth="1"/>
    <col min="11792" max="11793" width="9.75" style="181" customWidth="1"/>
    <col min="11794" max="11795" width="7.875" style="181" customWidth="1"/>
    <col min="11796" max="12026" width="9" style="181"/>
    <col min="12027" max="12027" width="3.125" style="181" customWidth="1"/>
    <col min="12028" max="12028" width="7.625" style="181" customWidth="1"/>
    <col min="12029" max="12029" width="4.125" style="181" customWidth="1"/>
    <col min="12030" max="12030" width="17" style="181" customWidth="1"/>
    <col min="12031" max="12031" width="3.625" style="181" customWidth="1"/>
    <col min="12032" max="12032" width="9.125" style="181" customWidth="1"/>
    <col min="12033" max="12033" width="3.625" style="181" customWidth="1"/>
    <col min="12034" max="12034" width="4.625" style="181" customWidth="1"/>
    <col min="12035" max="12035" width="9.625" style="181" customWidth="1"/>
    <col min="12036" max="12036" width="10.125" style="181" customWidth="1"/>
    <col min="12037" max="12037" width="10.25" style="181" customWidth="1"/>
    <col min="12038" max="12038" width="4.625" style="181" customWidth="1"/>
    <col min="12039" max="12039" width="5" style="181" customWidth="1"/>
    <col min="12040" max="12040" width="11.125" style="181" customWidth="1"/>
    <col min="12041" max="12041" width="16.125" style="181" customWidth="1"/>
    <col min="12042" max="12042" width="4.75" style="181" customWidth="1"/>
    <col min="12043" max="12043" width="3.625" style="181" customWidth="1"/>
    <col min="12044" max="12044" width="5.125" style="181" customWidth="1"/>
    <col min="12045" max="12045" width="3.125" style="181" customWidth="1"/>
    <col min="12046" max="12046" width="4.625" style="181" customWidth="1"/>
    <col min="12047" max="12047" width="5" style="181" customWidth="1"/>
    <col min="12048" max="12049" width="9.75" style="181" customWidth="1"/>
    <col min="12050" max="12051" width="7.875" style="181" customWidth="1"/>
    <col min="12052" max="12282" width="9" style="181"/>
    <col min="12283" max="12283" width="3.125" style="181" customWidth="1"/>
    <col min="12284" max="12284" width="7.625" style="181" customWidth="1"/>
    <col min="12285" max="12285" width="4.125" style="181" customWidth="1"/>
    <col min="12286" max="12286" width="17" style="181" customWidth="1"/>
    <col min="12287" max="12287" width="3.625" style="181" customWidth="1"/>
    <col min="12288" max="12288" width="9.125" style="181" customWidth="1"/>
    <col min="12289" max="12289" width="3.625" style="181" customWidth="1"/>
    <col min="12290" max="12290" width="4.625" style="181" customWidth="1"/>
    <col min="12291" max="12291" width="9.625" style="181" customWidth="1"/>
    <col min="12292" max="12292" width="10.125" style="181" customWidth="1"/>
    <col min="12293" max="12293" width="10.25" style="181" customWidth="1"/>
    <col min="12294" max="12294" width="4.625" style="181" customWidth="1"/>
    <col min="12295" max="12295" width="5" style="181" customWidth="1"/>
    <col min="12296" max="12296" width="11.125" style="181" customWidth="1"/>
    <col min="12297" max="12297" width="16.125" style="181" customWidth="1"/>
    <col min="12298" max="12298" width="4.75" style="181" customWidth="1"/>
    <col min="12299" max="12299" width="3.625" style="181" customWidth="1"/>
    <col min="12300" max="12300" width="5.125" style="181" customWidth="1"/>
    <col min="12301" max="12301" width="3.125" style="181" customWidth="1"/>
    <col min="12302" max="12302" width="4.625" style="181" customWidth="1"/>
    <col min="12303" max="12303" width="5" style="181" customWidth="1"/>
    <col min="12304" max="12305" width="9.75" style="181" customWidth="1"/>
    <col min="12306" max="12307" width="7.875" style="181" customWidth="1"/>
    <col min="12308" max="12538" width="9" style="181"/>
    <col min="12539" max="12539" width="3.125" style="181" customWidth="1"/>
    <col min="12540" max="12540" width="7.625" style="181" customWidth="1"/>
    <col min="12541" max="12541" width="4.125" style="181" customWidth="1"/>
    <col min="12542" max="12542" width="17" style="181" customWidth="1"/>
    <col min="12543" max="12543" width="3.625" style="181" customWidth="1"/>
    <col min="12544" max="12544" width="9.125" style="181" customWidth="1"/>
    <col min="12545" max="12545" width="3.625" style="181" customWidth="1"/>
    <col min="12546" max="12546" width="4.625" style="181" customWidth="1"/>
    <col min="12547" max="12547" width="9.625" style="181" customWidth="1"/>
    <col min="12548" max="12548" width="10.125" style="181" customWidth="1"/>
    <col min="12549" max="12549" width="10.25" style="181" customWidth="1"/>
    <col min="12550" max="12550" width="4.625" style="181" customWidth="1"/>
    <col min="12551" max="12551" width="5" style="181" customWidth="1"/>
    <col min="12552" max="12552" width="11.125" style="181" customWidth="1"/>
    <col min="12553" max="12553" width="16.125" style="181" customWidth="1"/>
    <col min="12554" max="12554" width="4.75" style="181" customWidth="1"/>
    <col min="12555" max="12555" width="3.625" style="181" customWidth="1"/>
    <col min="12556" max="12556" width="5.125" style="181" customWidth="1"/>
    <col min="12557" max="12557" width="3.125" style="181" customWidth="1"/>
    <col min="12558" max="12558" width="4.625" style="181" customWidth="1"/>
    <col min="12559" max="12559" width="5" style="181" customWidth="1"/>
    <col min="12560" max="12561" width="9.75" style="181" customWidth="1"/>
    <col min="12562" max="12563" width="7.875" style="181" customWidth="1"/>
    <col min="12564" max="12794" width="9" style="181"/>
    <col min="12795" max="12795" width="3.125" style="181" customWidth="1"/>
    <col min="12796" max="12796" width="7.625" style="181" customWidth="1"/>
    <col min="12797" max="12797" width="4.125" style="181" customWidth="1"/>
    <col min="12798" max="12798" width="17" style="181" customWidth="1"/>
    <col min="12799" max="12799" width="3.625" style="181" customWidth="1"/>
    <col min="12800" max="12800" width="9.125" style="181" customWidth="1"/>
    <col min="12801" max="12801" width="3.625" style="181" customWidth="1"/>
    <col min="12802" max="12802" width="4.625" style="181" customWidth="1"/>
    <col min="12803" max="12803" width="9.625" style="181" customWidth="1"/>
    <col min="12804" max="12804" width="10.125" style="181" customWidth="1"/>
    <col min="12805" max="12805" width="10.25" style="181" customWidth="1"/>
    <col min="12806" max="12806" width="4.625" style="181" customWidth="1"/>
    <col min="12807" max="12807" width="5" style="181" customWidth="1"/>
    <col min="12808" max="12808" width="11.125" style="181" customWidth="1"/>
    <col min="12809" max="12809" width="16.125" style="181" customWidth="1"/>
    <col min="12810" max="12810" width="4.75" style="181" customWidth="1"/>
    <col min="12811" max="12811" width="3.625" style="181" customWidth="1"/>
    <col min="12812" max="12812" width="5.125" style="181" customWidth="1"/>
    <col min="12813" max="12813" width="3.125" style="181" customWidth="1"/>
    <col min="12814" max="12814" width="4.625" style="181" customWidth="1"/>
    <col min="12815" max="12815" width="5" style="181" customWidth="1"/>
    <col min="12816" max="12817" width="9.75" style="181" customWidth="1"/>
    <col min="12818" max="12819" width="7.875" style="181" customWidth="1"/>
    <col min="12820" max="13050" width="9" style="181"/>
    <col min="13051" max="13051" width="3.125" style="181" customWidth="1"/>
    <col min="13052" max="13052" width="7.625" style="181" customWidth="1"/>
    <col min="13053" max="13053" width="4.125" style="181" customWidth="1"/>
    <col min="13054" max="13054" width="17" style="181" customWidth="1"/>
    <col min="13055" max="13055" width="3.625" style="181" customWidth="1"/>
    <col min="13056" max="13056" width="9.125" style="181" customWidth="1"/>
    <col min="13057" max="13057" width="3.625" style="181" customWidth="1"/>
    <col min="13058" max="13058" width="4.625" style="181" customWidth="1"/>
    <col min="13059" max="13059" width="9.625" style="181" customWidth="1"/>
    <col min="13060" max="13060" width="10.125" style="181" customWidth="1"/>
    <col min="13061" max="13061" width="10.25" style="181" customWidth="1"/>
    <col min="13062" max="13062" width="4.625" style="181" customWidth="1"/>
    <col min="13063" max="13063" width="5" style="181" customWidth="1"/>
    <col min="13064" max="13064" width="11.125" style="181" customWidth="1"/>
    <col min="13065" max="13065" width="16.125" style="181" customWidth="1"/>
    <col min="13066" max="13066" width="4.75" style="181" customWidth="1"/>
    <col min="13067" max="13067" width="3.625" style="181" customWidth="1"/>
    <col min="13068" max="13068" width="5.125" style="181" customWidth="1"/>
    <col min="13069" max="13069" width="3.125" style="181" customWidth="1"/>
    <col min="13070" max="13070" width="4.625" style="181" customWidth="1"/>
    <col min="13071" max="13071" width="5" style="181" customWidth="1"/>
    <col min="13072" max="13073" width="9.75" style="181" customWidth="1"/>
    <col min="13074" max="13075" width="7.875" style="181" customWidth="1"/>
    <col min="13076" max="13306" width="9" style="181"/>
    <col min="13307" max="13307" width="3.125" style="181" customWidth="1"/>
    <col min="13308" max="13308" width="7.625" style="181" customWidth="1"/>
    <col min="13309" max="13309" width="4.125" style="181" customWidth="1"/>
    <col min="13310" max="13310" width="17" style="181" customWidth="1"/>
    <col min="13311" max="13311" width="3.625" style="181" customWidth="1"/>
    <col min="13312" max="13312" width="9.125" style="181" customWidth="1"/>
    <col min="13313" max="13313" width="3.625" style="181" customWidth="1"/>
    <col min="13314" max="13314" width="4.625" style="181" customWidth="1"/>
    <col min="13315" max="13315" width="9.625" style="181" customWidth="1"/>
    <col min="13316" max="13316" width="10.125" style="181" customWidth="1"/>
    <col min="13317" max="13317" width="10.25" style="181" customWidth="1"/>
    <col min="13318" max="13318" width="4.625" style="181" customWidth="1"/>
    <col min="13319" max="13319" width="5" style="181" customWidth="1"/>
    <col min="13320" max="13320" width="11.125" style="181" customWidth="1"/>
    <col min="13321" max="13321" width="16.125" style="181" customWidth="1"/>
    <col min="13322" max="13322" width="4.75" style="181" customWidth="1"/>
    <col min="13323" max="13323" width="3.625" style="181" customWidth="1"/>
    <col min="13324" max="13324" width="5.125" style="181" customWidth="1"/>
    <col min="13325" max="13325" width="3.125" style="181" customWidth="1"/>
    <col min="13326" max="13326" width="4.625" style="181" customWidth="1"/>
    <col min="13327" max="13327" width="5" style="181" customWidth="1"/>
    <col min="13328" max="13329" width="9.75" style="181" customWidth="1"/>
    <col min="13330" max="13331" width="7.875" style="181" customWidth="1"/>
    <col min="13332" max="13562" width="9" style="181"/>
    <col min="13563" max="13563" width="3.125" style="181" customWidth="1"/>
    <col min="13564" max="13564" width="7.625" style="181" customWidth="1"/>
    <col min="13565" max="13565" width="4.125" style="181" customWidth="1"/>
    <col min="13566" max="13566" width="17" style="181" customWidth="1"/>
    <col min="13567" max="13567" width="3.625" style="181" customWidth="1"/>
    <col min="13568" max="13568" width="9.125" style="181" customWidth="1"/>
    <col min="13569" max="13569" width="3.625" style="181" customWidth="1"/>
    <col min="13570" max="13570" width="4.625" style="181" customWidth="1"/>
    <col min="13571" max="13571" width="9.625" style="181" customWidth="1"/>
    <col min="13572" max="13572" width="10.125" style="181" customWidth="1"/>
    <col min="13573" max="13573" width="10.25" style="181" customWidth="1"/>
    <col min="13574" max="13574" width="4.625" style="181" customWidth="1"/>
    <col min="13575" max="13575" width="5" style="181" customWidth="1"/>
    <col min="13576" max="13576" width="11.125" style="181" customWidth="1"/>
    <col min="13577" max="13577" width="16.125" style="181" customWidth="1"/>
    <col min="13578" max="13578" width="4.75" style="181" customWidth="1"/>
    <col min="13579" max="13579" width="3.625" style="181" customWidth="1"/>
    <col min="13580" max="13580" width="5.125" style="181" customWidth="1"/>
    <col min="13581" max="13581" width="3.125" style="181" customWidth="1"/>
    <col min="13582" max="13582" width="4.625" style="181" customWidth="1"/>
    <col min="13583" max="13583" width="5" style="181" customWidth="1"/>
    <col min="13584" max="13585" width="9.75" style="181" customWidth="1"/>
    <col min="13586" max="13587" width="7.875" style="181" customWidth="1"/>
    <col min="13588" max="13818" width="9" style="181"/>
    <col min="13819" max="13819" width="3.125" style="181" customWidth="1"/>
    <col min="13820" max="13820" width="7.625" style="181" customWidth="1"/>
    <col min="13821" max="13821" width="4.125" style="181" customWidth="1"/>
    <col min="13822" max="13822" width="17" style="181" customWidth="1"/>
    <col min="13823" max="13823" width="3.625" style="181" customWidth="1"/>
    <col min="13824" max="13824" width="9.125" style="181" customWidth="1"/>
    <col min="13825" max="13825" width="3.625" style="181" customWidth="1"/>
    <col min="13826" max="13826" width="4.625" style="181" customWidth="1"/>
    <col min="13827" max="13827" width="9.625" style="181" customWidth="1"/>
    <col min="13828" max="13828" width="10.125" style="181" customWidth="1"/>
    <col min="13829" max="13829" width="10.25" style="181" customWidth="1"/>
    <col min="13830" max="13830" width="4.625" style="181" customWidth="1"/>
    <col min="13831" max="13831" width="5" style="181" customWidth="1"/>
    <col min="13832" max="13832" width="11.125" style="181" customWidth="1"/>
    <col min="13833" max="13833" width="16.125" style="181" customWidth="1"/>
    <col min="13834" max="13834" width="4.75" style="181" customWidth="1"/>
    <col min="13835" max="13835" width="3.625" style="181" customWidth="1"/>
    <col min="13836" max="13836" width="5.125" style="181" customWidth="1"/>
    <col min="13837" max="13837" width="3.125" style="181" customWidth="1"/>
    <col min="13838" max="13838" width="4.625" style="181" customWidth="1"/>
    <col min="13839" max="13839" width="5" style="181" customWidth="1"/>
    <col min="13840" max="13841" width="9.75" style="181" customWidth="1"/>
    <col min="13842" max="13843" width="7.875" style="181" customWidth="1"/>
    <col min="13844" max="14074" width="9" style="181"/>
    <col min="14075" max="14075" width="3.125" style="181" customWidth="1"/>
    <col min="14076" max="14076" width="7.625" style="181" customWidth="1"/>
    <col min="14077" max="14077" width="4.125" style="181" customWidth="1"/>
    <col min="14078" max="14078" width="17" style="181" customWidth="1"/>
    <col min="14079" max="14079" width="3.625" style="181" customWidth="1"/>
    <col min="14080" max="14080" width="9.125" style="181" customWidth="1"/>
    <col min="14081" max="14081" width="3.625" style="181" customWidth="1"/>
    <col min="14082" max="14082" width="4.625" style="181" customWidth="1"/>
    <col min="14083" max="14083" width="9.625" style="181" customWidth="1"/>
    <col min="14084" max="14084" width="10.125" style="181" customWidth="1"/>
    <col min="14085" max="14085" width="10.25" style="181" customWidth="1"/>
    <col min="14086" max="14086" width="4.625" style="181" customWidth="1"/>
    <col min="14087" max="14087" width="5" style="181" customWidth="1"/>
    <col min="14088" max="14088" width="11.125" style="181" customWidth="1"/>
    <col min="14089" max="14089" width="16.125" style="181" customWidth="1"/>
    <col min="14090" max="14090" width="4.75" style="181" customWidth="1"/>
    <col min="14091" max="14091" width="3.625" style="181" customWidth="1"/>
    <col min="14092" max="14092" width="5.125" style="181" customWidth="1"/>
    <col min="14093" max="14093" width="3.125" style="181" customWidth="1"/>
    <col min="14094" max="14094" width="4.625" style="181" customWidth="1"/>
    <col min="14095" max="14095" width="5" style="181" customWidth="1"/>
    <col min="14096" max="14097" width="9.75" style="181" customWidth="1"/>
    <col min="14098" max="14099" width="7.875" style="181" customWidth="1"/>
    <col min="14100" max="14330" width="9" style="181"/>
    <col min="14331" max="14331" width="3.125" style="181" customWidth="1"/>
    <col min="14332" max="14332" width="7.625" style="181" customWidth="1"/>
    <col min="14333" max="14333" width="4.125" style="181" customWidth="1"/>
    <col min="14334" max="14334" width="17" style="181" customWidth="1"/>
    <col min="14335" max="14335" width="3.625" style="181" customWidth="1"/>
    <col min="14336" max="14336" width="9.125" style="181" customWidth="1"/>
    <col min="14337" max="14337" width="3.625" style="181" customWidth="1"/>
    <col min="14338" max="14338" width="4.625" style="181" customWidth="1"/>
    <col min="14339" max="14339" width="9.625" style="181" customWidth="1"/>
    <col min="14340" max="14340" width="10.125" style="181" customWidth="1"/>
    <col min="14341" max="14341" width="10.25" style="181" customWidth="1"/>
    <col min="14342" max="14342" width="4.625" style="181" customWidth="1"/>
    <col min="14343" max="14343" width="5" style="181" customWidth="1"/>
    <col min="14344" max="14344" width="11.125" style="181" customWidth="1"/>
    <col min="14345" max="14345" width="16.125" style="181" customWidth="1"/>
    <col min="14346" max="14346" width="4.75" style="181" customWidth="1"/>
    <col min="14347" max="14347" width="3.625" style="181" customWidth="1"/>
    <col min="14348" max="14348" width="5.125" style="181" customWidth="1"/>
    <col min="14349" max="14349" width="3.125" style="181" customWidth="1"/>
    <col min="14350" max="14350" width="4.625" style="181" customWidth="1"/>
    <col min="14351" max="14351" width="5" style="181" customWidth="1"/>
    <col min="14352" max="14353" width="9.75" style="181" customWidth="1"/>
    <col min="14354" max="14355" width="7.875" style="181" customWidth="1"/>
    <col min="14356" max="14586" width="9" style="181"/>
    <col min="14587" max="14587" width="3.125" style="181" customWidth="1"/>
    <col min="14588" max="14588" width="7.625" style="181" customWidth="1"/>
    <col min="14589" max="14589" width="4.125" style="181" customWidth="1"/>
    <col min="14590" max="14590" width="17" style="181" customWidth="1"/>
    <col min="14591" max="14591" width="3.625" style="181" customWidth="1"/>
    <col min="14592" max="14592" width="9.125" style="181" customWidth="1"/>
    <col min="14593" max="14593" width="3.625" style="181" customWidth="1"/>
    <col min="14594" max="14594" width="4.625" style="181" customWidth="1"/>
    <col min="14595" max="14595" width="9.625" style="181" customWidth="1"/>
    <col min="14596" max="14596" width="10.125" style="181" customWidth="1"/>
    <col min="14597" max="14597" width="10.25" style="181" customWidth="1"/>
    <col min="14598" max="14598" width="4.625" style="181" customWidth="1"/>
    <col min="14599" max="14599" width="5" style="181" customWidth="1"/>
    <col min="14600" max="14600" width="11.125" style="181" customWidth="1"/>
    <col min="14601" max="14601" width="16.125" style="181" customWidth="1"/>
    <col min="14602" max="14602" width="4.75" style="181" customWidth="1"/>
    <col min="14603" max="14603" width="3.625" style="181" customWidth="1"/>
    <col min="14604" max="14604" width="5.125" style="181" customWidth="1"/>
    <col min="14605" max="14605" width="3.125" style="181" customWidth="1"/>
    <col min="14606" max="14606" width="4.625" style="181" customWidth="1"/>
    <col min="14607" max="14607" width="5" style="181" customWidth="1"/>
    <col min="14608" max="14609" width="9.75" style="181" customWidth="1"/>
    <col min="14610" max="14611" width="7.875" style="181" customWidth="1"/>
    <col min="14612" max="14842" width="9" style="181"/>
    <col min="14843" max="14843" width="3.125" style="181" customWidth="1"/>
    <col min="14844" max="14844" width="7.625" style="181" customWidth="1"/>
    <col min="14845" max="14845" width="4.125" style="181" customWidth="1"/>
    <col min="14846" max="14846" width="17" style="181" customWidth="1"/>
    <col min="14847" max="14847" width="3.625" style="181" customWidth="1"/>
    <col min="14848" max="14848" width="9.125" style="181" customWidth="1"/>
    <col min="14849" max="14849" width="3.625" style="181" customWidth="1"/>
    <col min="14850" max="14850" width="4.625" style="181" customWidth="1"/>
    <col min="14851" max="14851" width="9.625" style="181" customWidth="1"/>
    <col min="14852" max="14852" width="10.125" style="181" customWidth="1"/>
    <col min="14853" max="14853" width="10.25" style="181" customWidth="1"/>
    <col min="14854" max="14854" width="4.625" style="181" customWidth="1"/>
    <col min="14855" max="14855" width="5" style="181" customWidth="1"/>
    <col min="14856" max="14856" width="11.125" style="181" customWidth="1"/>
    <col min="14857" max="14857" width="16.125" style="181" customWidth="1"/>
    <col min="14858" max="14858" width="4.75" style="181" customWidth="1"/>
    <col min="14859" max="14859" width="3.625" style="181" customWidth="1"/>
    <col min="14860" max="14860" width="5.125" style="181" customWidth="1"/>
    <col min="14861" max="14861" width="3.125" style="181" customWidth="1"/>
    <col min="14862" max="14862" width="4.625" style="181" customWidth="1"/>
    <col min="14863" max="14863" width="5" style="181" customWidth="1"/>
    <col min="14864" max="14865" width="9.75" style="181" customWidth="1"/>
    <col min="14866" max="14867" width="7.875" style="181" customWidth="1"/>
    <col min="14868" max="15098" width="9" style="181"/>
    <col min="15099" max="15099" width="3.125" style="181" customWidth="1"/>
    <col min="15100" max="15100" width="7.625" style="181" customWidth="1"/>
    <col min="15101" max="15101" width="4.125" style="181" customWidth="1"/>
    <col min="15102" max="15102" width="17" style="181" customWidth="1"/>
    <col min="15103" max="15103" width="3.625" style="181" customWidth="1"/>
    <col min="15104" max="15104" width="9.125" style="181" customWidth="1"/>
    <col min="15105" max="15105" width="3.625" style="181" customWidth="1"/>
    <col min="15106" max="15106" width="4.625" style="181" customWidth="1"/>
    <col min="15107" max="15107" width="9.625" style="181" customWidth="1"/>
    <col min="15108" max="15108" width="10.125" style="181" customWidth="1"/>
    <col min="15109" max="15109" width="10.25" style="181" customWidth="1"/>
    <col min="15110" max="15110" width="4.625" style="181" customWidth="1"/>
    <col min="15111" max="15111" width="5" style="181" customWidth="1"/>
    <col min="15112" max="15112" width="11.125" style="181" customWidth="1"/>
    <col min="15113" max="15113" width="16.125" style="181" customWidth="1"/>
    <col min="15114" max="15114" width="4.75" style="181" customWidth="1"/>
    <col min="15115" max="15115" width="3.625" style="181" customWidth="1"/>
    <col min="15116" max="15116" width="5.125" style="181" customWidth="1"/>
    <col min="15117" max="15117" width="3.125" style="181" customWidth="1"/>
    <col min="15118" max="15118" width="4.625" style="181" customWidth="1"/>
    <col min="15119" max="15119" width="5" style="181" customWidth="1"/>
    <col min="15120" max="15121" width="9.75" style="181" customWidth="1"/>
    <col min="15122" max="15123" width="7.875" style="181" customWidth="1"/>
    <col min="15124" max="15354" width="9" style="181"/>
    <col min="15355" max="15355" width="3.125" style="181" customWidth="1"/>
    <col min="15356" max="15356" width="7.625" style="181" customWidth="1"/>
    <col min="15357" max="15357" width="4.125" style="181" customWidth="1"/>
    <col min="15358" max="15358" width="17" style="181" customWidth="1"/>
    <col min="15359" max="15359" width="3.625" style="181" customWidth="1"/>
    <col min="15360" max="15360" width="9.125" style="181" customWidth="1"/>
    <col min="15361" max="15361" width="3.625" style="181" customWidth="1"/>
    <col min="15362" max="15362" width="4.625" style="181" customWidth="1"/>
    <col min="15363" max="15363" width="9.625" style="181" customWidth="1"/>
    <col min="15364" max="15364" width="10.125" style="181" customWidth="1"/>
    <col min="15365" max="15365" width="10.25" style="181" customWidth="1"/>
    <col min="15366" max="15366" width="4.625" style="181" customWidth="1"/>
    <col min="15367" max="15367" width="5" style="181" customWidth="1"/>
    <col min="15368" max="15368" width="11.125" style="181" customWidth="1"/>
    <col min="15369" max="15369" width="16.125" style="181" customWidth="1"/>
    <col min="15370" max="15370" width="4.75" style="181" customWidth="1"/>
    <col min="15371" max="15371" width="3.625" style="181" customWidth="1"/>
    <col min="15372" max="15372" width="5.125" style="181" customWidth="1"/>
    <col min="15373" max="15373" width="3.125" style="181" customWidth="1"/>
    <col min="15374" max="15374" width="4.625" style="181" customWidth="1"/>
    <col min="15375" max="15375" width="5" style="181" customWidth="1"/>
    <col min="15376" max="15377" width="9.75" style="181" customWidth="1"/>
    <col min="15378" max="15379" width="7.875" style="181" customWidth="1"/>
    <col min="15380" max="15610" width="9" style="181"/>
    <col min="15611" max="15611" width="3.125" style="181" customWidth="1"/>
    <col min="15612" max="15612" width="7.625" style="181" customWidth="1"/>
    <col min="15613" max="15613" width="4.125" style="181" customWidth="1"/>
    <col min="15614" max="15614" width="17" style="181" customWidth="1"/>
    <col min="15615" max="15615" width="3.625" style="181" customWidth="1"/>
    <col min="15616" max="15616" width="9.125" style="181" customWidth="1"/>
    <col min="15617" max="15617" width="3.625" style="181" customWidth="1"/>
    <col min="15618" max="15618" width="4.625" style="181" customWidth="1"/>
    <col min="15619" max="15619" width="9.625" style="181" customWidth="1"/>
    <col min="15620" max="15620" width="10.125" style="181" customWidth="1"/>
    <col min="15621" max="15621" width="10.25" style="181" customWidth="1"/>
    <col min="15622" max="15622" width="4.625" style="181" customWidth="1"/>
    <col min="15623" max="15623" width="5" style="181" customWidth="1"/>
    <col min="15624" max="15624" width="11.125" style="181" customWidth="1"/>
    <col min="15625" max="15625" width="16.125" style="181" customWidth="1"/>
    <col min="15626" max="15626" width="4.75" style="181" customWidth="1"/>
    <col min="15627" max="15627" width="3.625" style="181" customWidth="1"/>
    <col min="15628" max="15628" width="5.125" style="181" customWidth="1"/>
    <col min="15629" max="15629" width="3.125" style="181" customWidth="1"/>
    <col min="15630" max="15630" width="4.625" style="181" customWidth="1"/>
    <col min="15631" max="15631" width="5" style="181" customWidth="1"/>
    <col min="15632" max="15633" width="9.75" style="181" customWidth="1"/>
    <col min="15634" max="15635" width="7.875" style="181" customWidth="1"/>
    <col min="15636" max="15866" width="9" style="181"/>
    <col min="15867" max="15867" width="3.125" style="181" customWidth="1"/>
    <col min="15868" max="15868" width="7.625" style="181" customWidth="1"/>
    <col min="15869" max="15869" width="4.125" style="181" customWidth="1"/>
    <col min="15870" max="15870" width="17" style="181" customWidth="1"/>
    <col min="15871" max="15871" width="3.625" style="181" customWidth="1"/>
    <col min="15872" max="15872" width="9.125" style="181" customWidth="1"/>
    <col min="15873" max="15873" width="3.625" style="181" customWidth="1"/>
    <col min="15874" max="15874" width="4.625" style="181" customWidth="1"/>
    <col min="15875" max="15875" width="9.625" style="181" customWidth="1"/>
    <col min="15876" max="15876" width="10.125" style="181" customWidth="1"/>
    <col min="15877" max="15877" width="10.25" style="181" customWidth="1"/>
    <col min="15878" max="15878" width="4.625" style="181" customWidth="1"/>
    <col min="15879" max="15879" width="5" style="181" customWidth="1"/>
    <col min="15880" max="15880" width="11.125" style="181" customWidth="1"/>
    <col min="15881" max="15881" width="16.125" style="181" customWidth="1"/>
    <col min="15882" max="15882" width="4.75" style="181" customWidth="1"/>
    <col min="15883" max="15883" width="3.625" style="181" customWidth="1"/>
    <col min="15884" max="15884" width="5.125" style="181" customWidth="1"/>
    <col min="15885" max="15885" width="3.125" style="181" customWidth="1"/>
    <col min="15886" max="15886" width="4.625" style="181" customWidth="1"/>
    <col min="15887" max="15887" width="5" style="181" customWidth="1"/>
    <col min="15888" max="15889" width="9.75" style="181" customWidth="1"/>
    <col min="15890" max="15891" width="7.875" style="181" customWidth="1"/>
    <col min="15892" max="16122" width="9" style="181"/>
    <col min="16123" max="16123" width="3.125" style="181" customWidth="1"/>
    <col min="16124" max="16124" width="7.625" style="181" customWidth="1"/>
    <col min="16125" max="16125" width="4.125" style="181" customWidth="1"/>
    <col min="16126" max="16126" width="17" style="181" customWidth="1"/>
    <col min="16127" max="16127" width="3.625" style="181" customWidth="1"/>
    <col min="16128" max="16128" width="9.125" style="181" customWidth="1"/>
    <col min="16129" max="16129" width="3.625" style="181" customWidth="1"/>
    <col min="16130" max="16130" width="4.625" style="181" customWidth="1"/>
    <col min="16131" max="16131" width="9.625" style="181" customWidth="1"/>
    <col min="16132" max="16132" width="10.125" style="181" customWidth="1"/>
    <col min="16133" max="16133" width="10.25" style="181" customWidth="1"/>
    <col min="16134" max="16134" width="4.625" style="181" customWidth="1"/>
    <col min="16135" max="16135" width="5" style="181" customWidth="1"/>
    <col min="16136" max="16136" width="11.125" style="181" customWidth="1"/>
    <col min="16137" max="16137" width="16.125" style="181" customWidth="1"/>
    <col min="16138" max="16138" width="4.75" style="181" customWidth="1"/>
    <col min="16139" max="16139" width="3.625" style="181" customWidth="1"/>
    <col min="16140" max="16140" width="5.125" style="181" customWidth="1"/>
    <col min="16141" max="16141" width="3.125" style="181" customWidth="1"/>
    <col min="16142" max="16142" width="4.625" style="181" customWidth="1"/>
    <col min="16143" max="16143" width="5" style="181" customWidth="1"/>
    <col min="16144" max="16145" width="9.75" style="181" customWidth="1"/>
    <col min="16146" max="16147" width="7.875" style="181" customWidth="1"/>
    <col min="16148" max="16384" width="9" style="181"/>
  </cols>
  <sheetData>
    <row r="1" s="177" customFormat="1" ht="30.75" customHeight="1" spans="1:31">
      <c r="A1" s="182"/>
      <c r="B1" s="183"/>
      <c r="C1" s="183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260"/>
      <c r="V1" s="260"/>
      <c r="W1" s="260"/>
      <c r="X1" s="260"/>
      <c r="Y1" s="281" t="s">
        <v>447</v>
      </c>
      <c r="Z1" s="281"/>
      <c r="AA1" s="281"/>
      <c r="AB1" s="281"/>
      <c r="AC1" s="282"/>
      <c r="AD1" s="260"/>
      <c r="AE1" s="261"/>
    </row>
    <row r="2" s="177" customFormat="1" ht="34.5" customHeight="1" spans="1:30">
      <c r="A2" s="185" t="s">
        <v>21</v>
      </c>
      <c r="B2" s="186"/>
      <c r="C2" s="183"/>
      <c r="D2" s="187"/>
      <c r="E2" s="187"/>
      <c r="F2" s="187"/>
      <c r="G2" s="188" t="s">
        <v>22</v>
      </c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261"/>
      <c r="V2" s="261"/>
      <c r="W2" s="261"/>
      <c r="X2" s="261"/>
      <c r="Y2" s="281"/>
      <c r="Z2" s="281"/>
      <c r="AA2" s="281"/>
      <c r="AB2" s="281"/>
      <c r="AC2" s="282"/>
      <c r="AD2" s="261"/>
    </row>
    <row r="3" s="178" customFormat="1" ht="28.5" customHeight="1" spans="1:31">
      <c r="A3" s="189" t="s">
        <v>23</v>
      </c>
      <c r="B3" s="190"/>
      <c r="C3" s="191" t="s">
        <v>24</v>
      </c>
      <c r="D3" s="192"/>
      <c r="E3" s="193"/>
      <c r="F3" s="194"/>
      <c r="G3" s="195" t="s">
        <v>448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262"/>
      <c r="W3" s="263" t="s">
        <v>26</v>
      </c>
      <c r="X3" s="264"/>
      <c r="Y3" s="283" t="s">
        <v>27</v>
      </c>
      <c r="Z3" s="283" t="s">
        <v>28</v>
      </c>
      <c r="AA3" s="283" t="s">
        <v>29</v>
      </c>
      <c r="AB3" s="284" t="s">
        <v>30</v>
      </c>
      <c r="AC3" s="285" t="s">
        <v>31</v>
      </c>
      <c r="AD3" s="286"/>
      <c r="AE3" s="287"/>
    </row>
    <row r="4" s="178" customFormat="1" ht="36" customHeight="1" spans="1:31">
      <c r="A4" s="196"/>
      <c r="B4" s="197"/>
      <c r="C4" s="198"/>
      <c r="D4" s="199"/>
      <c r="E4" s="200"/>
      <c r="F4" s="201"/>
      <c r="G4" s="202" t="s">
        <v>32</v>
      </c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65"/>
      <c r="V4" s="266"/>
      <c r="W4" s="267"/>
      <c r="X4" s="268"/>
      <c r="Y4" s="288"/>
      <c r="Z4" s="288"/>
      <c r="AA4" s="289"/>
      <c r="AB4" s="290" t="s">
        <v>33</v>
      </c>
      <c r="AC4" s="291"/>
      <c r="AD4" s="286"/>
      <c r="AE4" s="287"/>
    </row>
    <row r="5" ht="36.75" customHeight="1" spans="1:29">
      <c r="A5" s="204" t="s">
        <v>34</v>
      </c>
      <c r="B5" s="205"/>
      <c r="C5" s="205"/>
      <c r="D5" s="205"/>
      <c r="E5" s="206" t="s">
        <v>35</v>
      </c>
      <c r="F5" s="207" t="s">
        <v>36</v>
      </c>
      <c r="G5" s="208"/>
      <c r="H5" s="208"/>
      <c r="I5" s="248"/>
      <c r="J5" s="249" t="s">
        <v>37</v>
      </c>
      <c r="K5" s="249"/>
      <c r="L5" s="249"/>
      <c r="M5" s="249"/>
      <c r="N5" s="249"/>
      <c r="O5" s="207" t="s">
        <v>38</v>
      </c>
      <c r="P5" s="208"/>
      <c r="Q5" s="208"/>
      <c r="R5" s="208"/>
      <c r="S5" s="208"/>
      <c r="T5" s="208"/>
      <c r="U5" s="208"/>
      <c r="V5" s="248"/>
      <c r="W5" s="249" t="s">
        <v>39</v>
      </c>
      <c r="X5" s="249"/>
      <c r="Y5" s="292" t="s">
        <v>40</v>
      </c>
      <c r="Z5" s="293"/>
      <c r="AA5" s="294"/>
      <c r="AB5" s="292" t="s">
        <v>4</v>
      </c>
      <c r="AC5" s="295"/>
    </row>
    <row r="6" ht="50.1" customHeight="1" spans="1:29">
      <c r="A6" s="209"/>
      <c r="B6" s="210"/>
      <c r="C6" s="210"/>
      <c r="D6" s="211"/>
      <c r="E6" s="212">
        <v>1</v>
      </c>
      <c r="F6" s="213" t="s">
        <v>449</v>
      </c>
      <c r="G6" s="214"/>
      <c r="H6" s="214"/>
      <c r="I6" s="250"/>
      <c r="J6" s="251" t="s">
        <v>450</v>
      </c>
      <c r="K6" s="251"/>
      <c r="L6" s="251"/>
      <c r="M6" s="251"/>
      <c r="N6" s="251"/>
      <c r="O6" s="252" t="s">
        <v>41</v>
      </c>
      <c r="P6" s="253"/>
      <c r="Q6" s="253"/>
      <c r="R6" s="253"/>
      <c r="S6" s="253"/>
      <c r="T6" s="253"/>
      <c r="U6" s="253"/>
      <c r="V6" s="269"/>
      <c r="W6" s="270">
        <v>1</v>
      </c>
      <c r="X6" s="271"/>
      <c r="Y6" s="296" t="s">
        <v>24</v>
      </c>
      <c r="Z6" s="297"/>
      <c r="AA6" s="298"/>
      <c r="AB6" s="299" t="s">
        <v>42</v>
      </c>
      <c r="AC6" s="300"/>
    </row>
    <row r="7" ht="50.1" customHeight="1" spans="1:29">
      <c r="A7" s="215"/>
      <c r="B7" s="216"/>
      <c r="C7" s="216"/>
      <c r="D7" s="217"/>
      <c r="E7" s="218">
        <v>2</v>
      </c>
      <c r="F7" s="213" t="s">
        <v>451</v>
      </c>
      <c r="G7" s="214"/>
      <c r="H7" s="214"/>
      <c r="I7" s="250"/>
      <c r="J7" s="251" t="s">
        <v>450</v>
      </c>
      <c r="K7" s="251"/>
      <c r="L7" s="251"/>
      <c r="M7" s="251"/>
      <c r="N7" s="251"/>
      <c r="O7" s="252" t="s">
        <v>41</v>
      </c>
      <c r="P7" s="253"/>
      <c r="Q7" s="253"/>
      <c r="R7" s="253"/>
      <c r="S7" s="253"/>
      <c r="T7" s="253"/>
      <c r="U7" s="253"/>
      <c r="V7" s="269"/>
      <c r="W7" s="270">
        <v>1</v>
      </c>
      <c r="X7" s="271"/>
      <c r="Y7" s="296" t="s">
        <v>24</v>
      </c>
      <c r="Z7" s="297"/>
      <c r="AA7" s="298"/>
      <c r="AB7" s="299"/>
      <c r="AC7" s="300"/>
    </row>
    <row r="8" ht="24.95" customHeight="1" spans="1:29">
      <c r="A8" s="219"/>
      <c r="B8" s="220"/>
      <c r="C8" s="220"/>
      <c r="D8" s="221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301"/>
    </row>
    <row r="9" s="179" customFormat="1" ht="29.25" customHeight="1" spans="1:29">
      <c r="A9" s="223" t="s">
        <v>43</v>
      </c>
      <c r="B9" s="224"/>
      <c r="C9" s="224"/>
      <c r="D9" s="225"/>
      <c r="E9" s="226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302"/>
    </row>
    <row r="10" s="179" customFormat="1" ht="33.75" customHeight="1" spans="1:29">
      <c r="A10" s="227" t="s">
        <v>44</v>
      </c>
      <c r="B10" s="228" t="s">
        <v>45</v>
      </c>
      <c r="C10" s="228"/>
      <c r="D10" s="228" t="s">
        <v>46</v>
      </c>
      <c r="E10" s="229" t="s">
        <v>2</v>
      </c>
      <c r="F10" s="229"/>
      <c r="G10" s="229" t="s">
        <v>47</v>
      </c>
      <c r="H10" s="229" t="s">
        <v>48</v>
      </c>
      <c r="I10" s="229"/>
      <c r="J10" s="229"/>
      <c r="K10" s="229"/>
      <c r="L10" s="229" t="s">
        <v>49</v>
      </c>
      <c r="M10" s="229" t="s">
        <v>50</v>
      </c>
      <c r="N10" s="229"/>
      <c r="O10" s="229"/>
      <c r="P10" s="229" t="s">
        <v>44</v>
      </c>
      <c r="Q10" s="229" t="s">
        <v>51</v>
      </c>
      <c r="R10" s="229"/>
      <c r="S10" s="229" t="s">
        <v>46</v>
      </c>
      <c r="T10" s="229" t="s">
        <v>2</v>
      </c>
      <c r="U10" s="229"/>
      <c r="V10" s="229" t="s">
        <v>47</v>
      </c>
      <c r="W10" s="229" t="s">
        <v>48</v>
      </c>
      <c r="X10" s="229"/>
      <c r="Y10" s="229"/>
      <c r="Z10" s="229" t="s">
        <v>49</v>
      </c>
      <c r="AA10" s="229"/>
      <c r="AB10" s="303" t="s">
        <v>50</v>
      </c>
      <c r="AC10" s="304"/>
    </row>
    <row r="11" s="179" customFormat="1" ht="25.5" customHeight="1" spans="1:30">
      <c r="A11" s="230">
        <v>1</v>
      </c>
      <c r="B11" s="230" t="s">
        <v>52</v>
      </c>
      <c r="C11" s="230"/>
      <c r="D11" s="230" t="s">
        <v>53</v>
      </c>
      <c r="E11" s="230"/>
      <c r="F11" s="230"/>
      <c r="G11" s="231"/>
      <c r="H11" s="230" t="s">
        <v>54</v>
      </c>
      <c r="I11" s="230"/>
      <c r="J11" s="230"/>
      <c r="K11" s="230"/>
      <c r="L11" s="230"/>
      <c r="M11" s="230"/>
      <c r="N11" s="230"/>
      <c r="O11" s="230"/>
      <c r="P11" s="230">
        <v>26</v>
      </c>
      <c r="Q11" s="230"/>
      <c r="R11" s="230"/>
      <c r="S11" s="239"/>
      <c r="T11" s="272"/>
      <c r="U11" s="273"/>
      <c r="V11" s="274"/>
      <c r="W11" s="230"/>
      <c r="X11" s="230"/>
      <c r="Y11" s="230"/>
      <c r="Z11" s="230"/>
      <c r="AA11" s="230"/>
      <c r="AB11" s="230"/>
      <c r="AC11" s="230"/>
      <c r="AD11" s="245"/>
    </row>
    <row r="12" s="179" customFormat="1" ht="26.1" customHeight="1" spans="1:30">
      <c r="A12" s="232">
        <v>2</v>
      </c>
      <c r="B12" s="232" t="s">
        <v>452</v>
      </c>
      <c r="C12" s="232"/>
      <c r="D12" s="232" t="s">
        <v>453</v>
      </c>
      <c r="E12" s="232" t="s">
        <v>451</v>
      </c>
      <c r="F12" s="232"/>
      <c r="G12" s="233" t="s">
        <v>450</v>
      </c>
      <c r="H12" s="234" t="s">
        <v>454</v>
      </c>
      <c r="I12" s="254"/>
      <c r="J12" s="254"/>
      <c r="K12" s="255"/>
      <c r="L12" s="232"/>
      <c r="M12" s="232"/>
      <c r="N12" s="232"/>
      <c r="O12" s="232"/>
      <c r="P12" s="230">
        <v>27</v>
      </c>
      <c r="Q12" s="230"/>
      <c r="R12" s="230"/>
      <c r="S12" s="239"/>
      <c r="T12" s="272"/>
      <c r="U12" s="273"/>
      <c r="V12" s="274"/>
      <c r="W12" s="230"/>
      <c r="X12" s="230"/>
      <c r="Y12" s="230"/>
      <c r="Z12" s="230"/>
      <c r="AA12" s="230"/>
      <c r="AB12" s="230"/>
      <c r="AC12" s="230"/>
      <c r="AD12" s="245"/>
    </row>
    <row r="13" s="179" customFormat="1" ht="26.1" customHeight="1" spans="1:30">
      <c r="A13" s="232">
        <v>3</v>
      </c>
      <c r="B13" s="232" t="s">
        <v>455</v>
      </c>
      <c r="C13" s="232"/>
      <c r="D13" s="232" t="s">
        <v>453</v>
      </c>
      <c r="E13" s="235" t="s">
        <v>456</v>
      </c>
      <c r="F13" s="232"/>
      <c r="G13" s="233" t="s">
        <v>9</v>
      </c>
      <c r="H13" s="236"/>
      <c r="I13" s="256"/>
      <c r="J13" s="256"/>
      <c r="K13" s="257"/>
      <c r="L13" s="232"/>
      <c r="M13" s="232"/>
      <c r="N13" s="232"/>
      <c r="O13" s="232"/>
      <c r="P13" s="230">
        <v>28</v>
      </c>
      <c r="Q13" s="230"/>
      <c r="R13" s="230"/>
      <c r="S13" s="239"/>
      <c r="T13" s="272"/>
      <c r="U13" s="273"/>
      <c r="V13" s="274"/>
      <c r="W13" s="230"/>
      <c r="X13" s="230"/>
      <c r="Y13" s="230"/>
      <c r="Z13" s="230"/>
      <c r="AA13" s="230"/>
      <c r="AB13" s="230"/>
      <c r="AC13" s="230"/>
      <c r="AD13" s="245"/>
    </row>
    <row r="14" s="179" customFormat="1" ht="26.1" customHeight="1" spans="1:30">
      <c r="A14" s="232">
        <v>4</v>
      </c>
      <c r="B14" s="232" t="s">
        <v>457</v>
      </c>
      <c r="C14" s="232"/>
      <c r="D14" s="232" t="s">
        <v>453</v>
      </c>
      <c r="E14" s="232" t="s">
        <v>458</v>
      </c>
      <c r="F14" s="232"/>
      <c r="G14" s="233" t="s">
        <v>164</v>
      </c>
      <c r="H14" s="236"/>
      <c r="I14" s="256"/>
      <c r="J14" s="256"/>
      <c r="K14" s="257"/>
      <c r="L14" s="232"/>
      <c r="M14" s="232"/>
      <c r="N14" s="232"/>
      <c r="O14" s="232"/>
      <c r="P14" s="230">
        <v>29</v>
      </c>
      <c r="Q14" s="230"/>
      <c r="R14" s="230"/>
      <c r="S14" s="239"/>
      <c r="T14" s="272"/>
      <c r="U14" s="273"/>
      <c r="V14" s="274"/>
      <c r="W14" s="230"/>
      <c r="X14" s="230"/>
      <c r="Y14" s="230"/>
      <c r="Z14" s="230"/>
      <c r="AA14" s="230"/>
      <c r="AB14" s="230"/>
      <c r="AC14" s="230"/>
      <c r="AD14" s="245"/>
    </row>
    <row r="15" s="179" customFormat="1" ht="26.1" customHeight="1" spans="1:30">
      <c r="A15" s="232">
        <v>5</v>
      </c>
      <c r="B15" s="232" t="s">
        <v>459</v>
      </c>
      <c r="C15" s="232"/>
      <c r="D15" s="232" t="s">
        <v>453</v>
      </c>
      <c r="E15" s="232" t="s">
        <v>460</v>
      </c>
      <c r="F15" s="232"/>
      <c r="G15" s="233" t="s">
        <v>168</v>
      </c>
      <c r="H15" s="236"/>
      <c r="I15" s="256"/>
      <c r="J15" s="256"/>
      <c r="K15" s="257"/>
      <c r="L15" s="232"/>
      <c r="M15" s="232"/>
      <c r="N15" s="232"/>
      <c r="O15" s="232"/>
      <c r="P15" s="230">
        <v>30</v>
      </c>
      <c r="Q15" s="230"/>
      <c r="R15" s="230"/>
      <c r="S15" s="239"/>
      <c r="T15" s="272"/>
      <c r="U15" s="273"/>
      <c r="V15" s="274"/>
      <c r="W15" s="230"/>
      <c r="X15" s="230"/>
      <c r="Y15" s="230"/>
      <c r="Z15" s="230"/>
      <c r="AA15" s="230"/>
      <c r="AB15" s="230"/>
      <c r="AC15" s="230"/>
      <c r="AD15" s="245"/>
    </row>
    <row r="16" s="179" customFormat="1" ht="26.1" customHeight="1" spans="1:30">
      <c r="A16" s="232">
        <v>6</v>
      </c>
      <c r="B16" s="232" t="s">
        <v>461</v>
      </c>
      <c r="C16" s="232"/>
      <c r="D16" s="232" t="s">
        <v>453</v>
      </c>
      <c r="E16" s="232" t="s">
        <v>462</v>
      </c>
      <c r="F16" s="232"/>
      <c r="G16" s="233" t="s">
        <v>142</v>
      </c>
      <c r="H16" s="236"/>
      <c r="I16" s="256"/>
      <c r="J16" s="256"/>
      <c r="K16" s="257"/>
      <c r="L16" s="232"/>
      <c r="M16" s="232"/>
      <c r="N16" s="232"/>
      <c r="O16" s="232"/>
      <c r="P16" s="230">
        <v>31</v>
      </c>
      <c r="Q16" s="230"/>
      <c r="R16" s="230"/>
      <c r="S16" s="239"/>
      <c r="T16" s="272"/>
      <c r="U16" s="273"/>
      <c r="V16" s="274"/>
      <c r="W16" s="230"/>
      <c r="X16" s="230"/>
      <c r="Y16" s="230"/>
      <c r="Z16" s="230"/>
      <c r="AA16" s="230"/>
      <c r="AB16" s="230"/>
      <c r="AC16" s="230"/>
      <c r="AD16" s="245"/>
    </row>
    <row r="17" s="179" customFormat="1" ht="26.1" customHeight="1" spans="1:30">
      <c r="A17" s="232">
        <v>7</v>
      </c>
      <c r="B17" s="232" t="s">
        <v>463</v>
      </c>
      <c r="C17" s="232"/>
      <c r="D17" s="232" t="s">
        <v>453</v>
      </c>
      <c r="E17" s="232" t="s">
        <v>464</v>
      </c>
      <c r="F17" s="232"/>
      <c r="G17" s="233" t="s">
        <v>160</v>
      </c>
      <c r="H17" s="236"/>
      <c r="I17" s="256"/>
      <c r="J17" s="256"/>
      <c r="K17" s="257"/>
      <c r="L17" s="232"/>
      <c r="M17" s="232"/>
      <c r="N17" s="232"/>
      <c r="O17" s="232"/>
      <c r="P17" s="230">
        <v>32</v>
      </c>
      <c r="Q17" s="230"/>
      <c r="R17" s="230"/>
      <c r="S17" s="239"/>
      <c r="T17" s="272"/>
      <c r="U17" s="273"/>
      <c r="V17" s="274"/>
      <c r="W17" s="230"/>
      <c r="X17" s="230"/>
      <c r="Y17" s="230"/>
      <c r="Z17" s="230"/>
      <c r="AA17" s="230"/>
      <c r="AB17" s="230"/>
      <c r="AC17" s="230"/>
      <c r="AD17" s="245"/>
    </row>
    <row r="18" s="179" customFormat="1" ht="26" customHeight="1" spans="1:29">
      <c r="A18" s="232">
        <v>8</v>
      </c>
      <c r="B18" s="232" t="s">
        <v>465</v>
      </c>
      <c r="C18" s="232"/>
      <c r="D18" s="232" t="s">
        <v>453</v>
      </c>
      <c r="E18" s="232" t="s">
        <v>466</v>
      </c>
      <c r="F18" s="232"/>
      <c r="G18" s="233" t="s">
        <v>467</v>
      </c>
      <c r="H18" s="236"/>
      <c r="I18" s="256"/>
      <c r="J18" s="256"/>
      <c r="K18" s="257"/>
      <c r="L18" s="232"/>
      <c r="M18" s="232"/>
      <c r="N18" s="232"/>
      <c r="O18" s="232"/>
      <c r="P18" s="230">
        <v>33</v>
      </c>
      <c r="Q18" s="230"/>
      <c r="R18" s="230"/>
      <c r="S18" s="239"/>
      <c r="T18" s="230"/>
      <c r="U18" s="230"/>
      <c r="V18" s="275"/>
      <c r="W18" s="230"/>
      <c r="X18" s="230"/>
      <c r="Y18" s="230"/>
      <c r="Z18" s="230"/>
      <c r="AA18" s="230"/>
      <c r="AB18" s="230"/>
      <c r="AC18" s="230"/>
    </row>
    <row r="19" s="179" customFormat="1" ht="26" customHeight="1" spans="1:29">
      <c r="A19" s="232">
        <v>9</v>
      </c>
      <c r="B19" s="232" t="s">
        <v>468</v>
      </c>
      <c r="C19" s="232"/>
      <c r="D19" s="232" t="s">
        <v>453</v>
      </c>
      <c r="E19" s="232" t="s">
        <v>469</v>
      </c>
      <c r="F19" s="232"/>
      <c r="G19" s="233" t="s">
        <v>470</v>
      </c>
      <c r="H19" s="236"/>
      <c r="I19" s="256"/>
      <c r="J19" s="256"/>
      <c r="K19" s="257"/>
      <c r="L19" s="232"/>
      <c r="M19" s="232"/>
      <c r="N19" s="232"/>
      <c r="O19" s="232"/>
      <c r="P19" s="230">
        <v>34</v>
      </c>
      <c r="Q19" s="230"/>
      <c r="R19" s="230"/>
      <c r="S19" s="239"/>
      <c r="T19" s="230"/>
      <c r="U19" s="230"/>
      <c r="V19" s="276"/>
      <c r="W19" s="230"/>
      <c r="X19" s="230"/>
      <c r="Y19" s="230"/>
      <c r="Z19" s="230"/>
      <c r="AA19" s="230"/>
      <c r="AB19" s="230"/>
      <c r="AC19" s="230"/>
    </row>
    <row r="20" s="179" customFormat="1" ht="26.1" customHeight="1" spans="1:29">
      <c r="A20" s="232">
        <v>10</v>
      </c>
      <c r="B20" s="232" t="s">
        <v>471</v>
      </c>
      <c r="C20" s="232"/>
      <c r="D20" s="232" t="s">
        <v>453</v>
      </c>
      <c r="E20" s="232" t="s">
        <v>472</v>
      </c>
      <c r="F20" s="232"/>
      <c r="G20" s="233" t="s">
        <v>473</v>
      </c>
      <c r="H20" s="236"/>
      <c r="I20" s="256"/>
      <c r="J20" s="256"/>
      <c r="K20" s="257"/>
      <c r="L20" s="232"/>
      <c r="M20" s="232"/>
      <c r="N20" s="232"/>
      <c r="O20" s="232"/>
      <c r="P20" s="230">
        <v>35</v>
      </c>
      <c r="Q20" s="230"/>
      <c r="R20" s="230"/>
      <c r="S20" s="239"/>
      <c r="T20" s="230"/>
      <c r="U20" s="230"/>
      <c r="V20" s="277"/>
      <c r="W20" s="230"/>
      <c r="X20" s="230"/>
      <c r="Y20" s="230"/>
      <c r="Z20" s="230"/>
      <c r="AA20" s="230"/>
      <c r="AB20" s="230"/>
      <c r="AC20" s="230"/>
    </row>
    <row r="21" s="179" customFormat="1" ht="26.1" customHeight="1" spans="1:29">
      <c r="A21" s="232">
        <v>11</v>
      </c>
      <c r="B21" s="232" t="s">
        <v>474</v>
      </c>
      <c r="C21" s="232"/>
      <c r="D21" s="232" t="s">
        <v>453</v>
      </c>
      <c r="E21" s="232" t="s">
        <v>475</v>
      </c>
      <c r="F21" s="232"/>
      <c r="G21" s="237" t="s">
        <v>476</v>
      </c>
      <c r="H21" s="236"/>
      <c r="I21" s="256"/>
      <c r="J21" s="256"/>
      <c r="K21" s="257"/>
      <c r="L21" s="232"/>
      <c r="M21" s="232"/>
      <c r="N21" s="232"/>
      <c r="O21" s="232"/>
      <c r="P21" s="230">
        <v>36</v>
      </c>
      <c r="Q21" s="230"/>
      <c r="R21" s="230"/>
      <c r="S21" s="239"/>
      <c r="T21" s="230"/>
      <c r="U21" s="230"/>
      <c r="V21" s="277"/>
      <c r="W21" s="230"/>
      <c r="X21" s="230"/>
      <c r="Y21" s="230"/>
      <c r="Z21" s="230"/>
      <c r="AA21" s="230"/>
      <c r="AB21" s="230"/>
      <c r="AC21" s="230"/>
    </row>
    <row r="22" s="179" customFormat="1" ht="26.1" customHeight="1" spans="1:29">
      <c r="A22" s="232">
        <v>12</v>
      </c>
      <c r="B22" s="232" t="s">
        <v>477</v>
      </c>
      <c r="C22" s="232"/>
      <c r="D22" s="232" t="s">
        <v>453</v>
      </c>
      <c r="E22" s="232" t="s">
        <v>478</v>
      </c>
      <c r="F22" s="232"/>
      <c r="G22" s="237" t="s">
        <v>479</v>
      </c>
      <c r="H22" s="236"/>
      <c r="I22" s="256"/>
      <c r="J22" s="256"/>
      <c r="K22" s="257"/>
      <c r="L22" s="232"/>
      <c r="M22" s="232"/>
      <c r="N22" s="232"/>
      <c r="O22" s="232"/>
      <c r="P22" s="230">
        <v>37</v>
      </c>
      <c r="Q22" s="230"/>
      <c r="R22" s="230"/>
      <c r="S22" s="239"/>
      <c r="T22" s="230"/>
      <c r="U22" s="230"/>
      <c r="V22" s="240"/>
      <c r="W22" s="230"/>
      <c r="X22" s="230"/>
      <c r="Y22" s="230"/>
      <c r="Z22" s="230"/>
      <c r="AA22" s="230"/>
      <c r="AB22" s="230"/>
      <c r="AC22" s="230"/>
    </row>
    <row r="23" s="179" customFormat="1" ht="26.1" customHeight="1" spans="1:29">
      <c r="A23" s="232">
        <v>13</v>
      </c>
      <c r="B23" s="232" t="s">
        <v>480</v>
      </c>
      <c r="C23" s="232"/>
      <c r="D23" s="232" t="s">
        <v>453</v>
      </c>
      <c r="E23" s="232" t="s">
        <v>481</v>
      </c>
      <c r="F23" s="232"/>
      <c r="G23" s="237" t="s">
        <v>11</v>
      </c>
      <c r="H23" s="236"/>
      <c r="I23" s="256"/>
      <c r="J23" s="256"/>
      <c r="K23" s="257"/>
      <c r="L23" s="232"/>
      <c r="M23" s="232"/>
      <c r="N23" s="232"/>
      <c r="O23" s="232"/>
      <c r="P23" s="230">
        <v>38</v>
      </c>
      <c r="Q23" s="230"/>
      <c r="R23" s="230"/>
      <c r="S23" s="239"/>
      <c r="T23" s="230"/>
      <c r="U23" s="230"/>
      <c r="V23" s="240"/>
      <c r="W23" s="230"/>
      <c r="X23" s="230"/>
      <c r="Y23" s="230"/>
      <c r="Z23" s="230"/>
      <c r="AA23" s="230"/>
      <c r="AB23" s="230"/>
      <c r="AC23" s="230"/>
    </row>
    <row r="24" s="179" customFormat="1" ht="26.1" customHeight="1" spans="1:29">
      <c r="A24" s="232">
        <v>14</v>
      </c>
      <c r="B24" s="232" t="s">
        <v>482</v>
      </c>
      <c r="C24" s="232"/>
      <c r="D24" s="232" t="s">
        <v>453</v>
      </c>
      <c r="E24" s="232" t="s">
        <v>483</v>
      </c>
      <c r="F24" s="232"/>
      <c r="G24" s="237" t="s">
        <v>484</v>
      </c>
      <c r="H24" s="236"/>
      <c r="I24" s="256"/>
      <c r="J24" s="256"/>
      <c r="K24" s="257"/>
      <c r="L24" s="232"/>
      <c r="M24" s="232"/>
      <c r="N24" s="232"/>
      <c r="O24" s="232"/>
      <c r="P24" s="230">
        <v>39</v>
      </c>
      <c r="Q24" s="230"/>
      <c r="R24" s="230"/>
      <c r="S24" s="239"/>
      <c r="T24" s="230"/>
      <c r="U24" s="230"/>
      <c r="V24" s="240"/>
      <c r="W24" s="230"/>
      <c r="X24" s="230"/>
      <c r="Y24" s="230"/>
      <c r="Z24" s="230"/>
      <c r="AA24" s="230"/>
      <c r="AB24" s="230"/>
      <c r="AC24" s="230"/>
    </row>
    <row r="25" s="179" customFormat="1" ht="26.1" customHeight="1" spans="1:29">
      <c r="A25" s="232">
        <v>15</v>
      </c>
      <c r="B25" s="232" t="s">
        <v>485</v>
      </c>
      <c r="C25" s="232"/>
      <c r="D25" s="232" t="s">
        <v>453</v>
      </c>
      <c r="E25" s="232" t="s">
        <v>478</v>
      </c>
      <c r="F25" s="232"/>
      <c r="G25" s="237" t="s">
        <v>479</v>
      </c>
      <c r="H25" s="236"/>
      <c r="I25" s="256"/>
      <c r="J25" s="256"/>
      <c r="K25" s="257"/>
      <c r="L25" s="232"/>
      <c r="M25" s="232"/>
      <c r="N25" s="232"/>
      <c r="O25" s="232"/>
      <c r="P25" s="230">
        <v>40</v>
      </c>
      <c r="Q25" s="230"/>
      <c r="R25" s="230"/>
      <c r="S25" s="239"/>
      <c r="T25" s="230"/>
      <c r="U25" s="230"/>
      <c r="V25" s="231"/>
      <c r="W25" s="230"/>
      <c r="X25" s="230"/>
      <c r="Y25" s="230"/>
      <c r="Z25" s="230"/>
      <c r="AA25" s="230"/>
      <c r="AB25" s="230"/>
      <c r="AC25" s="230"/>
    </row>
    <row r="26" s="179" customFormat="1" ht="26.1" customHeight="1" spans="1:29">
      <c r="A26" s="232">
        <v>16</v>
      </c>
      <c r="B26" s="232" t="s">
        <v>486</v>
      </c>
      <c r="C26" s="232"/>
      <c r="D26" s="232" t="s">
        <v>453</v>
      </c>
      <c r="E26" s="232" t="s">
        <v>487</v>
      </c>
      <c r="F26" s="232"/>
      <c r="G26" s="237" t="s">
        <v>488</v>
      </c>
      <c r="H26" s="236"/>
      <c r="I26" s="256"/>
      <c r="J26" s="256"/>
      <c r="K26" s="257"/>
      <c r="L26" s="232"/>
      <c r="M26" s="232"/>
      <c r="N26" s="232"/>
      <c r="O26" s="232"/>
      <c r="P26" s="230">
        <v>41</v>
      </c>
      <c r="Q26" s="230"/>
      <c r="R26" s="230"/>
      <c r="S26" s="239"/>
      <c r="T26" s="278"/>
      <c r="U26" s="278"/>
      <c r="V26" s="274"/>
      <c r="W26" s="230"/>
      <c r="X26" s="230"/>
      <c r="Y26" s="230"/>
      <c r="Z26" s="230"/>
      <c r="AA26" s="230"/>
      <c r="AB26" s="230"/>
      <c r="AC26" s="230"/>
    </row>
    <row r="27" s="179" customFormat="1" ht="26.1" customHeight="1" spans="1:29">
      <c r="A27" s="232">
        <v>17</v>
      </c>
      <c r="B27" s="232" t="s">
        <v>489</v>
      </c>
      <c r="C27" s="232"/>
      <c r="D27" s="232" t="s">
        <v>453</v>
      </c>
      <c r="E27" s="232" t="s">
        <v>490</v>
      </c>
      <c r="F27" s="232"/>
      <c r="G27" s="237" t="s">
        <v>491</v>
      </c>
      <c r="H27" s="236"/>
      <c r="I27" s="256"/>
      <c r="J27" s="256"/>
      <c r="K27" s="257"/>
      <c r="L27" s="232"/>
      <c r="M27" s="232"/>
      <c r="N27" s="232"/>
      <c r="O27" s="232"/>
      <c r="P27" s="230">
        <v>42</v>
      </c>
      <c r="Q27" s="230"/>
      <c r="R27" s="230"/>
      <c r="S27" s="239"/>
      <c r="T27" s="278"/>
      <c r="U27" s="278"/>
      <c r="V27" s="274"/>
      <c r="W27" s="230"/>
      <c r="X27" s="230"/>
      <c r="Y27" s="230"/>
      <c r="Z27" s="230"/>
      <c r="AA27" s="230"/>
      <c r="AB27" s="230"/>
      <c r="AC27" s="230"/>
    </row>
    <row r="28" ht="26" customHeight="1" spans="1:29">
      <c r="A28" s="232">
        <v>18</v>
      </c>
      <c r="B28" s="232" t="s">
        <v>492</v>
      </c>
      <c r="C28" s="232"/>
      <c r="D28" s="232" t="s">
        <v>453</v>
      </c>
      <c r="E28" s="232" t="s">
        <v>493</v>
      </c>
      <c r="F28" s="232"/>
      <c r="G28" s="237" t="s">
        <v>494</v>
      </c>
      <c r="H28" s="236"/>
      <c r="I28" s="256"/>
      <c r="J28" s="256"/>
      <c r="K28" s="257"/>
      <c r="L28" s="232"/>
      <c r="M28" s="232"/>
      <c r="N28" s="232"/>
      <c r="O28" s="232"/>
      <c r="P28" s="230">
        <v>43</v>
      </c>
      <c r="Q28" s="230"/>
      <c r="R28" s="230"/>
      <c r="S28" s="239"/>
      <c r="T28" s="278"/>
      <c r="U28" s="278"/>
      <c r="V28" s="274"/>
      <c r="W28" s="230"/>
      <c r="X28" s="230"/>
      <c r="Y28" s="230"/>
      <c r="Z28" s="230"/>
      <c r="AA28" s="230"/>
      <c r="AB28" s="230"/>
      <c r="AC28" s="230"/>
    </row>
    <row r="29" ht="26" customHeight="1" spans="1:29">
      <c r="A29" s="232">
        <v>19</v>
      </c>
      <c r="B29" s="232" t="s">
        <v>495</v>
      </c>
      <c r="C29" s="232"/>
      <c r="D29" s="232" t="s">
        <v>453</v>
      </c>
      <c r="E29" s="232" t="s">
        <v>496</v>
      </c>
      <c r="F29" s="232"/>
      <c r="G29" s="237" t="s">
        <v>497</v>
      </c>
      <c r="H29" s="236"/>
      <c r="I29" s="256"/>
      <c r="J29" s="256"/>
      <c r="K29" s="257"/>
      <c r="L29" s="232"/>
      <c r="M29" s="232"/>
      <c r="N29" s="232"/>
      <c r="O29" s="232"/>
      <c r="P29" s="230">
        <v>44</v>
      </c>
      <c r="Q29" s="230"/>
      <c r="R29" s="230"/>
      <c r="S29" s="239"/>
      <c r="T29" s="278"/>
      <c r="U29" s="278"/>
      <c r="V29" s="274"/>
      <c r="W29" s="230"/>
      <c r="X29" s="230"/>
      <c r="Y29" s="230"/>
      <c r="Z29" s="230"/>
      <c r="AA29" s="230"/>
      <c r="AB29" s="230"/>
      <c r="AC29" s="230"/>
    </row>
    <row r="30" ht="26" customHeight="1" spans="1:29">
      <c r="A30" s="232">
        <v>20</v>
      </c>
      <c r="B30" s="232" t="s">
        <v>498</v>
      </c>
      <c r="C30" s="232"/>
      <c r="D30" s="232" t="s">
        <v>453</v>
      </c>
      <c r="E30" s="232" t="s">
        <v>499</v>
      </c>
      <c r="F30" s="232"/>
      <c r="G30" s="237" t="s">
        <v>13</v>
      </c>
      <c r="H30" s="236"/>
      <c r="I30" s="256"/>
      <c r="J30" s="256"/>
      <c r="K30" s="257"/>
      <c r="L30" s="232"/>
      <c r="M30" s="232"/>
      <c r="N30" s="232"/>
      <c r="O30" s="232"/>
      <c r="P30" s="230">
        <v>45</v>
      </c>
      <c r="Q30" s="230"/>
      <c r="R30" s="230"/>
      <c r="S30" s="239"/>
      <c r="T30" s="278"/>
      <c r="U30" s="278"/>
      <c r="V30" s="274"/>
      <c r="W30" s="230"/>
      <c r="X30" s="230"/>
      <c r="Y30" s="230"/>
      <c r="Z30" s="230"/>
      <c r="AA30" s="230"/>
      <c r="AB30" s="230"/>
      <c r="AC30" s="230"/>
    </row>
    <row r="31" ht="26" customHeight="1" spans="1:29">
      <c r="A31" s="232">
        <v>21</v>
      </c>
      <c r="B31" s="232" t="s">
        <v>500</v>
      </c>
      <c r="C31" s="232"/>
      <c r="D31" s="232" t="s">
        <v>453</v>
      </c>
      <c r="E31" s="232" t="s">
        <v>501</v>
      </c>
      <c r="F31" s="232"/>
      <c r="G31" s="237" t="s">
        <v>502</v>
      </c>
      <c r="H31" s="238"/>
      <c r="I31" s="258"/>
      <c r="J31" s="258"/>
      <c r="K31" s="259"/>
      <c r="L31" s="232"/>
      <c r="M31" s="232"/>
      <c r="N31" s="232"/>
      <c r="O31" s="232"/>
      <c r="P31" s="230">
        <v>46</v>
      </c>
      <c r="Q31" s="230"/>
      <c r="R31" s="230"/>
      <c r="S31" s="239"/>
      <c r="T31" s="278"/>
      <c r="U31" s="278"/>
      <c r="V31" s="274"/>
      <c r="W31" s="230"/>
      <c r="X31" s="230"/>
      <c r="Y31" s="230"/>
      <c r="Z31" s="230"/>
      <c r="AA31" s="230"/>
      <c r="AB31" s="230"/>
      <c r="AC31" s="230"/>
    </row>
    <row r="32" s="180" customFormat="1" ht="26" customHeight="1" spans="1:29">
      <c r="A32" s="230">
        <v>22</v>
      </c>
      <c r="B32" s="230"/>
      <c r="C32" s="230"/>
      <c r="D32" s="239"/>
      <c r="E32" s="230"/>
      <c r="F32" s="230"/>
      <c r="G32" s="231"/>
      <c r="H32" s="230"/>
      <c r="I32" s="230"/>
      <c r="J32" s="230"/>
      <c r="K32" s="230"/>
      <c r="L32" s="230"/>
      <c r="M32" s="230"/>
      <c r="N32" s="230"/>
      <c r="O32" s="230"/>
      <c r="P32" s="230">
        <v>47</v>
      </c>
      <c r="Q32" s="230"/>
      <c r="R32" s="230"/>
      <c r="S32" s="239"/>
      <c r="T32" s="230"/>
      <c r="U32" s="230"/>
      <c r="V32" s="279"/>
      <c r="W32" s="230"/>
      <c r="X32" s="230"/>
      <c r="Y32" s="230"/>
      <c r="Z32" s="230"/>
      <c r="AA32" s="230"/>
      <c r="AB32" s="230"/>
      <c r="AC32" s="230"/>
    </row>
    <row r="33" s="180" customFormat="1" ht="26" customHeight="1" spans="1:29">
      <c r="A33" s="230">
        <v>23</v>
      </c>
      <c r="B33" s="230"/>
      <c r="C33" s="230"/>
      <c r="D33" s="239"/>
      <c r="E33" s="230"/>
      <c r="F33" s="230"/>
      <c r="G33" s="240"/>
      <c r="H33" s="230"/>
      <c r="I33" s="230"/>
      <c r="J33" s="230"/>
      <c r="K33" s="230"/>
      <c r="L33" s="230"/>
      <c r="M33" s="230"/>
      <c r="N33" s="230"/>
      <c r="O33" s="230"/>
      <c r="P33" s="230">
        <v>48</v>
      </c>
      <c r="Q33" s="230"/>
      <c r="R33" s="230"/>
      <c r="S33" s="239"/>
      <c r="T33" s="230"/>
      <c r="U33" s="230"/>
      <c r="V33" s="279"/>
      <c r="W33" s="230"/>
      <c r="X33" s="230"/>
      <c r="Y33" s="230"/>
      <c r="Z33" s="230"/>
      <c r="AA33" s="230"/>
      <c r="AB33" s="230"/>
      <c r="AC33" s="230"/>
    </row>
    <row r="34" ht="26" customHeight="1" spans="1:31">
      <c r="A34" s="230">
        <v>24</v>
      </c>
      <c r="B34" s="230"/>
      <c r="C34" s="230"/>
      <c r="D34" s="239"/>
      <c r="E34" s="230"/>
      <c r="F34" s="230"/>
      <c r="G34" s="240"/>
      <c r="H34" s="230"/>
      <c r="I34" s="230"/>
      <c r="J34" s="230"/>
      <c r="K34" s="230"/>
      <c r="L34" s="230"/>
      <c r="M34" s="230"/>
      <c r="N34" s="230"/>
      <c r="O34" s="230"/>
      <c r="P34" s="230">
        <v>49</v>
      </c>
      <c r="Q34" s="230"/>
      <c r="R34" s="230"/>
      <c r="S34" s="239"/>
      <c r="T34" s="230"/>
      <c r="U34" s="230"/>
      <c r="V34" s="231"/>
      <c r="W34" s="230"/>
      <c r="X34" s="230"/>
      <c r="Y34" s="230"/>
      <c r="Z34" s="230"/>
      <c r="AA34" s="230"/>
      <c r="AB34" s="230"/>
      <c r="AC34" s="230"/>
      <c r="AD34" s="180"/>
      <c r="AE34" s="180"/>
    </row>
    <row r="35" ht="26" customHeight="1" spans="1:31">
      <c r="A35" s="230">
        <v>25</v>
      </c>
      <c r="B35" s="230"/>
      <c r="C35" s="230"/>
      <c r="D35" s="239"/>
      <c r="E35" s="230"/>
      <c r="F35" s="230"/>
      <c r="G35" s="240"/>
      <c r="H35" s="230"/>
      <c r="I35" s="230"/>
      <c r="J35" s="230"/>
      <c r="K35" s="230"/>
      <c r="L35" s="230"/>
      <c r="M35" s="230"/>
      <c r="N35" s="230"/>
      <c r="O35" s="230"/>
      <c r="P35" s="230">
        <v>50</v>
      </c>
      <c r="Q35" s="230"/>
      <c r="R35" s="230"/>
      <c r="S35" s="239"/>
      <c r="T35" s="230"/>
      <c r="U35" s="230"/>
      <c r="V35" s="231"/>
      <c r="W35" s="230"/>
      <c r="X35" s="230"/>
      <c r="Y35" s="230"/>
      <c r="Z35" s="230"/>
      <c r="AA35" s="230"/>
      <c r="AB35" s="230"/>
      <c r="AC35" s="230"/>
      <c r="AD35" s="180"/>
      <c r="AE35" s="180"/>
    </row>
    <row r="36" ht="26" customHeight="1" spans="1:29">
      <c r="A36" s="241"/>
      <c r="B36" s="241"/>
      <c r="C36" s="241"/>
      <c r="D36" s="242"/>
      <c r="E36" s="241"/>
      <c r="F36" s="241"/>
      <c r="G36" s="243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2"/>
      <c r="T36" s="241"/>
      <c r="U36" s="241"/>
      <c r="V36" s="245"/>
      <c r="W36" s="241"/>
      <c r="X36" s="241"/>
      <c r="Y36" s="241"/>
      <c r="Z36" s="241"/>
      <c r="AA36" s="241"/>
      <c r="AB36" s="241"/>
      <c r="AC36" s="241"/>
    </row>
    <row r="37" ht="26" customHeight="1" spans="1:29">
      <c r="A37" s="241"/>
      <c r="B37" s="241"/>
      <c r="C37" s="241"/>
      <c r="D37" s="242"/>
      <c r="E37" s="241"/>
      <c r="F37" s="241"/>
      <c r="G37" s="243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5"/>
      <c r="W37" s="241"/>
      <c r="X37" s="241"/>
      <c r="Y37" s="241"/>
      <c r="Z37" s="241"/>
      <c r="AA37" s="241"/>
      <c r="AB37" s="241"/>
      <c r="AC37" s="241"/>
    </row>
    <row r="38" ht="26" customHeight="1" spans="1:29">
      <c r="A38" s="241"/>
      <c r="B38" s="241"/>
      <c r="C38" s="241"/>
      <c r="D38" s="242"/>
      <c r="E38" s="241"/>
      <c r="F38" s="241"/>
      <c r="G38" s="243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5"/>
      <c r="W38" s="241"/>
      <c r="X38" s="241"/>
      <c r="Y38" s="241"/>
      <c r="Z38" s="241"/>
      <c r="AA38" s="241"/>
      <c r="AB38" s="241"/>
      <c r="AC38" s="241"/>
    </row>
    <row r="39" ht="26" customHeight="1" spans="1:29">
      <c r="A39" s="241"/>
      <c r="B39" s="241"/>
      <c r="C39" s="241"/>
      <c r="D39" s="242"/>
      <c r="E39" s="241"/>
      <c r="F39" s="241"/>
      <c r="G39" s="244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180"/>
      <c r="T39" s="280"/>
      <c r="U39" s="280"/>
      <c r="V39" s="180"/>
      <c r="W39" s="241"/>
      <c r="X39" s="241"/>
      <c r="Y39" s="241"/>
      <c r="Z39" s="241"/>
      <c r="AA39" s="241"/>
      <c r="AB39" s="241"/>
      <c r="AC39" s="241"/>
    </row>
    <row r="40" ht="26" customHeight="1" spans="1:29">
      <c r="A40" s="241"/>
      <c r="B40" s="241"/>
      <c r="C40" s="241"/>
      <c r="D40" s="242"/>
      <c r="E40" s="241"/>
      <c r="F40" s="241"/>
      <c r="G40" s="243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180"/>
      <c r="T40" s="280"/>
      <c r="U40" s="280"/>
      <c r="V40" s="180"/>
      <c r="W40" s="241"/>
      <c r="X40" s="241"/>
      <c r="Y40" s="241"/>
      <c r="Z40" s="241"/>
      <c r="AA40" s="241"/>
      <c r="AB40" s="241"/>
      <c r="AC40" s="241"/>
    </row>
    <row r="41" ht="26" customHeight="1" spans="1:29">
      <c r="A41" s="241"/>
      <c r="B41" s="241"/>
      <c r="C41" s="241"/>
      <c r="D41" s="242"/>
      <c r="E41" s="241"/>
      <c r="F41" s="241"/>
      <c r="G41" s="243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180"/>
      <c r="T41" s="280"/>
      <c r="U41" s="280"/>
      <c r="V41" s="180"/>
      <c r="W41" s="241"/>
      <c r="X41" s="241"/>
      <c r="Y41" s="241"/>
      <c r="Z41" s="241"/>
      <c r="AA41" s="241"/>
      <c r="AB41" s="241"/>
      <c r="AC41" s="241"/>
    </row>
    <row r="42" ht="26" customHeight="1" spans="1:29">
      <c r="A42" s="241"/>
      <c r="B42" s="241"/>
      <c r="C42" s="241"/>
      <c r="D42" s="242"/>
      <c r="E42" s="241"/>
      <c r="F42" s="241"/>
      <c r="G42" s="245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180"/>
      <c r="T42" s="280"/>
      <c r="U42" s="280"/>
      <c r="V42" s="180"/>
      <c r="W42" s="241"/>
      <c r="X42" s="241"/>
      <c r="Y42" s="241"/>
      <c r="Z42" s="241"/>
      <c r="AA42" s="241"/>
      <c r="AB42" s="241"/>
      <c r="AC42" s="241"/>
    </row>
    <row r="43" ht="26" customHeight="1" spans="1:29">
      <c r="A43" s="241"/>
      <c r="B43" s="241"/>
      <c r="C43" s="241"/>
      <c r="D43" s="242"/>
      <c r="E43" s="241"/>
      <c r="F43" s="241"/>
      <c r="G43" s="243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180"/>
      <c r="T43" s="280"/>
      <c r="U43" s="280"/>
      <c r="V43" s="180"/>
      <c r="W43" s="241"/>
      <c r="X43" s="241"/>
      <c r="Y43" s="241"/>
      <c r="Z43" s="241"/>
      <c r="AA43" s="241"/>
      <c r="AB43" s="241"/>
      <c r="AC43" s="241"/>
    </row>
    <row r="44" ht="26" customHeight="1" spans="1:29">
      <c r="A44" s="241"/>
      <c r="B44" s="241"/>
      <c r="C44" s="241"/>
      <c r="D44" s="242"/>
      <c r="E44" s="241"/>
      <c r="F44" s="241"/>
      <c r="G44" s="243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180"/>
      <c r="T44" s="280"/>
      <c r="U44" s="280"/>
      <c r="V44" s="180"/>
      <c r="W44" s="241"/>
      <c r="X44" s="241"/>
      <c r="Y44" s="241"/>
      <c r="Z44" s="241"/>
      <c r="AA44" s="241"/>
      <c r="AB44" s="241"/>
      <c r="AC44" s="241"/>
    </row>
    <row r="45" ht="26" customHeight="1" spans="1:29">
      <c r="A45" s="241"/>
      <c r="B45" s="241"/>
      <c r="C45" s="241"/>
      <c r="D45" s="242"/>
      <c r="E45" s="241"/>
      <c r="F45" s="241"/>
      <c r="G45" s="243"/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180"/>
      <c r="T45" s="280"/>
      <c r="U45" s="280"/>
      <c r="V45" s="180"/>
      <c r="W45" s="241"/>
      <c r="X45" s="241"/>
      <c r="Y45" s="241"/>
      <c r="Z45" s="241"/>
      <c r="AA45" s="241"/>
      <c r="AB45" s="241"/>
      <c r="AC45" s="241"/>
    </row>
    <row r="46" ht="26" customHeight="1" spans="1:29">
      <c r="A46" s="241"/>
      <c r="B46" s="241"/>
      <c r="C46" s="241"/>
      <c r="D46" s="242"/>
      <c r="E46" s="241"/>
      <c r="F46" s="241"/>
      <c r="G46" s="245"/>
      <c r="H46" s="241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180"/>
      <c r="T46" s="280"/>
      <c r="U46" s="280"/>
      <c r="V46" s="180"/>
      <c r="W46" s="241"/>
      <c r="X46" s="241"/>
      <c r="Y46" s="241"/>
      <c r="Z46" s="241"/>
      <c r="AA46" s="241"/>
      <c r="AB46" s="241"/>
      <c r="AC46" s="241"/>
    </row>
    <row r="47" ht="26" customHeight="1" spans="1:29">
      <c r="A47" s="241"/>
      <c r="B47" s="241"/>
      <c r="C47" s="241"/>
      <c r="D47" s="242"/>
      <c r="E47" s="246"/>
      <c r="F47" s="246"/>
      <c r="G47" s="247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180"/>
      <c r="T47" s="280"/>
      <c r="U47" s="280"/>
      <c r="V47" s="180"/>
      <c r="W47" s="241"/>
      <c r="X47" s="241"/>
      <c r="Y47" s="241"/>
      <c r="Z47" s="241"/>
      <c r="AA47" s="241"/>
      <c r="AB47" s="241"/>
      <c r="AC47" s="241"/>
    </row>
    <row r="48" ht="26" customHeight="1" spans="1:29">
      <c r="A48" s="241"/>
      <c r="B48" s="241"/>
      <c r="C48" s="241"/>
      <c r="D48" s="242"/>
      <c r="E48" s="246"/>
      <c r="F48" s="246"/>
      <c r="G48" s="247"/>
      <c r="H48" s="241"/>
      <c r="I48" s="241"/>
      <c r="J48" s="241"/>
      <c r="K48" s="241"/>
      <c r="L48" s="241"/>
      <c r="M48" s="241"/>
      <c r="N48" s="241"/>
      <c r="O48" s="241"/>
      <c r="P48" s="241"/>
      <c r="Q48" s="241"/>
      <c r="R48" s="241"/>
      <c r="S48" s="180"/>
      <c r="T48" s="280"/>
      <c r="U48" s="280"/>
      <c r="V48" s="180"/>
      <c r="W48" s="241"/>
      <c r="X48" s="241"/>
      <c r="Y48" s="241"/>
      <c r="Z48" s="241"/>
      <c r="AA48" s="241"/>
      <c r="AB48" s="241"/>
      <c r="AC48" s="241"/>
    </row>
    <row r="49" ht="26" customHeight="1" spans="1:29">
      <c r="A49" s="241"/>
      <c r="B49" s="241"/>
      <c r="C49" s="241"/>
      <c r="D49" s="242"/>
      <c r="E49" s="246"/>
      <c r="F49" s="246"/>
      <c r="G49" s="247"/>
      <c r="H49" s="241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180"/>
      <c r="T49" s="280"/>
      <c r="U49" s="280"/>
      <c r="V49" s="180"/>
      <c r="W49" s="241"/>
      <c r="X49" s="241"/>
      <c r="Y49" s="241"/>
      <c r="Z49" s="241"/>
      <c r="AA49" s="241"/>
      <c r="AB49" s="241"/>
      <c r="AC49" s="241"/>
    </row>
    <row r="50" ht="26" customHeight="1" spans="1:29">
      <c r="A50" s="241"/>
      <c r="B50" s="241"/>
      <c r="C50" s="241"/>
      <c r="D50" s="242"/>
      <c r="E50" s="246"/>
      <c r="F50" s="246"/>
      <c r="G50" s="247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  <c r="S50" s="180"/>
      <c r="T50" s="280"/>
      <c r="U50" s="280"/>
      <c r="V50" s="180"/>
      <c r="W50" s="241"/>
      <c r="X50" s="241"/>
      <c r="Y50" s="241"/>
      <c r="Z50" s="241"/>
      <c r="AA50" s="241"/>
      <c r="AB50" s="241"/>
      <c r="AC50" s="241"/>
    </row>
    <row r="51" ht="26" customHeight="1" spans="1:29">
      <c r="A51" s="241"/>
      <c r="B51" s="241"/>
      <c r="C51" s="241"/>
      <c r="D51" s="242"/>
      <c r="E51" s="246"/>
      <c r="F51" s="246"/>
      <c r="G51" s="247"/>
      <c r="H51" s="241"/>
      <c r="I51" s="241"/>
      <c r="J51" s="241"/>
      <c r="K51" s="241"/>
      <c r="L51" s="241"/>
      <c r="M51" s="241"/>
      <c r="N51" s="241"/>
      <c r="O51" s="241"/>
      <c r="P51" s="241"/>
      <c r="Q51" s="241"/>
      <c r="R51" s="241"/>
      <c r="S51" s="180"/>
      <c r="T51" s="280"/>
      <c r="U51" s="280"/>
      <c r="V51" s="180"/>
      <c r="W51" s="241"/>
      <c r="X51" s="241"/>
      <c r="Y51" s="241"/>
      <c r="Z51" s="241"/>
      <c r="AA51" s="241"/>
      <c r="AB51" s="241"/>
      <c r="AC51" s="241"/>
    </row>
    <row r="52" ht="26" customHeight="1" spans="1:29">
      <c r="A52" s="241"/>
      <c r="B52" s="241"/>
      <c r="C52" s="241"/>
      <c r="D52" s="242"/>
      <c r="E52" s="246"/>
      <c r="F52" s="246"/>
      <c r="G52" s="247"/>
      <c r="H52" s="241"/>
      <c r="I52" s="241"/>
      <c r="J52" s="241"/>
      <c r="K52" s="241"/>
      <c r="L52" s="241"/>
      <c r="M52" s="241"/>
      <c r="N52" s="241"/>
      <c r="O52" s="241"/>
      <c r="P52" s="180"/>
      <c r="Q52" s="241"/>
      <c r="R52" s="241"/>
      <c r="S52" s="180"/>
      <c r="T52" s="280"/>
      <c r="U52" s="280"/>
      <c r="V52" s="180"/>
      <c r="W52" s="241"/>
      <c r="X52" s="241"/>
      <c r="Y52" s="241"/>
      <c r="Z52" s="241"/>
      <c r="AA52" s="241"/>
      <c r="AB52" s="241"/>
      <c r="AC52" s="241"/>
    </row>
    <row r="53" ht="26" customHeight="1"/>
    <row r="54" ht="26" customHeight="1"/>
    <row r="55" ht="26" customHeight="1"/>
    <row r="56" ht="26" customHeight="1"/>
    <row r="57" ht="26" customHeight="1"/>
    <row r="58" ht="26" customHeight="1"/>
    <row r="59" ht="26" customHeight="1"/>
    <row r="60" ht="26" customHeight="1"/>
    <row r="61" ht="26" customHeight="1"/>
    <row r="62" ht="26" customHeight="1"/>
    <row r="63" ht="26" customHeight="1"/>
    <row r="73" ht="69" spans="13:13">
      <c r="M73" s="305" t="s">
        <v>503</v>
      </c>
    </row>
    <row r="177" spans="12:12">
      <c r="L177" s="181" t="s">
        <v>504</v>
      </c>
    </row>
  </sheetData>
  <mergeCells count="401">
    <mergeCell ref="A1:B1"/>
    <mergeCell ref="D1:G1"/>
    <mergeCell ref="H1:T1"/>
    <mergeCell ref="G2:T2"/>
    <mergeCell ref="G3:U3"/>
    <mergeCell ref="W3:X3"/>
    <mergeCell ref="G4:T4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A9:D9"/>
    <mergeCell ref="B10:C10"/>
    <mergeCell ref="E10:F10"/>
    <mergeCell ref="H10:K10"/>
    <mergeCell ref="M10:O10"/>
    <mergeCell ref="Q10:R10"/>
    <mergeCell ref="T10:U10"/>
    <mergeCell ref="W10:Y10"/>
    <mergeCell ref="Z10:AA10"/>
    <mergeCell ref="AB10:AC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M12:O12"/>
    <mergeCell ref="Q12:R12"/>
    <mergeCell ref="T12:U12"/>
    <mergeCell ref="W12:Y12"/>
    <mergeCell ref="Z12:AA12"/>
    <mergeCell ref="AB12:AC12"/>
    <mergeCell ref="B13:C13"/>
    <mergeCell ref="E13:F13"/>
    <mergeCell ref="M13:O13"/>
    <mergeCell ref="Q13:R13"/>
    <mergeCell ref="T13:U13"/>
    <mergeCell ref="W13:Y13"/>
    <mergeCell ref="Z13:AA13"/>
    <mergeCell ref="AB13:AC13"/>
    <mergeCell ref="B14:C14"/>
    <mergeCell ref="E14:F14"/>
    <mergeCell ref="M14:O14"/>
    <mergeCell ref="Q14:R14"/>
    <mergeCell ref="T14:U14"/>
    <mergeCell ref="W14:Y14"/>
    <mergeCell ref="Z14:AA14"/>
    <mergeCell ref="AB14:AC14"/>
    <mergeCell ref="B15:C15"/>
    <mergeCell ref="E15:F15"/>
    <mergeCell ref="M15:O15"/>
    <mergeCell ref="Q15:R15"/>
    <mergeCell ref="T15:U15"/>
    <mergeCell ref="W15:Y15"/>
    <mergeCell ref="Z15:AA15"/>
    <mergeCell ref="AB15:AC15"/>
    <mergeCell ref="B16:C16"/>
    <mergeCell ref="E16:F16"/>
    <mergeCell ref="M16:O16"/>
    <mergeCell ref="Q16:R16"/>
    <mergeCell ref="T16:U16"/>
    <mergeCell ref="W16:Y16"/>
    <mergeCell ref="Z16:AA16"/>
    <mergeCell ref="AB16:AC16"/>
    <mergeCell ref="B17:C17"/>
    <mergeCell ref="E17:F17"/>
    <mergeCell ref="M17:O17"/>
    <mergeCell ref="Q17:R17"/>
    <mergeCell ref="T17:U17"/>
    <mergeCell ref="W17:Y17"/>
    <mergeCell ref="Z17:AA17"/>
    <mergeCell ref="AB17:AC17"/>
    <mergeCell ref="B18:C18"/>
    <mergeCell ref="E18:F18"/>
    <mergeCell ref="M18:O18"/>
    <mergeCell ref="Q18:R18"/>
    <mergeCell ref="T18:U18"/>
    <mergeCell ref="W18:Y18"/>
    <mergeCell ref="Z18:AA18"/>
    <mergeCell ref="AB18:AC18"/>
    <mergeCell ref="B19:C19"/>
    <mergeCell ref="E19:F19"/>
    <mergeCell ref="M19:O19"/>
    <mergeCell ref="Q19:R19"/>
    <mergeCell ref="T19:U19"/>
    <mergeCell ref="W19:Y19"/>
    <mergeCell ref="Z19:AA19"/>
    <mergeCell ref="AB19:AC19"/>
    <mergeCell ref="B20:C20"/>
    <mergeCell ref="E20:F20"/>
    <mergeCell ref="M20:O20"/>
    <mergeCell ref="Q20:R20"/>
    <mergeCell ref="T20:U20"/>
    <mergeCell ref="W20:Y20"/>
    <mergeCell ref="Z20:AA20"/>
    <mergeCell ref="AB20:AC20"/>
    <mergeCell ref="B21:C21"/>
    <mergeCell ref="E21:F21"/>
    <mergeCell ref="M21:O21"/>
    <mergeCell ref="Q21:R21"/>
    <mergeCell ref="T21:U21"/>
    <mergeCell ref="W21:Y21"/>
    <mergeCell ref="Z21:AA21"/>
    <mergeCell ref="AB21:AC21"/>
    <mergeCell ref="B22:C22"/>
    <mergeCell ref="E22:F22"/>
    <mergeCell ref="M22:O22"/>
    <mergeCell ref="Q22:R22"/>
    <mergeCell ref="T22:U22"/>
    <mergeCell ref="W22:Y22"/>
    <mergeCell ref="Z22:AA22"/>
    <mergeCell ref="AB22:AC22"/>
    <mergeCell ref="B23:C23"/>
    <mergeCell ref="E23:F23"/>
    <mergeCell ref="M23:O23"/>
    <mergeCell ref="Q23:R23"/>
    <mergeCell ref="T23:U23"/>
    <mergeCell ref="W23:Y23"/>
    <mergeCell ref="Z23:AA23"/>
    <mergeCell ref="AB23:AC23"/>
    <mergeCell ref="B24:C24"/>
    <mergeCell ref="E24:F24"/>
    <mergeCell ref="M24:O24"/>
    <mergeCell ref="Q24:R24"/>
    <mergeCell ref="T24:U24"/>
    <mergeCell ref="W24:Y24"/>
    <mergeCell ref="Z24:AA24"/>
    <mergeCell ref="AB24:AC24"/>
    <mergeCell ref="B25:C25"/>
    <mergeCell ref="E25:F25"/>
    <mergeCell ref="M25:O25"/>
    <mergeCell ref="Q25:R25"/>
    <mergeCell ref="T25:U25"/>
    <mergeCell ref="W25:Y25"/>
    <mergeCell ref="Z25:AA25"/>
    <mergeCell ref="AB25:AC25"/>
    <mergeCell ref="B26:C26"/>
    <mergeCell ref="E26:F26"/>
    <mergeCell ref="M26:O26"/>
    <mergeCell ref="Q26:R26"/>
    <mergeCell ref="T26:U26"/>
    <mergeCell ref="W26:Y26"/>
    <mergeCell ref="Z26:AA26"/>
    <mergeCell ref="AB26:AC26"/>
    <mergeCell ref="B27:C27"/>
    <mergeCell ref="E27:F27"/>
    <mergeCell ref="M27:O27"/>
    <mergeCell ref="Q27:R27"/>
    <mergeCell ref="T27:U27"/>
    <mergeCell ref="W27:Y27"/>
    <mergeCell ref="Z27:AA27"/>
    <mergeCell ref="AB27:AC27"/>
    <mergeCell ref="B28:C28"/>
    <mergeCell ref="E28:F28"/>
    <mergeCell ref="M28:O28"/>
    <mergeCell ref="Q28:R28"/>
    <mergeCell ref="T28:U28"/>
    <mergeCell ref="W28:Y28"/>
    <mergeCell ref="Z28:AA28"/>
    <mergeCell ref="AB28:AC28"/>
    <mergeCell ref="B29:C29"/>
    <mergeCell ref="E29:F29"/>
    <mergeCell ref="M29:O29"/>
    <mergeCell ref="Q29:R29"/>
    <mergeCell ref="T29:U29"/>
    <mergeCell ref="W29:Y29"/>
    <mergeCell ref="Z29:AA29"/>
    <mergeCell ref="AB29:AC29"/>
    <mergeCell ref="B30:C30"/>
    <mergeCell ref="E30:F30"/>
    <mergeCell ref="M30:O30"/>
    <mergeCell ref="Q30:R30"/>
    <mergeCell ref="T30:U30"/>
    <mergeCell ref="W30:Y30"/>
    <mergeCell ref="Z30:AA30"/>
    <mergeCell ref="AB30:AC30"/>
    <mergeCell ref="B31:C31"/>
    <mergeCell ref="E31:F31"/>
    <mergeCell ref="M31:O31"/>
    <mergeCell ref="Q31:R31"/>
    <mergeCell ref="T31:U31"/>
    <mergeCell ref="W31:Y31"/>
    <mergeCell ref="Z31:AA31"/>
    <mergeCell ref="AB31:AC31"/>
    <mergeCell ref="B32:C32"/>
    <mergeCell ref="E32:F32"/>
    <mergeCell ref="H32:K32"/>
    <mergeCell ref="M32:O32"/>
    <mergeCell ref="Q32:R32"/>
    <mergeCell ref="T32:U32"/>
    <mergeCell ref="W32:Y32"/>
    <mergeCell ref="Z32:AA32"/>
    <mergeCell ref="AB32:AC32"/>
    <mergeCell ref="B33:C33"/>
    <mergeCell ref="E33:F33"/>
    <mergeCell ref="H33:K33"/>
    <mergeCell ref="M33:O33"/>
    <mergeCell ref="Q33:R33"/>
    <mergeCell ref="T33:U33"/>
    <mergeCell ref="W33:Y33"/>
    <mergeCell ref="Z33:AA33"/>
    <mergeCell ref="AB33:AC33"/>
    <mergeCell ref="B34:C34"/>
    <mergeCell ref="E34:F34"/>
    <mergeCell ref="H34:K34"/>
    <mergeCell ref="M34:O34"/>
    <mergeCell ref="Q34:R34"/>
    <mergeCell ref="T34:U34"/>
    <mergeCell ref="W34:Y34"/>
    <mergeCell ref="Z34:AA34"/>
    <mergeCell ref="AB34:AC34"/>
    <mergeCell ref="B35:C35"/>
    <mergeCell ref="E35:F35"/>
    <mergeCell ref="H35:K35"/>
    <mergeCell ref="M35:O35"/>
    <mergeCell ref="Q35:R35"/>
    <mergeCell ref="T35:U35"/>
    <mergeCell ref="W35:Y35"/>
    <mergeCell ref="Z35:AA35"/>
    <mergeCell ref="AB35:AC35"/>
    <mergeCell ref="B36:C36"/>
    <mergeCell ref="E36:F36"/>
    <mergeCell ref="H36:K36"/>
    <mergeCell ref="M36:O36"/>
    <mergeCell ref="Q36:R36"/>
    <mergeCell ref="T36:U36"/>
    <mergeCell ref="W36:Y36"/>
    <mergeCell ref="Z36:AA36"/>
    <mergeCell ref="AB36:AC36"/>
    <mergeCell ref="B37:C37"/>
    <mergeCell ref="E37:F37"/>
    <mergeCell ref="H37:K37"/>
    <mergeCell ref="M37:O37"/>
    <mergeCell ref="Q37:R37"/>
    <mergeCell ref="T37:U37"/>
    <mergeCell ref="W37:Y37"/>
    <mergeCell ref="Z37:AA37"/>
    <mergeCell ref="AB37:AC37"/>
    <mergeCell ref="B38:C38"/>
    <mergeCell ref="E38:F38"/>
    <mergeCell ref="H38:K38"/>
    <mergeCell ref="M38:O38"/>
    <mergeCell ref="Q38:R38"/>
    <mergeCell ref="T38:U38"/>
    <mergeCell ref="W38:Y38"/>
    <mergeCell ref="Z38:AA38"/>
    <mergeCell ref="AB38:AC38"/>
    <mergeCell ref="B39:C39"/>
    <mergeCell ref="E39:F39"/>
    <mergeCell ref="H39:K39"/>
    <mergeCell ref="M39:O39"/>
    <mergeCell ref="Q39:R39"/>
    <mergeCell ref="T39:U39"/>
    <mergeCell ref="W39:Y39"/>
    <mergeCell ref="Z39:AA39"/>
    <mergeCell ref="AB39:AC39"/>
    <mergeCell ref="B40:C40"/>
    <mergeCell ref="E40:F40"/>
    <mergeCell ref="H40:K40"/>
    <mergeCell ref="M40:O40"/>
    <mergeCell ref="Q40:R40"/>
    <mergeCell ref="T40:U40"/>
    <mergeCell ref="W40:Y40"/>
    <mergeCell ref="Z40:AA40"/>
    <mergeCell ref="AB40:AC40"/>
    <mergeCell ref="B41:C41"/>
    <mergeCell ref="E41:F41"/>
    <mergeCell ref="H41:K41"/>
    <mergeCell ref="M41:O41"/>
    <mergeCell ref="Q41:R41"/>
    <mergeCell ref="T41:U41"/>
    <mergeCell ref="W41:Y41"/>
    <mergeCell ref="Z41:AA41"/>
    <mergeCell ref="AB41:AC41"/>
    <mergeCell ref="B42:C42"/>
    <mergeCell ref="E42:F42"/>
    <mergeCell ref="H42:K42"/>
    <mergeCell ref="M42:O42"/>
    <mergeCell ref="Q42:R42"/>
    <mergeCell ref="T42:U42"/>
    <mergeCell ref="W42:Y42"/>
    <mergeCell ref="Z42:AA42"/>
    <mergeCell ref="AB42:AC42"/>
    <mergeCell ref="B43:C43"/>
    <mergeCell ref="E43:F43"/>
    <mergeCell ref="H43:K43"/>
    <mergeCell ref="M43:O43"/>
    <mergeCell ref="Q43:R43"/>
    <mergeCell ref="T43:U43"/>
    <mergeCell ref="W43:Y43"/>
    <mergeCell ref="Z43:AA43"/>
    <mergeCell ref="AB43:AC43"/>
    <mergeCell ref="B44:C44"/>
    <mergeCell ref="E44:F44"/>
    <mergeCell ref="H44:K44"/>
    <mergeCell ref="M44:O44"/>
    <mergeCell ref="Q44:R44"/>
    <mergeCell ref="T44:U44"/>
    <mergeCell ref="W44:Y44"/>
    <mergeCell ref="Z44:AA44"/>
    <mergeCell ref="AB44:AC44"/>
    <mergeCell ref="B45:C45"/>
    <mergeCell ref="E45:F45"/>
    <mergeCell ref="H45:K45"/>
    <mergeCell ref="M45:O45"/>
    <mergeCell ref="Q45:R45"/>
    <mergeCell ref="T45:U45"/>
    <mergeCell ref="W45:Y45"/>
    <mergeCell ref="Z45:AA45"/>
    <mergeCell ref="AB45:AC45"/>
    <mergeCell ref="B46:C46"/>
    <mergeCell ref="E46:F46"/>
    <mergeCell ref="H46:K46"/>
    <mergeCell ref="M46:O46"/>
    <mergeCell ref="Q46:R46"/>
    <mergeCell ref="T46:U46"/>
    <mergeCell ref="W46:Y46"/>
    <mergeCell ref="Z46:AA46"/>
    <mergeCell ref="AB46:AC46"/>
    <mergeCell ref="B47:C47"/>
    <mergeCell ref="E47:F47"/>
    <mergeCell ref="H47:K47"/>
    <mergeCell ref="M47:O47"/>
    <mergeCell ref="Q47:R47"/>
    <mergeCell ref="T47:U47"/>
    <mergeCell ref="W47:Y47"/>
    <mergeCell ref="Z47:AA47"/>
    <mergeCell ref="AB47:AC47"/>
    <mergeCell ref="B48:C48"/>
    <mergeCell ref="E48:F48"/>
    <mergeCell ref="H48:K48"/>
    <mergeCell ref="M48:O48"/>
    <mergeCell ref="Q48:R48"/>
    <mergeCell ref="T48:U48"/>
    <mergeCell ref="W48:Y48"/>
    <mergeCell ref="Z48:AA48"/>
    <mergeCell ref="AB48:AC48"/>
    <mergeCell ref="B49:C49"/>
    <mergeCell ref="E49:F49"/>
    <mergeCell ref="H49:K49"/>
    <mergeCell ref="M49:O49"/>
    <mergeCell ref="Q49:R49"/>
    <mergeCell ref="T49:U49"/>
    <mergeCell ref="W49:Y49"/>
    <mergeCell ref="Z49:AA49"/>
    <mergeCell ref="AB49:AC49"/>
    <mergeCell ref="B50:C50"/>
    <mergeCell ref="E50:F50"/>
    <mergeCell ref="H50:K50"/>
    <mergeCell ref="M50:O50"/>
    <mergeCell ref="Q50:R50"/>
    <mergeCell ref="T50:U50"/>
    <mergeCell ref="W50:Y50"/>
    <mergeCell ref="Z50:AA50"/>
    <mergeCell ref="AB50:AC50"/>
    <mergeCell ref="B51:C51"/>
    <mergeCell ref="E51:F51"/>
    <mergeCell ref="H51:K51"/>
    <mergeCell ref="M51:O51"/>
    <mergeCell ref="Q51:R51"/>
    <mergeCell ref="T51:U51"/>
    <mergeCell ref="W51:Y51"/>
    <mergeCell ref="Z51:AA51"/>
    <mergeCell ref="AB51:AC51"/>
    <mergeCell ref="B52:C52"/>
    <mergeCell ref="E52:F52"/>
    <mergeCell ref="H52:K52"/>
    <mergeCell ref="M52:O52"/>
    <mergeCell ref="Q52:R52"/>
    <mergeCell ref="T52:U52"/>
    <mergeCell ref="W52:Y52"/>
    <mergeCell ref="Z52:AA52"/>
    <mergeCell ref="AB52:AC52"/>
    <mergeCell ref="Y1:AC2"/>
    <mergeCell ref="A3:B4"/>
    <mergeCell ref="C3:E4"/>
    <mergeCell ref="A6:D8"/>
    <mergeCell ref="E8:AC9"/>
    <mergeCell ref="H12:K31"/>
  </mergeCells>
  <pageMargins left="0.747916666666667" right="0.707638888888889" top="0.94375" bottom="0.747916666666667" header="0.313888888888889" footer="0.313888888888889"/>
  <pageSetup paperSize="8" scale="6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AK162"/>
  <sheetViews>
    <sheetView tabSelected="1" view="pageBreakPreview" zoomScale="90" zoomScaleNormal="100" workbookViewId="0">
      <pane ySplit="8" topLeftCell="A9" activePane="bottomLeft" state="frozen"/>
      <selection/>
      <selection pane="bottomLeft" activeCell="U128" sqref="U128"/>
    </sheetView>
  </sheetViews>
  <sheetFormatPr defaultColWidth="9" defaultRowHeight="14.25"/>
  <cols>
    <col min="1" max="1" width="4.5" style="1" customWidth="1"/>
    <col min="2" max="11" width="2.625" style="1" customWidth="1"/>
    <col min="12" max="12" width="17.5" style="1" customWidth="1"/>
    <col min="13" max="13" width="26.175" style="1" customWidth="1"/>
    <col min="14" max="14" width="15.5" style="16" customWidth="1"/>
    <col min="15" max="16" width="5.625" style="1" customWidth="1"/>
    <col min="17" max="17" width="7.375" style="5" customWidth="1"/>
    <col min="18" max="18" width="6.125" style="17" customWidth="1"/>
    <col min="19" max="19" width="15.5" style="1" customWidth="1"/>
    <col min="20" max="20" width="8.125" style="18" customWidth="1"/>
    <col min="21" max="23" width="8.125" style="17" customWidth="1"/>
    <col min="24" max="24" width="18.125" style="17" customWidth="1"/>
    <col min="25" max="25" width="11.25" style="17" customWidth="1"/>
    <col min="26" max="26" width="11.375" style="1" customWidth="1"/>
    <col min="27" max="27" width="8.875" style="19" customWidth="1"/>
    <col min="28" max="28" width="5.125" style="1" customWidth="1"/>
    <col min="29" max="32" width="5.75" style="1" hidden="1" customWidth="1"/>
    <col min="33" max="34" width="7.25" style="1" hidden="1" customWidth="1"/>
    <col min="35" max="35" width="10" style="1" customWidth="1"/>
    <col min="36" max="36" width="9.625" style="1" customWidth="1"/>
    <col min="37" max="37" width="9" style="5"/>
    <col min="38" max="16384" width="9" style="1"/>
  </cols>
  <sheetData>
    <row r="1" ht="33.75" customHeight="1" spans="1:37">
      <c r="A1" s="20" t="s">
        <v>505</v>
      </c>
      <c r="B1" s="21"/>
      <c r="C1" s="21"/>
      <c r="D1" s="21"/>
      <c r="E1" s="21"/>
      <c r="F1" s="22" t="s">
        <v>101</v>
      </c>
      <c r="G1" s="22"/>
      <c r="H1" s="22"/>
      <c r="I1" s="22"/>
      <c r="J1" s="22"/>
      <c r="K1" s="22"/>
      <c r="L1" s="25" t="s">
        <v>102</v>
      </c>
      <c r="M1" s="24"/>
      <c r="N1" s="47" t="s">
        <v>506</v>
      </c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29" t="s">
        <v>2</v>
      </c>
      <c r="AJ1" s="70" t="s">
        <v>449</v>
      </c>
      <c r="AK1" s="116" t="str">
        <f>L10</f>
        <v>SLT0011835</v>
      </c>
    </row>
    <row r="2" ht="33.75" customHeight="1" spans="1:37">
      <c r="A2" s="20" t="s">
        <v>104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29" t="s">
        <v>105</v>
      </c>
      <c r="AJ2" s="117" t="s">
        <v>450</v>
      </c>
      <c r="AK2" s="117" t="s">
        <v>450</v>
      </c>
    </row>
    <row r="3" ht="33.75" customHeight="1" spans="1:37">
      <c r="A3" s="23" t="s">
        <v>106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5" t="s">
        <v>507</v>
      </c>
      <c r="M3" s="24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29" t="s">
        <v>108</v>
      </c>
      <c r="AJ3" s="118" t="s">
        <v>109</v>
      </c>
      <c r="AK3" s="118" t="s">
        <v>109</v>
      </c>
    </row>
    <row r="4" ht="33.75" customHeight="1" spans="1:37">
      <c r="A4" s="23" t="s">
        <v>508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29" t="s">
        <v>40</v>
      </c>
      <c r="AJ4" s="118" t="s">
        <v>24</v>
      </c>
      <c r="AK4" s="118" t="s">
        <v>24</v>
      </c>
    </row>
    <row r="5" ht="30" customHeight="1" spans="1:37">
      <c r="A5" s="26" t="s">
        <v>509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119" t="s">
        <v>112</v>
      </c>
      <c r="AJ5" s="107">
        <f>AA9</f>
        <v>14.6781</v>
      </c>
      <c r="AK5" s="107">
        <v>14.6781</v>
      </c>
    </row>
    <row r="6" ht="30" customHeight="1" spans="1:37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119" t="s">
        <v>113</v>
      </c>
      <c r="AJ6" s="120"/>
      <c r="AK6" s="121"/>
    </row>
    <row r="7" s="1" customFormat="1" ht="24.95" customHeight="1" spans="1:37">
      <c r="A7" s="28" t="s">
        <v>1</v>
      </c>
      <c r="B7" s="29" t="s">
        <v>114</v>
      </c>
      <c r="C7" s="29"/>
      <c r="D7" s="29"/>
      <c r="E7" s="29"/>
      <c r="F7" s="29"/>
      <c r="G7" s="29"/>
      <c r="H7" s="29"/>
      <c r="I7" s="29"/>
      <c r="J7" s="29"/>
      <c r="K7" s="29"/>
      <c r="L7" s="48" t="s">
        <v>2</v>
      </c>
      <c r="M7" s="29" t="s">
        <v>105</v>
      </c>
      <c r="N7" s="29" t="s">
        <v>115</v>
      </c>
      <c r="O7" s="29" t="s">
        <v>116</v>
      </c>
      <c r="P7" s="29" t="s">
        <v>117</v>
      </c>
      <c r="Q7" s="29" t="s">
        <v>34</v>
      </c>
      <c r="R7" s="48" t="s">
        <v>118</v>
      </c>
      <c r="S7" s="50" t="s">
        <v>119</v>
      </c>
      <c r="T7" s="82" t="s">
        <v>120</v>
      </c>
      <c r="U7" s="48" t="s">
        <v>121</v>
      </c>
      <c r="V7" s="83" t="s">
        <v>510</v>
      </c>
      <c r="W7" s="83" t="s">
        <v>123</v>
      </c>
      <c r="X7" s="84" t="s">
        <v>124</v>
      </c>
      <c r="Y7" s="84" t="s">
        <v>125</v>
      </c>
      <c r="Z7" s="29" t="s">
        <v>126</v>
      </c>
      <c r="AA7" s="99" t="s">
        <v>127</v>
      </c>
      <c r="AB7" s="29" t="s">
        <v>128</v>
      </c>
      <c r="AC7" s="75" t="s">
        <v>129</v>
      </c>
      <c r="AD7" s="75" t="s">
        <v>130</v>
      </c>
      <c r="AE7" s="75" t="s">
        <v>131</v>
      </c>
      <c r="AF7" s="75" t="s">
        <v>132</v>
      </c>
      <c r="AG7" s="119" t="s">
        <v>133</v>
      </c>
      <c r="AH7" s="119" t="s">
        <v>113</v>
      </c>
      <c r="AI7" s="122" t="s">
        <v>134</v>
      </c>
      <c r="AJ7" s="29" t="s">
        <v>135</v>
      </c>
      <c r="AK7" s="123" t="s">
        <v>135</v>
      </c>
    </row>
    <row r="8" s="2" customFormat="1" ht="24.95" customHeight="1" spans="1:37">
      <c r="A8" s="28"/>
      <c r="B8" s="30">
        <v>0</v>
      </c>
      <c r="C8" s="30">
        <v>1</v>
      </c>
      <c r="D8" s="30">
        <v>2</v>
      </c>
      <c r="E8" s="30">
        <v>3</v>
      </c>
      <c r="F8" s="30">
        <v>4</v>
      </c>
      <c r="G8" s="30">
        <v>5</v>
      </c>
      <c r="H8" s="30">
        <v>6</v>
      </c>
      <c r="I8" s="30">
        <v>7</v>
      </c>
      <c r="J8" s="30">
        <v>8</v>
      </c>
      <c r="K8" s="49">
        <v>9</v>
      </c>
      <c r="L8" s="48"/>
      <c r="M8" s="50"/>
      <c r="N8" s="29"/>
      <c r="O8" s="29"/>
      <c r="P8" s="29"/>
      <c r="Q8" s="29"/>
      <c r="R8" s="48"/>
      <c r="S8" s="50"/>
      <c r="T8" s="82"/>
      <c r="U8" s="48"/>
      <c r="V8" s="83"/>
      <c r="W8" s="83"/>
      <c r="X8" s="84"/>
      <c r="Y8" s="84"/>
      <c r="Z8" s="29"/>
      <c r="AA8" s="99"/>
      <c r="AB8" s="29"/>
      <c r="AC8" s="75"/>
      <c r="AD8" s="75"/>
      <c r="AE8" s="75"/>
      <c r="AF8" s="75"/>
      <c r="AG8" s="124"/>
      <c r="AH8" s="119"/>
      <c r="AI8" s="122"/>
      <c r="AJ8" s="29"/>
      <c r="AK8" s="125"/>
    </row>
    <row r="9" s="2" customFormat="1" ht="40" customHeight="1" spans="1:37">
      <c r="A9" s="28">
        <v>1</v>
      </c>
      <c r="B9" s="31">
        <v>0</v>
      </c>
      <c r="C9" s="31"/>
      <c r="D9" s="31"/>
      <c r="E9" s="31"/>
      <c r="F9" s="31"/>
      <c r="G9" s="31"/>
      <c r="H9" s="31"/>
      <c r="I9" s="31"/>
      <c r="J9" s="30"/>
      <c r="K9" s="49"/>
      <c r="L9" s="51" t="s">
        <v>449</v>
      </c>
      <c r="M9" s="35" t="s">
        <v>450</v>
      </c>
      <c r="N9" s="52" t="s">
        <v>41</v>
      </c>
      <c r="O9" s="53" t="s">
        <v>53</v>
      </c>
      <c r="P9" s="53" t="s">
        <v>136</v>
      </c>
      <c r="Q9" s="29"/>
      <c r="R9" s="85" t="s">
        <v>53</v>
      </c>
      <c r="S9" s="70" t="s">
        <v>449</v>
      </c>
      <c r="T9" s="85" t="s">
        <v>53</v>
      </c>
      <c r="U9" s="48" t="s">
        <v>138</v>
      </c>
      <c r="V9" s="48" t="s">
        <v>137</v>
      </c>
      <c r="W9" s="86" t="s">
        <v>139</v>
      </c>
      <c r="X9" s="35" t="s">
        <v>140</v>
      </c>
      <c r="Y9" s="66" t="s">
        <v>42</v>
      </c>
      <c r="Z9" s="29" t="s">
        <v>42</v>
      </c>
      <c r="AA9" s="100">
        <f>AA11+AA70+AA116+AA119+AA142+AA143+AA144+AA145+AA146+AA147</f>
        <v>14.6781</v>
      </c>
      <c r="AB9" s="53" t="s">
        <v>42</v>
      </c>
      <c r="AC9" s="75"/>
      <c r="AD9" s="75"/>
      <c r="AE9" s="75"/>
      <c r="AF9" s="75"/>
      <c r="AG9" s="124"/>
      <c r="AH9" s="119"/>
      <c r="AI9" s="126"/>
      <c r="AJ9" s="35">
        <v>1</v>
      </c>
      <c r="AK9" s="127">
        <v>0</v>
      </c>
    </row>
    <row r="10" s="3" customFormat="1" ht="40" customHeight="1" spans="1:37">
      <c r="A10" s="32">
        <v>1</v>
      </c>
      <c r="B10" s="33">
        <v>0</v>
      </c>
      <c r="C10" s="33"/>
      <c r="D10" s="33"/>
      <c r="E10" s="33"/>
      <c r="F10" s="33"/>
      <c r="G10" s="33"/>
      <c r="H10" s="33"/>
      <c r="I10" s="33"/>
      <c r="J10" s="39"/>
      <c r="K10" s="54"/>
      <c r="L10" s="55" t="s">
        <v>451</v>
      </c>
      <c r="M10" s="37" t="s">
        <v>450</v>
      </c>
      <c r="N10" s="56" t="s">
        <v>511</v>
      </c>
      <c r="O10" s="57" t="s">
        <v>53</v>
      </c>
      <c r="P10" s="57" t="s">
        <v>136</v>
      </c>
      <c r="Q10" s="87"/>
      <c r="R10" s="88" t="s">
        <v>53</v>
      </c>
      <c r="S10" s="89" t="s">
        <v>449</v>
      </c>
      <c r="T10" s="88" t="s">
        <v>53</v>
      </c>
      <c r="U10" s="90" t="s">
        <v>137</v>
      </c>
      <c r="V10" s="90" t="s">
        <v>138</v>
      </c>
      <c r="W10" s="91" t="s">
        <v>139</v>
      </c>
      <c r="X10" s="37" t="s">
        <v>140</v>
      </c>
      <c r="Y10" s="68" t="s">
        <v>42</v>
      </c>
      <c r="Z10" s="87" t="s">
        <v>42</v>
      </c>
      <c r="AA10" s="100">
        <v>14.6781</v>
      </c>
      <c r="AB10" s="57" t="s">
        <v>42</v>
      </c>
      <c r="AC10" s="76"/>
      <c r="AD10" s="76"/>
      <c r="AE10" s="76"/>
      <c r="AF10" s="76"/>
      <c r="AG10" s="128"/>
      <c r="AH10" s="129"/>
      <c r="AI10" s="130"/>
      <c r="AJ10" s="37">
        <v>0</v>
      </c>
      <c r="AK10" s="127">
        <v>1</v>
      </c>
    </row>
    <row r="11" s="4" customFormat="1" ht="40" customHeight="1" spans="1:37">
      <c r="A11" s="28">
        <v>2</v>
      </c>
      <c r="B11" s="31"/>
      <c r="C11" s="31">
        <v>1</v>
      </c>
      <c r="D11" s="31"/>
      <c r="E11" s="31"/>
      <c r="F11" s="31"/>
      <c r="G11" s="31"/>
      <c r="H11" s="31"/>
      <c r="I11" s="31"/>
      <c r="J11" s="34"/>
      <c r="K11" s="34"/>
      <c r="L11" s="51" t="s">
        <v>8</v>
      </c>
      <c r="M11" s="35" t="s">
        <v>9</v>
      </c>
      <c r="N11" s="58" t="s">
        <v>72</v>
      </c>
      <c r="O11" s="53" t="s">
        <v>53</v>
      </c>
      <c r="P11" s="53" t="s">
        <v>136</v>
      </c>
      <c r="Q11" s="49"/>
      <c r="R11" s="85" t="s">
        <v>53</v>
      </c>
      <c r="S11" s="70" t="s">
        <v>8</v>
      </c>
      <c r="T11" s="66" t="s">
        <v>53</v>
      </c>
      <c r="U11" s="48" t="s">
        <v>138</v>
      </c>
      <c r="V11" s="48" t="s">
        <v>137</v>
      </c>
      <c r="W11" s="69" t="s">
        <v>173</v>
      </c>
      <c r="X11" s="35" t="s">
        <v>140</v>
      </c>
      <c r="Y11" s="66" t="s">
        <v>42</v>
      </c>
      <c r="Z11" s="29" t="s">
        <v>42</v>
      </c>
      <c r="AA11" s="101">
        <f>AA15+AA16+AA17+AA24+AA51+AA66*AJ66+AA67*AJ67+AA68*AJ68</f>
        <v>5.7392</v>
      </c>
      <c r="AB11" s="53" t="s">
        <v>42</v>
      </c>
      <c r="AC11" s="102"/>
      <c r="AD11" s="102"/>
      <c r="AE11" s="102"/>
      <c r="AF11" s="102"/>
      <c r="AG11" s="109"/>
      <c r="AH11" s="109"/>
      <c r="AI11" s="126"/>
      <c r="AJ11" s="35">
        <v>1</v>
      </c>
      <c r="AK11" s="127">
        <v>0</v>
      </c>
    </row>
    <row r="12" s="3" customFormat="1" ht="40" customHeight="1" spans="1:37">
      <c r="A12" s="32">
        <v>2</v>
      </c>
      <c r="B12" s="33"/>
      <c r="C12" s="33">
        <v>1</v>
      </c>
      <c r="D12" s="33"/>
      <c r="E12" s="33"/>
      <c r="F12" s="33"/>
      <c r="G12" s="33"/>
      <c r="H12" s="33"/>
      <c r="I12" s="33"/>
      <c r="J12" s="36"/>
      <c r="K12" s="36"/>
      <c r="L12" s="55" t="s">
        <v>456</v>
      </c>
      <c r="M12" s="37" t="s">
        <v>9</v>
      </c>
      <c r="N12" s="59" t="s">
        <v>512</v>
      </c>
      <c r="O12" s="57" t="s">
        <v>53</v>
      </c>
      <c r="P12" s="57" t="s">
        <v>136</v>
      </c>
      <c r="Q12" s="54"/>
      <c r="R12" s="88" t="s">
        <v>53</v>
      </c>
      <c r="S12" s="89" t="s">
        <v>8</v>
      </c>
      <c r="T12" s="68" t="s">
        <v>53</v>
      </c>
      <c r="U12" s="90" t="s">
        <v>137</v>
      </c>
      <c r="V12" s="90" t="s">
        <v>138</v>
      </c>
      <c r="W12" s="81" t="s">
        <v>173</v>
      </c>
      <c r="X12" s="37" t="s">
        <v>140</v>
      </c>
      <c r="Y12" s="68" t="s">
        <v>42</v>
      </c>
      <c r="Z12" s="87" t="s">
        <v>42</v>
      </c>
      <c r="AA12" s="103">
        <v>5.7392</v>
      </c>
      <c r="AB12" s="57" t="s">
        <v>42</v>
      </c>
      <c r="AC12" s="104"/>
      <c r="AD12" s="104"/>
      <c r="AE12" s="104"/>
      <c r="AF12" s="104"/>
      <c r="AG12" s="131"/>
      <c r="AH12" s="131"/>
      <c r="AI12" s="130"/>
      <c r="AJ12" s="37">
        <v>0</v>
      </c>
      <c r="AK12" s="127">
        <v>1</v>
      </c>
    </row>
    <row r="13" s="2" customFormat="1" ht="40" customHeight="1" spans="1:37">
      <c r="A13" s="28">
        <v>3</v>
      </c>
      <c r="B13" s="34"/>
      <c r="C13" s="35"/>
      <c r="D13" s="35">
        <v>2</v>
      </c>
      <c r="E13" s="35"/>
      <c r="F13" s="35"/>
      <c r="G13" s="35"/>
      <c r="H13" s="35"/>
      <c r="I13" s="35"/>
      <c r="J13" s="34"/>
      <c r="K13" s="34"/>
      <c r="L13" s="60" t="s">
        <v>163</v>
      </c>
      <c r="M13" s="35" t="s">
        <v>164</v>
      </c>
      <c r="N13" s="61" t="s">
        <v>165</v>
      </c>
      <c r="O13" s="49" t="s">
        <v>78</v>
      </c>
      <c r="P13" s="30" t="s">
        <v>136</v>
      </c>
      <c r="Q13" s="49"/>
      <c r="R13" s="85" t="s">
        <v>53</v>
      </c>
      <c r="S13" s="66" t="s">
        <v>144</v>
      </c>
      <c r="T13" s="66" t="s">
        <v>42</v>
      </c>
      <c r="U13" s="48" t="s">
        <v>138</v>
      </c>
      <c r="V13" s="48" t="s">
        <v>137</v>
      </c>
      <c r="W13" s="69" t="s">
        <v>166</v>
      </c>
      <c r="X13" s="35" t="s">
        <v>140</v>
      </c>
      <c r="Y13" s="49" t="s">
        <v>42</v>
      </c>
      <c r="Z13" s="49" t="s">
        <v>42</v>
      </c>
      <c r="AA13" s="105">
        <v>0.0145</v>
      </c>
      <c r="AB13" s="53" t="s">
        <v>42</v>
      </c>
      <c r="AC13" s="102"/>
      <c r="AD13" s="102"/>
      <c r="AE13" s="102"/>
      <c r="AF13" s="102"/>
      <c r="AG13" s="109"/>
      <c r="AH13" s="109"/>
      <c r="AI13" s="52"/>
      <c r="AJ13" s="53">
        <v>1</v>
      </c>
      <c r="AK13" s="132">
        <v>0</v>
      </c>
    </row>
    <row r="14" s="2" customFormat="1" ht="40" customHeight="1" spans="1:37">
      <c r="A14" s="28">
        <v>4</v>
      </c>
      <c r="B14" s="34"/>
      <c r="C14" s="35"/>
      <c r="D14" s="35">
        <v>2</v>
      </c>
      <c r="E14" s="35"/>
      <c r="F14" s="35"/>
      <c r="G14" s="35"/>
      <c r="H14" s="35"/>
      <c r="I14" s="35"/>
      <c r="J14" s="34"/>
      <c r="K14" s="34"/>
      <c r="L14" s="60" t="s">
        <v>167</v>
      </c>
      <c r="M14" s="35" t="s">
        <v>168</v>
      </c>
      <c r="N14" s="61" t="s">
        <v>165</v>
      </c>
      <c r="O14" s="49" t="s">
        <v>78</v>
      </c>
      <c r="P14" s="30" t="s">
        <v>136</v>
      </c>
      <c r="Q14" s="49"/>
      <c r="R14" s="85" t="s">
        <v>53</v>
      </c>
      <c r="S14" s="66" t="s">
        <v>144</v>
      </c>
      <c r="T14" s="66" t="s">
        <v>42</v>
      </c>
      <c r="U14" s="48" t="s">
        <v>138</v>
      </c>
      <c r="V14" s="48" t="s">
        <v>137</v>
      </c>
      <c r="W14" s="69" t="s">
        <v>166</v>
      </c>
      <c r="X14" s="66" t="s">
        <v>42</v>
      </c>
      <c r="Y14" s="49" t="s">
        <v>42</v>
      </c>
      <c r="Z14" s="49" t="s">
        <v>42</v>
      </c>
      <c r="AA14" s="105">
        <v>0.0123</v>
      </c>
      <c r="AB14" s="53" t="s">
        <v>42</v>
      </c>
      <c r="AC14" s="102"/>
      <c r="AD14" s="102"/>
      <c r="AE14" s="102"/>
      <c r="AF14" s="102"/>
      <c r="AG14" s="109"/>
      <c r="AH14" s="109"/>
      <c r="AI14" s="52"/>
      <c r="AJ14" s="53">
        <v>1</v>
      </c>
      <c r="AK14" s="132">
        <v>0</v>
      </c>
    </row>
    <row r="15" s="3" customFormat="1" ht="40" customHeight="1" spans="1:37">
      <c r="A15" s="32">
        <v>3</v>
      </c>
      <c r="B15" s="36"/>
      <c r="C15" s="37"/>
      <c r="D15" s="37">
        <v>2</v>
      </c>
      <c r="E15" s="37"/>
      <c r="F15" s="37"/>
      <c r="G15" s="37"/>
      <c r="H15" s="37"/>
      <c r="I15" s="37"/>
      <c r="J15" s="36"/>
      <c r="K15" s="36"/>
      <c r="L15" s="62" t="s">
        <v>458</v>
      </c>
      <c r="M15" s="37" t="s">
        <v>164</v>
      </c>
      <c r="N15" s="63" t="s">
        <v>513</v>
      </c>
      <c r="O15" s="54" t="s">
        <v>78</v>
      </c>
      <c r="P15" s="39" t="s">
        <v>136</v>
      </c>
      <c r="Q15" s="54"/>
      <c r="R15" s="88" t="s">
        <v>53</v>
      </c>
      <c r="S15" s="68" t="s">
        <v>144</v>
      </c>
      <c r="T15" s="68" t="s">
        <v>42</v>
      </c>
      <c r="U15" s="90" t="s">
        <v>137</v>
      </c>
      <c r="V15" s="90" t="s">
        <v>138</v>
      </c>
      <c r="W15" s="81" t="s">
        <v>166</v>
      </c>
      <c r="X15" s="37" t="s">
        <v>140</v>
      </c>
      <c r="Y15" s="54" t="s">
        <v>42</v>
      </c>
      <c r="Z15" s="54" t="s">
        <v>42</v>
      </c>
      <c r="AA15" s="106">
        <v>0.0145</v>
      </c>
      <c r="AB15" s="57" t="s">
        <v>42</v>
      </c>
      <c r="AC15" s="104"/>
      <c r="AD15" s="104"/>
      <c r="AE15" s="104"/>
      <c r="AF15" s="104"/>
      <c r="AG15" s="131"/>
      <c r="AH15" s="131"/>
      <c r="AI15" s="79"/>
      <c r="AJ15" s="57">
        <v>0</v>
      </c>
      <c r="AK15" s="127">
        <v>1</v>
      </c>
    </row>
    <row r="16" s="3" customFormat="1" ht="40" customHeight="1" spans="1:37">
      <c r="A16" s="32">
        <v>4</v>
      </c>
      <c r="B16" s="36"/>
      <c r="C16" s="37"/>
      <c r="D16" s="37">
        <v>2</v>
      </c>
      <c r="E16" s="37"/>
      <c r="F16" s="37"/>
      <c r="G16" s="37"/>
      <c r="H16" s="37"/>
      <c r="I16" s="37"/>
      <c r="J16" s="36"/>
      <c r="K16" s="36"/>
      <c r="L16" s="62" t="s">
        <v>460</v>
      </c>
      <c r="M16" s="37" t="s">
        <v>168</v>
      </c>
      <c r="N16" s="63" t="s">
        <v>513</v>
      </c>
      <c r="O16" s="54" t="s">
        <v>78</v>
      </c>
      <c r="P16" s="39" t="s">
        <v>136</v>
      </c>
      <c r="Q16" s="54"/>
      <c r="R16" s="88" t="s">
        <v>53</v>
      </c>
      <c r="S16" s="68" t="s">
        <v>144</v>
      </c>
      <c r="T16" s="68" t="s">
        <v>42</v>
      </c>
      <c r="U16" s="90" t="s">
        <v>137</v>
      </c>
      <c r="V16" s="90" t="s">
        <v>138</v>
      </c>
      <c r="W16" s="81" t="s">
        <v>166</v>
      </c>
      <c r="X16" s="68" t="s">
        <v>42</v>
      </c>
      <c r="Y16" s="54" t="s">
        <v>42</v>
      </c>
      <c r="Z16" s="54" t="s">
        <v>42</v>
      </c>
      <c r="AA16" s="106">
        <v>0.0123</v>
      </c>
      <c r="AB16" s="57" t="s">
        <v>42</v>
      </c>
      <c r="AC16" s="104"/>
      <c r="AD16" s="104"/>
      <c r="AE16" s="104"/>
      <c r="AF16" s="104"/>
      <c r="AG16" s="131"/>
      <c r="AH16" s="131"/>
      <c r="AI16" s="79"/>
      <c r="AJ16" s="57">
        <v>0</v>
      </c>
      <c r="AK16" s="127">
        <v>1</v>
      </c>
    </row>
    <row r="17" s="1" customFormat="1" ht="40" customHeight="1" spans="1:37">
      <c r="A17" s="28">
        <v>5</v>
      </c>
      <c r="B17" s="30"/>
      <c r="C17" s="31"/>
      <c r="D17" s="38">
        <v>2</v>
      </c>
      <c r="E17" s="38"/>
      <c r="F17" s="31"/>
      <c r="G17" s="38"/>
      <c r="H17" s="31"/>
      <c r="I17" s="31"/>
      <c r="J17" s="64"/>
      <c r="K17" s="64"/>
      <c r="L17" s="60" t="s">
        <v>141</v>
      </c>
      <c r="M17" s="35" t="s">
        <v>142</v>
      </c>
      <c r="N17" s="65" t="s">
        <v>514</v>
      </c>
      <c r="O17" s="66" t="s">
        <v>56</v>
      </c>
      <c r="P17" s="30" t="s">
        <v>136</v>
      </c>
      <c r="Q17" s="66"/>
      <c r="R17" s="85" t="s">
        <v>53</v>
      </c>
      <c r="S17" s="66" t="s">
        <v>144</v>
      </c>
      <c r="T17" s="85" t="s">
        <v>42</v>
      </c>
      <c r="U17" s="48" t="s">
        <v>138</v>
      </c>
      <c r="V17" s="48" t="s">
        <v>137</v>
      </c>
      <c r="W17" s="86" t="s">
        <v>139</v>
      </c>
      <c r="X17" s="86" t="s">
        <v>140</v>
      </c>
      <c r="Y17" s="86" t="s">
        <v>42</v>
      </c>
      <c r="Z17" s="53" t="s">
        <v>42</v>
      </c>
      <c r="AA17" s="107">
        <f>AA19+AA22</f>
        <v>0.6402</v>
      </c>
      <c r="AB17" s="53" t="s">
        <v>42</v>
      </c>
      <c r="AC17" s="66"/>
      <c r="AD17" s="66"/>
      <c r="AE17" s="66"/>
      <c r="AF17" s="66"/>
      <c r="AG17" s="66"/>
      <c r="AH17" s="66"/>
      <c r="AI17" s="133"/>
      <c r="AJ17" s="53">
        <v>1</v>
      </c>
      <c r="AK17" s="121">
        <v>0</v>
      </c>
    </row>
    <row r="18" s="5" customFormat="1" ht="40" customHeight="1" spans="1:37">
      <c r="A18" s="32">
        <v>5</v>
      </c>
      <c r="B18" s="39"/>
      <c r="C18" s="33"/>
      <c r="D18" s="40">
        <v>2</v>
      </c>
      <c r="E18" s="40"/>
      <c r="F18" s="33"/>
      <c r="G18" s="40"/>
      <c r="H18" s="33"/>
      <c r="I18" s="33"/>
      <c r="J18" s="67"/>
      <c r="K18" s="67"/>
      <c r="L18" s="62" t="s">
        <v>462</v>
      </c>
      <c r="M18" s="37" t="s">
        <v>142</v>
      </c>
      <c r="N18" s="59" t="s">
        <v>512</v>
      </c>
      <c r="O18" s="68" t="s">
        <v>56</v>
      </c>
      <c r="P18" s="39" t="s">
        <v>136</v>
      </c>
      <c r="Q18" s="68"/>
      <c r="R18" s="88" t="s">
        <v>53</v>
      </c>
      <c r="S18" s="68" t="s">
        <v>144</v>
      </c>
      <c r="T18" s="88" t="s">
        <v>42</v>
      </c>
      <c r="U18" s="90" t="s">
        <v>137</v>
      </c>
      <c r="V18" s="90" t="s">
        <v>138</v>
      </c>
      <c r="W18" s="91" t="s">
        <v>139</v>
      </c>
      <c r="X18" s="91" t="s">
        <v>140</v>
      </c>
      <c r="Y18" s="91" t="s">
        <v>42</v>
      </c>
      <c r="Z18" s="57" t="s">
        <v>42</v>
      </c>
      <c r="AA18" s="108">
        <f>AA20+AA24</f>
        <v>4.4903</v>
      </c>
      <c r="AB18" s="57" t="s">
        <v>42</v>
      </c>
      <c r="AC18" s="68"/>
      <c r="AD18" s="68"/>
      <c r="AE18" s="68"/>
      <c r="AF18" s="68"/>
      <c r="AG18" s="68"/>
      <c r="AH18" s="68"/>
      <c r="AI18" s="134"/>
      <c r="AJ18" s="57">
        <v>0</v>
      </c>
      <c r="AK18" s="121">
        <v>1</v>
      </c>
    </row>
    <row r="19" s="6" customFormat="1" ht="40" customHeight="1" spans="1:37">
      <c r="A19" s="28">
        <v>6</v>
      </c>
      <c r="B19" s="30"/>
      <c r="C19" s="31"/>
      <c r="D19" s="31"/>
      <c r="E19" s="38">
        <v>3</v>
      </c>
      <c r="F19" s="31"/>
      <c r="G19" s="38"/>
      <c r="H19" s="31"/>
      <c r="I19" s="31"/>
      <c r="J19" s="64"/>
      <c r="K19" s="64"/>
      <c r="L19" s="60" t="s">
        <v>145</v>
      </c>
      <c r="M19" s="35" t="s">
        <v>146</v>
      </c>
      <c r="N19" s="65" t="s">
        <v>514</v>
      </c>
      <c r="O19" s="53" t="s">
        <v>56</v>
      </c>
      <c r="P19" s="53" t="s">
        <v>136</v>
      </c>
      <c r="Q19" s="66"/>
      <c r="R19" s="85" t="s">
        <v>53</v>
      </c>
      <c r="S19" s="66" t="s">
        <v>145</v>
      </c>
      <c r="T19" s="66" t="s">
        <v>42</v>
      </c>
      <c r="U19" s="48" t="s">
        <v>138</v>
      </c>
      <c r="V19" s="48" t="s">
        <v>137</v>
      </c>
      <c r="W19" s="69" t="s">
        <v>173</v>
      </c>
      <c r="X19" s="35" t="s">
        <v>140</v>
      </c>
      <c r="Y19" s="66" t="s">
        <v>42</v>
      </c>
      <c r="Z19" s="29" t="s">
        <v>42</v>
      </c>
      <c r="AA19" s="107">
        <f>AA20+AA21</f>
        <v>0.5902</v>
      </c>
      <c r="AB19" s="53" t="s">
        <v>42</v>
      </c>
      <c r="AC19" s="66"/>
      <c r="AD19" s="66"/>
      <c r="AE19" s="66"/>
      <c r="AF19" s="66"/>
      <c r="AG19" s="66"/>
      <c r="AH19" s="66"/>
      <c r="AI19" s="133"/>
      <c r="AJ19" s="35">
        <v>1</v>
      </c>
      <c r="AK19" s="121">
        <v>1</v>
      </c>
    </row>
    <row r="20" s="6" customFormat="1" ht="40" customHeight="1" spans="1:37">
      <c r="A20" s="28">
        <v>7</v>
      </c>
      <c r="B20" s="30"/>
      <c r="C20" s="31"/>
      <c r="D20" s="31"/>
      <c r="E20" s="38"/>
      <c r="F20" s="31">
        <v>4</v>
      </c>
      <c r="G20" s="38"/>
      <c r="H20" s="31"/>
      <c r="I20" s="31"/>
      <c r="J20" s="64"/>
      <c r="K20" s="64"/>
      <c r="L20" s="60" t="s">
        <v>147</v>
      </c>
      <c r="M20" s="35" t="s">
        <v>148</v>
      </c>
      <c r="N20" s="65" t="s">
        <v>149</v>
      </c>
      <c r="O20" s="53" t="s">
        <v>56</v>
      </c>
      <c r="P20" s="53" t="s">
        <v>136</v>
      </c>
      <c r="Q20" s="66"/>
      <c r="R20" s="85" t="s">
        <v>53</v>
      </c>
      <c r="S20" s="66" t="s">
        <v>144</v>
      </c>
      <c r="T20" s="66" t="s">
        <v>42</v>
      </c>
      <c r="U20" s="48" t="s">
        <v>138</v>
      </c>
      <c r="V20" s="48" t="s">
        <v>137</v>
      </c>
      <c r="W20" s="66" t="s">
        <v>150</v>
      </c>
      <c r="X20" s="66" t="s">
        <v>515</v>
      </c>
      <c r="Y20" s="66" t="s">
        <v>153</v>
      </c>
      <c r="Z20" s="29" t="s">
        <v>42</v>
      </c>
      <c r="AA20" s="107">
        <v>0.4565</v>
      </c>
      <c r="AB20" s="53" t="s">
        <v>42</v>
      </c>
      <c r="AC20" s="66"/>
      <c r="AD20" s="66"/>
      <c r="AE20" s="66"/>
      <c r="AF20" s="66"/>
      <c r="AG20" s="66"/>
      <c r="AH20" s="66"/>
      <c r="AI20" s="133"/>
      <c r="AJ20" s="35">
        <v>1</v>
      </c>
      <c r="AK20" s="121">
        <v>1</v>
      </c>
    </row>
    <row r="21" s="6" customFormat="1" ht="40" customHeight="1" spans="1:37">
      <c r="A21" s="28">
        <v>8</v>
      </c>
      <c r="B21" s="30"/>
      <c r="C21" s="31"/>
      <c r="D21" s="31"/>
      <c r="E21" s="38"/>
      <c r="F21" s="31">
        <v>4</v>
      </c>
      <c r="G21" s="38"/>
      <c r="H21" s="31"/>
      <c r="I21" s="31"/>
      <c r="J21" s="64"/>
      <c r="K21" s="64"/>
      <c r="L21" s="60" t="s">
        <v>154</v>
      </c>
      <c r="M21" s="35" t="s">
        <v>155</v>
      </c>
      <c r="N21" s="65" t="s">
        <v>514</v>
      </c>
      <c r="O21" s="53" t="s">
        <v>56</v>
      </c>
      <c r="P21" s="53" t="s">
        <v>136</v>
      </c>
      <c r="Q21" s="66"/>
      <c r="R21" s="85" t="s">
        <v>53</v>
      </c>
      <c r="S21" s="66" t="s">
        <v>144</v>
      </c>
      <c r="T21" s="66" t="s">
        <v>42</v>
      </c>
      <c r="U21" s="48" t="s">
        <v>138</v>
      </c>
      <c r="V21" s="48" t="s">
        <v>137</v>
      </c>
      <c r="W21" s="66" t="s">
        <v>350</v>
      </c>
      <c r="X21" s="66" t="s">
        <v>516</v>
      </c>
      <c r="Y21" s="66" t="s">
        <v>158</v>
      </c>
      <c r="Z21" s="29" t="s">
        <v>42</v>
      </c>
      <c r="AA21" s="107">
        <v>0.1337</v>
      </c>
      <c r="AB21" s="53" t="s">
        <v>42</v>
      </c>
      <c r="AC21" s="66"/>
      <c r="AD21" s="66"/>
      <c r="AE21" s="66"/>
      <c r="AF21" s="66"/>
      <c r="AG21" s="66"/>
      <c r="AH21" s="66"/>
      <c r="AI21" s="133"/>
      <c r="AJ21" s="35">
        <v>1</v>
      </c>
      <c r="AK21" s="121">
        <v>1</v>
      </c>
    </row>
    <row r="22" s="6" customFormat="1" ht="40" customHeight="1" spans="1:37">
      <c r="A22" s="28">
        <v>9</v>
      </c>
      <c r="B22" s="30"/>
      <c r="C22" s="31"/>
      <c r="D22" s="31"/>
      <c r="E22" s="38">
        <v>3</v>
      </c>
      <c r="F22" s="31"/>
      <c r="G22" s="38"/>
      <c r="H22" s="31"/>
      <c r="I22" s="31"/>
      <c r="J22" s="64"/>
      <c r="K22" s="64"/>
      <c r="L22" s="60" t="s">
        <v>159</v>
      </c>
      <c r="M22" s="35" t="s">
        <v>160</v>
      </c>
      <c r="N22" s="65" t="s">
        <v>514</v>
      </c>
      <c r="O22" s="53" t="s">
        <v>56</v>
      </c>
      <c r="P22" s="53" t="s">
        <v>136</v>
      </c>
      <c r="Q22" s="66"/>
      <c r="R22" s="85" t="s">
        <v>53</v>
      </c>
      <c r="S22" s="66" t="s">
        <v>144</v>
      </c>
      <c r="T22" s="66" t="s">
        <v>42</v>
      </c>
      <c r="U22" s="48" t="s">
        <v>138</v>
      </c>
      <c r="V22" s="48" t="s">
        <v>137</v>
      </c>
      <c r="W22" s="69" t="s">
        <v>173</v>
      </c>
      <c r="X22" s="66" t="s">
        <v>42</v>
      </c>
      <c r="Y22" s="66" t="s">
        <v>42</v>
      </c>
      <c r="Z22" s="29" t="s">
        <v>42</v>
      </c>
      <c r="AA22" s="107">
        <v>0.05</v>
      </c>
      <c r="AB22" s="53" t="s">
        <v>42</v>
      </c>
      <c r="AC22" s="66"/>
      <c r="AD22" s="66"/>
      <c r="AE22" s="66"/>
      <c r="AF22" s="66"/>
      <c r="AG22" s="66"/>
      <c r="AH22" s="66"/>
      <c r="AI22" s="135"/>
      <c r="AJ22" s="35">
        <v>1</v>
      </c>
      <c r="AK22" s="121">
        <v>0</v>
      </c>
    </row>
    <row r="23" s="5" customFormat="1" ht="40" customHeight="1" spans="1:37">
      <c r="A23" s="32">
        <v>9</v>
      </c>
      <c r="B23" s="39"/>
      <c r="C23" s="33"/>
      <c r="D23" s="33"/>
      <c r="E23" s="40">
        <v>3</v>
      </c>
      <c r="F23" s="33"/>
      <c r="G23" s="40"/>
      <c r="H23" s="33"/>
      <c r="I23" s="33"/>
      <c r="J23" s="67"/>
      <c r="K23" s="67"/>
      <c r="L23" s="62" t="s">
        <v>464</v>
      </c>
      <c r="M23" s="37" t="s">
        <v>160</v>
      </c>
      <c r="N23" s="59" t="s">
        <v>512</v>
      </c>
      <c r="O23" s="57" t="s">
        <v>56</v>
      </c>
      <c r="P23" s="57" t="s">
        <v>136</v>
      </c>
      <c r="Q23" s="68"/>
      <c r="R23" s="88" t="s">
        <v>53</v>
      </c>
      <c r="S23" s="68" t="s">
        <v>144</v>
      </c>
      <c r="T23" s="68" t="s">
        <v>42</v>
      </c>
      <c r="U23" s="90" t="s">
        <v>137</v>
      </c>
      <c r="V23" s="90" t="s">
        <v>138</v>
      </c>
      <c r="W23" s="81" t="s">
        <v>173</v>
      </c>
      <c r="X23" s="68" t="s">
        <v>42</v>
      </c>
      <c r="Y23" s="68" t="s">
        <v>42</v>
      </c>
      <c r="Z23" s="87" t="s">
        <v>42</v>
      </c>
      <c r="AA23" s="108">
        <v>0.05</v>
      </c>
      <c r="AB23" s="57" t="s">
        <v>42</v>
      </c>
      <c r="AC23" s="68"/>
      <c r="AD23" s="68"/>
      <c r="AE23" s="68"/>
      <c r="AF23" s="68"/>
      <c r="AG23" s="68"/>
      <c r="AH23" s="68"/>
      <c r="AI23" s="136"/>
      <c r="AJ23" s="37">
        <v>0</v>
      </c>
      <c r="AK23" s="121">
        <v>1</v>
      </c>
    </row>
    <row r="24" s="7" customFormat="1" ht="40" customHeight="1" spans="1:37">
      <c r="A24" s="28">
        <v>10</v>
      </c>
      <c r="B24" s="31"/>
      <c r="C24" s="31"/>
      <c r="D24" s="31">
        <v>2</v>
      </c>
      <c r="E24" s="31"/>
      <c r="F24" s="31"/>
      <c r="G24" s="31"/>
      <c r="H24" s="31"/>
      <c r="I24" s="31"/>
      <c r="J24" s="49"/>
      <c r="K24" s="49"/>
      <c r="L24" s="51" t="s">
        <v>517</v>
      </c>
      <c r="M24" s="35" t="s">
        <v>467</v>
      </c>
      <c r="N24" s="65" t="s">
        <v>72</v>
      </c>
      <c r="O24" s="53" t="s">
        <v>53</v>
      </c>
      <c r="P24" s="53" t="s">
        <v>136</v>
      </c>
      <c r="Q24" s="34"/>
      <c r="R24" s="85" t="s">
        <v>53</v>
      </c>
      <c r="S24" s="66" t="s">
        <v>144</v>
      </c>
      <c r="T24" s="66" t="s">
        <v>42</v>
      </c>
      <c r="U24" s="48" t="s">
        <v>138</v>
      </c>
      <c r="V24" s="48" t="s">
        <v>137</v>
      </c>
      <c r="W24" s="69" t="s">
        <v>173</v>
      </c>
      <c r="X24" s="35" t="s">
        <v>140</v>
      </c>
      <c r="Y24" s="66" t="s">
        <v>42</v>
      </c>
      <c r="Z24" s="29" t="s">
        <v>42</v>
      </c>
      <c r="AA24" s="105">
        <f>AA26+AA41</f>
        <v>4.0338</v>
      </c>
      <c r="AB24" s="53" t="s">
        <v>42</v>
      </c>
      <c r="AC24" s="53" t="s">
        <v>42</v>
      </c>
      <c r="AD24" s="53" t="s">
        <v>42</v>
      </c>
      <c r="AE24" s="53" t="s">
        <v>42</v>
      </c>
      <c r="AF24" s="53" t="s">
        <v>42</v>
      </c>
      <c r="AG24" s="53" t="s">
        <v>42</v>
      </c>
      <c r="AH24" s="53" t="s">
        <v>42</v>
      </c>
      <c r="AI24" s="135"/>
      <c r="AJ24" s="35">
        <v>1</v>
      </c>
      <c r="AK24" s="87">
        <v>0</v>
      </c>
    </row>
    <row r="25" s="8" customFormat="1" ht="40" customHeight="1" spans="1:37">
      <c r="A25" s="32">
        <v>10</v>
      </c>
      <c r="B25" s="33"/>
      <c r="C25" s="33"/>
      <c r="D25" s="33">
        <v>2</v>
      </c>
      <c r="E25" s="33"/>
      <c r="F25" s="33"/>
      <c r="G25" s="33"/>
      <c r="H25" s="33"/>
      <c r="I25" s="33"/>
      <c r="J25" s="54"/>
      <c r="K25" s="54"/>
      <c r="L25" s="55" t="s">
        <v>466</v>
      </c>
      <c r="M25" s="37" t="s">
        <v>467</v>
      </c>
      <c r="N25" s="59" t="s">
        <v>512</v>
      </c>
      <c r="O25" s="57" t="s">
        <v>53</v>
      </c>
      <c r="P25" s="57" t="s">
        <v>136</v>
      </c>
      <c r="Q25" s="36"/>
      <c r="R25" s="88" t="s">
        <v>53</v>
      </c>
      <c r="S25" s="68" t="s">
        <v>144</v>
      </c>
      <c r="T25" s="68" t="s">
        <v>42</v>
      </c>
      <c r="U25" s="90" t="s">
        <v>137</v>
      </c>
      <c r="V25" s="90" t="s">
        <v>138</v>
      </c>
      <c r="W25" s="81" t="s">
        <v>173</v>
      </c>
      <c r="X25" s="37" t="s">
        <v>140</v>
      </c>
      <c r="Y25" s="68" t="s">
        <v>42</v>
      </c>
      <c r="Z25" s="87" t="s">
        <v>42</v>
      </c>
      <c r="AA25" s="106">
        <f>AA27+AA42</f>
        <v>21.3259</v>
      </c>
      <c r="AB25" s="57" t="s">
        <v>42</v>
      </c>
      <c r="AC25" s="57" t="s">
        <v>42</v>
      </c>
      <c r="AD25" s="57" t="s">
        <v>42</v>
      </c>
      <c r="AE25" s="57" t="s">
        <v>42</v>
      </c>
      <c r="AF25" s="57" t="s">
        <v>42</v>
      </c>
      <c r="AG25" s="57" t="s">
        <v>42</v>
      </c>
      <c r="AH25" s="57" t="s">
        <v>42</v>
      </c>
      <c r="AI25" s="136"/>
      <c r="AJ25" s="37">
        <v>0</v>
      </c>
      <c r="AK25" s="87">
        <v>1</v>
      </c>
    </row>
    <row r="26" s="7" customFormat="1" ht="40" customHeight="1" spans="1:37">
      <c r="A26" s="28">
        <v>11</v>
      </c>
      <c r="B26" s="31"/>
      <c r="C26" s="31"/>
      <c r="D26" s="31"/>
      <c r="E26" s="31">
        <v>3</v>
      </c>
      <c r="F26" s="31"/>
      <c r="G26" s="31"/>
      <c r="H26" s="31"/>
      <c r="I26" s="31"/>
      <c r="J26" s="49"/>
      <c r="K26" s="49"/>
      <c r="L26" s="51" t="s">
        <v>518</v>
      </c>
      <c r="M26" s="35" t="s">
        <v>519</v>
      </c>
      <c r="N26" s="52" t="s">
        <v>520</v>
      </c>
      <c r="O26" s="53" t="s">
        <v>56</v>
      </c>
      <c r="P26" s="53" t="s">
        <v>136</v>
      </c>
      <c r="Q26" s="34"/>
      <c r="R26" s="85" t="s">
        <v>53</v>
      </c>
      <c r="S26" s="66" t="s">
        <v>144</v>
      </c>
      <c r="T26" s="66" t="s">
        <v>42</v>
      </c>
      <c r="U26" s="48" t="s">
        <v>138</v>
      </c>
      <c r="V26" s="48" t="s">
        <v>137</v>
      </c>
      <c r="W26" s="69" t="s">
        <v>173</v>
      </c>
      <c r="X26" s="35" t="s">
        <v>140</v>
      </c>
      <c r="Y26" s="66" t="s">
        <v>42</v>
      </c>
      <c r="Z26" s="29" t="s">
        <v>42</v>
      </c>
      <c r="AA26" s="105">
        <f>AA27+AA28+AA29+AA30+AA31+AA32*2+AA33+AA36+AA40</f>
        <v>2.6787</v>
      </c>
      <c r="AB26" s="53" t="s">
        <v>42</v>
      </c>
      <c r="AC26" s="53" t="s">
        <v>42</v>
      </c>
      <c r="AD26" s="53" t="s">
        <v>42</v>
      </c>
      <c r="AE26" s="53" t="s">
        <v>42</v>
      </c>
      <c r="AF26" s="53" t="s">
        <v>42</v>
      </c>
      <c r="AG26" s="53" t="s">
        <v>42</v>
      </c>
      <c r="AH26" s="53" t="s">
        <v>42</v>
      </c>
      <c r="AI26" s="126"/>
      <c r="AJ26" s="35">
        <v>1</v>
      </c>
      <c r="AK26" s="87">
        <v>1</v>
      </c>
    </row>
    <row r="27" s="7" customFormat="1" ht="40" customHeight="1" spans="1:37">
      <c r="A27" s="28">
        <v>12</v>
      </c>
      <c r="B27" s="31"/>
      <c r="C27" s="31"/>
      <c r="D27" s="31"/>
      <c r="E27" s="31"/>
      <c r="F27" s="31">
        <v>4</v>
      </c>
      <c r="G27" s="31"/>
      <c r="H27" s="31"/>
      <c r="I27" s="31"/>
      <c r="J27" s="49"/>
      <c r="K27" s="49"/>
      <c r="L27" s="51">
        <v>330102303200</v>
      </c>
      <c r="M27" s="35" t="s">
        <v>521</v>
      </c>
      <c r="N27" s="52" t="s">
        <v>522</v>
      </c>
      <c r="O27" s="69" t="s">
        <v>78</v>
      </c>
      <c r="P27" s="53" t="s">
        <v>136</v>
      </c>
      <c r="Q27" s="34"/>
      <c r="R27" s="85" t="s">
        <v>53</v>
      </c>
      <c r="S27" s="66" t="s">
        <v>144</v>
      </c>
      <c r="T27" s="66" t="s">
        <v>42</v>
      </c>
      <c r="U27" s="48" t="s">
        <v>138</v>
      </c>
      <c r="V27" s="48" t="s">
        <v>137</v>
      </c>
      <c r="W27" s="69" t="s">
        <v>203</v>
      </c>
      <c r="X27" s="35" t="s">
        <v>523</v>
      </c>
      <c r="Y27" s="66" t="s">
        <v>335</v>
      </c>
      <c r="Z27" s="49" t="s">
        <v>524</v>
      </c>
      <c r="AA27" s="105">
        <v>0.0835</v>
      </c>
      <c r="AB27" s="53" t="s">
        <v>42</v>
      </c>
      <c r="AC27" s="109"/>
      <c r="AD27" s="109"/>
      <c r="AE27" s="109"/>
      <c r="AF27" s="109"/>
      <c r="AG27" s="109"/>
      <c r="AH27" s="109"/>
      <c r="AI27" s="52"/>
      <c r="AJ27" s="35">
        <v>1</v>
      </c>
      <c r="AK27" s="87">
        <v>1</v>
      </c>
    </row>
    <row r="28" s="7" customFormat="1" ht="40" customHeight="1" spans="1:37">
      <c r="A28" s="28">
        <v>13</v>
      </c>
      <c r="B28" s="31"/>
      <c r="C28" s="31"/>
      <c r="D28" s="31"/>
      <c r="E28" s="31"/>
      <c r="F28" s="31">
        <v>4</v>
      </c>
      <c r="G28" s="31"/>
      <c r="H28" s="31"/>
      <c r="I28" s="31"/>
      <c r="J28" s="34"/>
      <c r="K28" s="34"/>
      <c r="L28" s="51" t="s">
        <v>525</v>
      </c>
      <c r="M28" s="35" t="s">
        <v>526</v>
      </c>
      <c r="N28" s="65" t="s">
        <v>149</v>
      </c>
      <c r="O28" s="69" t="s">
        <v>78</v>
      </c>
      <c r="P28" s="53" t="s">
        <v>136</v>
      </c>
      <c r="Q28" s="34"/>
      <c r="R28" s="85" t="s">
        <v>53</v>
      </c>
      <c r="S28" s="66" t="s">
        <v>144</v>
      </c>
      <c r="T28" s="66" t="s">
        <v>42</v>
      </c>
      <c r="U28" s="48" t="s">
        <v>138</v>
      </c>
      <c r="V28" s="48" t="s">
        <v>137</v>
      </c>
      <c r="W28" s="69" t="s">
        <v>230</v>
      </c>
      <c r="X28" s="35" t="s">
        <v>231</v>
      </c>
      <c r="Y28" s="66" t="s">
        <v>232</v>
      </c>
      <c r="Z28" s="49" t="s">
        <v>527</v>
      </c>
      <c r="AA28" s="105">
        <v>1.4899</v>
      </c>
      <c r="AB28" s="53" t="s">
        <v>42</v>
      </c>
      <c r="AC28" s="109"/>
      <c r="AD28" s="109"/>
      <c r="AE28" s="109"/>
      <c r="AF28" s="109"/>
      <c r="AG28" s="109"/>
      <c r="AH28" s="109"/>
      <c r="AI28" s="126"/>
      <c r="AJ28" s="35">
        <v>1</v>
      </c>
      <c r="AK28" s="87">
        <v>1</v>
      </c>
    </row>
    <row r="29" s="7" customFormat="1" ht="40" customHeight="1" spans="1:37">
      <c r="A29" s="28">
        <v>14</v>
      </c>
      <c r="B29" s="31"/>
      <c r="C29" s="31"/>
      <c r="D29" s="31"/>
      <c r="E29" s="31"/>
      <c r="F29" s="31">
        <v>4</v>
      </c>
      <c r="G29" s="31"/>
      <c r="H29" s="31"/>
      <c r="I29" s="31"/>
      <c r="J29" s="34"/>
      <c r="K29" s="34"/>
      <c r="L29" s="51" t="s">
        <v>264</v>
      </c>
      <c r="M29" s="35" t="s">
        <v>265</v>
      </c>
      <c r="N29" s="65" t="s">
        <v>149</v>
      </c>
      <c r="O29" s="69" t="s">
        <v>78</v>
      </c>
      <c r="P29" s="53" t="s">
        <v>136</v>
      </c>
      <c r="Q29" s="34"/>
      <c r="R29" s="85" t="s">
        <v>53</v>
      </c>
      <c r="S29" s="66" t="s">
        <v>144</v>
      </c>
      <c r="T29" s="66" t="s">
        <v>42</v>
      </c>
      <c r="U29" s="48" t="s">
        <v>138</v>
      </c>
      <c r="V29" s="48" t="s">
        <v>137</v>
      </c>
      <c r="W29" s="66" t="s">
        <v>42</v>
      </c>
      <c r="X29" s="35" t="s">
        <v>267</v>
      </c>
      <c r="Y29" s="66" t="s">
        <v>268</v>
      </c>
      <c r="Z29" s="49" t="s">
        <v>269</v>
      </c>
      <c r="AA29" s="105">
        <v>0.0503</v>
      </c>
      <c r="AB29" s="53" t="s">
        <v>42</v>
      </c>
      <c r="AC29" s="109"/>
      <c r="AD29" s="109"/>
      <c r="AE29" s="109"/>
      <c r="AF29" s="109"/>
      <c r="AG29" s="109"/>
      <c r="AH29" s="109"/>
      <c r="AI29" s="52"/>
      <c r="AJ29" s="35">
        <v>1</v>
      </c>
      <c r="AK29" s="87">
        <v>1</v>
      </c>
    </row>
    <row r="30" s="7" customFormat="1" ht="40" customHeight="1" spans="1:37">
      <c r="A30" s="28">
        <v>15</v>
      </c>
      <c r="B30" s="31"/>
      <c r="C30" s="31"/>
      <c r="D30" s="31"/>
      <c r="E30" s="31"/>
      <c r="F30" s="31">
        <v>4</v>
      </c>
      <c r="G30" s="31"/>
      <c r="H30" s="31"/>
      <c r="I30" s="31"/>
      <c r="J30" s="34"/>
      <c r="K30" s="34"/>
      <c r="L30" s="51" t="s">
        <v>270</v>
      </c>
      <c r="M30" s="35" t="s">
        <v>271</v>
      </c>
      <c r="N30" s="65" t="s">
        <v>149</v>
      </c>
      <c r="O30" s="69" t="s">
        <v>78</v>
      </c>
      <c r="P30" s="53" t="s">
        <v>136</v>
      </c>
      <c r="Q30" s="34"/>
      <c r="R30" s="85" t="s">
        <v>53</v>
      </c>
      <c r="S30" s="66" t="s">
        <v>144</v>
      </c>
      <c r="T30" s="66" t="s">
        <v>42</v>
      </c>
      <c r="U30" s="48" t="s">
        <v>138</v>
      </c>
      <c r="V30" s="48" t="s">
        <v>137</v>
      </c>
      <c r="W30" s="66" t="s">
        <v>42</v>
      </c>
      <c r="X30" s="35" t="s">
        <v>267</v>
      </c>
      <c r="Y30" s="66" t="s">
        <v>268</v>
      </c>
      <c r="Z30" s="49" t="s">
        <v>269</v>
      </c>
      <c r="AA30" s="105">
        <v>0.0503</v>
      </c>
      <c r="AB30" s="53" t="s">
        <v>42</v>
      </c>
      <c r="AC30" s="109"/>
      <c r="AD30" s="109"/>
      <c r="AE30" s="109"/>
      <c r="AF30" s="109"/>
      <c r="AG30" s="109"/>
      <c r="AH30" s="109"/>
      <c r="AI30" s="52"/>
      <c r="AJ30" s="35">
        <v>1</v>
      </c>
      <c r="AK30" s="87">
        <v>1</v>
      </c>
    </row>
    <row r="31" s="7" customFormat="1" ht="40" customHeight="1" spans="1:37">
      <c r="A31" s="28">
        <v>16</v>
      </c>
      <c r="B31" s="31"/>
      <c r="C31" s="31"/>
      <c r="D31" s="31"/>
      <c r="E31" s="31"/>
      <c r="F31" s="31">
        <v>4</v>
      </c>
      <c r="G31" s="31"/>
      <c r="H31" s="31"/>
      <c r="I31" s="31"/>
      <c r="J31" s="49"/>
      <c r="K31" s="49"/>
      <c r="L31" s="51">
        <v>330102300700</v>
      </c>
      <c r="M31" s="70" t="s">
        <v>528</v>
      </c>
      <c r="N31" s="52" t="s">
        <v>522</v>
      </c>
      <c r="O31" s="69" t="s">
        <v>78</v>
      </c>
      <c r="P31" s="53" t="s">
        <v>136</v>
      </c>
      <c r="Q31" s="49"/>
      <c r="R31" s="85" t="s">
        <v>53</v>
      </c>
      <c r="S31" s="66" t="s">
        <v>144</v>
      </c>
      <c r="T31" s="66" t="s">
        <v>42</v>
      </c>
      <c r="U31" s="48" t="s">
        <v>138</v>
      </c>
      <c r="V31" s="48" t="s">
        <v>137</v>
      </c>
      <c r="W31" s="69" t="s">
        <v>230</v>
      </c>
      <c r="X31" s="35" t="s">
        <v>529</v>
      </c>
      <c r="Y31" s="35" t="s">
        <v>530</v>
      </c>
      <c r="Z31" s="49" t="s">
        <v>531</v>
      </c>
      <c r="AA31" s="105">
        <v>0.3081</v>
      </c>
      <c r="AB31" s="53" t="s">
        <v>42</v>
      </c>
      <c r="AC31" s="109"/>
      <c r="AD31" s="109"/>
      <c r="AE31" s="109"/>
      <c r="AF31" s="109"/>
      <c r="AG31" s="109"/>
      <c r="AH31" s="109"/>
      <c r="AI31" s="126"/>
      <c r="AJ31" s="35">
        <v>1</v>
      </c>
      <c r="AK31" s="87">
        <v>1</v>
      </c>
    </row>
    <row r="32" s="9" customFormat="1" ht="40" customHeight="1" spans="1:37">
      <c r="A32" s="28">
        <v>17</v>
      </c>
      <c r="B32" s="41"/>
      <c r="C32" s="42"/>
      <c r="D32" s="42"/>
      <c r="E32" s="43"/>
      <c r="F32" s="44">
        <v>4</v>
      </c>
      <c r="G32" s="42"/>
      <c r="H32" s="42"/>
      <c r="I32" s="42"/>
      <c r="J32" s="71"/>
      <c r="K32" s="72"/>
      <c r="L32" s="51" t="s">
        <v>532</v>
      </c>
      <c r="M32" s="70" t="s">
        <v>533</v>
      </c>
      <c r="N32" s="65" t="s">
        <v>149</v>
      </c>
      <c r="O32" s="69" t="s">
        <v>78</v>
      </c>
      <c r="P32" s="53" t="s">
        <v>136</v>
      </c>
      <c r="Q32" s="92"/>
      <c r="R32" s="85" t="s">
        <v>53</v>
      </c>
      <c r="S32" s="66" t="s">
        <v>144</v>
      </c>
      <c r="T32" s="66" t="s">
        <v>42</v>
      </c>
      <c r="U32" s="48" t="s">
        <v>138</v>
      </c>
      <c r="V32" s="48" t="s">
        <v>137</v>
      </c>
      <c r="W32" s="30" t="s">
        <v>355</v>
      </c>
      <c r="X32" s="35" t="s">
        <v>534</v>
      </c>
      <c r="Y32" s="66" t="s">
        <v>152</v>
      </c>
      <c r="Z32" s="66" t="s">
        <v>535</v>
      </c>
      <c r="AA32" s="105">
        <v>0.0807</v>
      </c>
      <c r="AB32" s="53" t="s">
        <v>42</v>
      </c>
      <c r="AC32" s="110"/>
      <c r="AD32" s="110"/>
      <c r="AE32" s="110"/>
      <c r="AF32" s="110"/>
      <c r="AG32" s="137"/>
      <c r="AH32" s="137"/>
      <c r="AI32" s="138"/>
      <c r="AJ32" s="35">
        <v>2</v>
      </c>
      <c r="AK32" s="139">
        <v>2</v>
      </c>
    </row>
    <row r="33" s="7" customFormat="1" ht="40" customHeight="1" spans="1:37">
      <c r="A33" s="28">
        <v>18</v>
      </c>
      <c r="B33" s="31"/>
      <c r="C33" s="31"/>
      <c r="D33" s="31"/>
      <c r="E33" s="31"/>
      <c r="F33" s="31">
        <v>4</v>
      </c>
      <c r="G33" s="31"/>
      <c r="H33" s="31"/>
      <c r="I33" s="31"/>
      <c r="J33" s="49"/>
      <c r="K33" s="49"/>
      <c r="L33" s="51" t="s">
        <v>536</v>
      </c>
      <c r="M33" s="70" t="s">
        <v>537</v>
      </c>
      <c r="N33" s="52" t="s">
        <v>522</v>
      </c>
      <c r="O33" s="69" t="s">
        <v>78</v>
      </c>
      <c r="P33" s="53" t="s">
        <v>136</v>
      </c>
      <c r="Q33" s="49"/>
      <c r="R33" s="85" t="s">
        <v>53</v>
      </c>
      <c r="S33" s="66" t="s">
        <v>144</v>
      </c>
      <c r="T33" s="66" t="s">
        <v>42</v>
      </c>
      <c r="U33" s="48" t="s">
        <v>138</v>
      </c>
      <c r="V33" s="48" t="s">
        <v>137</v>
      </c>
      <c r="W33" s="49" t="s">
        <v>173</v>
      </c>
      <c r="X33" s="35" t="s">
        <v>140</v>
      </c>
      <c r="Y33" s="66" t="s">
        <v>42</v>
      </c>
      <c r="Z33" s="49" t="s">
        <v>538</v>
      </c>
      <c r="AA33" s="105">
        <f>AA34+AA35*AJ35</f>
        <v>0.2208</v>
      </c>
      <c r="AB33" s="53" t="s">
        <v>42</v>
      </c>
      <c r="AC33" s="109"/>
      <c r="AD33" s="109"/>
      <c r="AE33" s="109"/>
      <c r="AF33" s="109"/>
      <c r="AG33" s="109"/>
      <c r="AH33" s="109"/>
      <c r="AI33" s="126"/>
      <c r="AJ33" s="35">
        <v>1</v>
      </c>
      <c r="AK33" s="87">
        <v>1</v>
      </c>
    </row>
    <row r="34" s="7" customFormat="1" ht="40" customHeight="1" spans="1:37">
      <c r="A34" s="28">
        <v>19</v>
      </c>
      <c r="B34" s="31"/>
      <c r="C34" s="31"/>
      <c r="D34" s="31"/>
      <c r="E34" s="31"/>
      <c r="F34" s="31"/>
      <c r="G34" s="31">
        <v>5</v>
      </c>
      <c r="H34" s="31"/>
      <c r="I34" s="31"/>
      <c r="J34" s="49"/>
      <c r="K34" s="49"/>
      <c r="L34" s="51">
        <v>330102302500</v>
      </c>
      <c r="M34" s="35" t="s">
        <v>539</v>
      </c>
      <c r="N34" s="52" t="s">
        <v>522</v>
      </c>
      <c r="O34" s="69" t="s">
        <v>78</v>
      </c>
      <c r="P34" s="53" t="s">
        <v>136</v>
      </c>
      <c r="Q34" s="34"/>
      <c r="R34" s="85" t="s">
        <v>53</v>
      </c>
      <c r="S34" s="66" t="s">
        <v>144</v>
      </c>
      <c r="T34" s="66" t="s">
        <v>42</v>
      </c>
      <c r="U34" s="48" t="s">
        <v>138</v>
      </c>
      <c r="V34" s="48" t="s">
        <v>137</v>
      </c>
      <c r="W34" s="69" t="s">
        <v>203</v>
      </c>
      <c r="X34" s="35" t="s">
        <v>523</v>
      </c>
      <c r="Y34" s="66" t="s">
        <v>335</v>
      </c>
      <c r="Z34" s="49" t="s">
        <v>538</v>
      </c>
      <c r="AA34" s="105">
        <v>0.2098</v>
      </c>
      <c r="AB34" s="53" t="s">
        <v>42</v>
      </c>
      <c r="AC34" s="109"/>
      <c r="AD34" s="109"/>
      <c r="AE34" s="109"/>
      <c r="AF34" s="109"/>
      <c r="AG34" s="109"/>
      <c r="AH34" s="109"/>
      <c r="AI34" s="126"/>
      <c r="AJ34" s="35">
        <v>1</v>
      </c>
      <c r="AK34" s="87">
        <v>1</v>
      </c>
    </row>
    <row r="35" s="7" customFormat="1" ht="40" customHeight="1" spans="1:37">
      <c r="A35" s="28">
        <v>20</v>
      </c>
      <c r="B35" s="31"/>
      <c r="C35" s="31"/>
      <c r="D35" s="31"/>
      <c r="E35" s="31"/>
      <c r="F35" s="31"/>
      <c r="G35" s="31">
        <v>5</v>
      </c>
      <c r="H35" s="31"/>
      <c r="I35" s="31"/>
      <c r="J35" s="49"/>
      <c r="K35" s="49"/>
      <c r="L35" s="51" t="s">
        <v>540</v>
      </c>
      <c r="M35" s="70" t="s">
        <v>541</v>
      </c>
      <c r="N35" s="52" t="s">
        <v>522</v>
      </c>
      <c r="O35" s="69" t="s">
        <v>78</v>
      </c>
      <c r="P35" s="53" t="s">
        <v>136</v>
      </c>
      <c r="Q35" s="49"/>
      <c r="R35" s="85" t="s">
        <v>53</v>
      </c>
      <c r="S35" s="66" t="s">
        <v>144</v>
      </c>
      <c r="T35" s="66" t="s">
        <v>42</v>
      </c>
      <c r="U35" s="48" t="s">
        <v>138</v>
      </c>
      <c r="V35" s="48" t="s">
        <v>137</v>
      </c>
      <c r="W35" s="93" t="s">
        <v>542</v>
      </c>
      <c r="X35" s="35" t="s">
        <v>262</v>
      </c>
      <c r="Y35" s="35" t="s">
        <v>42</v>
      </c>
      <c r="Z35" s="111" t="s">
        <v>543</v>
      </c>
      <c r="AA35" s="105">
        <v>0.0055</v>
      </c>
      <c r="AB35" s="53" t="s">
        <v>42</v>
      </c>
      <c r="AC35" s="109"/>
      <c r="AD35" s="109"/>
      <c r="AE35" s="109"/>
      <c r="AF35" s="109"/>
      <c r="AG35" s="109"/>
      <c r="AH35" s="109"/>
      <c r="AI35" s="126"/>
      <c r="AJ35" s="35">
        <v>2</v>
      </c>
      <c r="AK35" s="87">
        <v>2</v>
      </c>
    </row>
    <row r="36" s="7" customFormat="1" ht="40" customHeight="1" spans="1:37">
      <c r="A36" s="28">
        <v>21</v>
      </c>
      <c r="B36" s="31"/>
      <c r="C36" s="31"/>
      <c r="D36" s="31"/>
      <c r="E36" s="31"/>
      <c r="F36" s="31">
        <v>4</v>
      </c>
      <c r="G36" s="31"/>
      <c r="H36" s="31"/>
      <c r="I36" s="31"/>
      <c r="J36" s="49"/>
      <c r="K36" s="49"/>
      <c r="L36" s="51" t="s">
        <v>544</v>
      </c>
      <c r="M36" s="70" t="s">
        <v>545</v>
      </c>
      <c r="N36" s="52" t="s">
        <v>546</v>
      </c>
      <c r="O36" s="69" t="s">
        <v>78</v>
      </c>
      <c r="P36" s="53" t="s">
        <v>136</v>
      </c>
      <c r="Q36" s="49"/>
      <c r="R36" s="85" t="s">
        <v>53</v>
      </c>
      <c r="S36" s="66" t="s">
        <v>144</v>
      </c>
      <c r="T36" s="66" t="s">
        <v>42</v>
      </c>
      <c r="U36" s="48" t="s">
        <v>138</v>
      </c>
      <c r="V36" s="48" t="s">
        <v>137</v>
      </c>
      <c r="W36" s="69" t="s">
        <v>173</v>
      </c>
      <c r="X36" s="35" t="s">
        <v>140</v>
      </c>
      <c r="Y36" s="35" t="s">
        <v>42</v>
      </c>
      <c r="Z36" s="35" t="s">
        <v>42</v>
      </c>
      <c r="AA36" s="105">
        <f>AA37*2+AA38+AA39</f>
        <v>0.2529</v>
      </c>
      <c r="AB36" s="53" t="s">
        <v>42</v>
      </c>
      <c r="AC36" s="109"/>
      <c r="AD36" s="109"/>
      <c r="AE36" s="109"/>
      <c r="AF36" s="109"/>
      <c r="AG36" s="109"/>
      <c r="AH36" s="109"/>
      <c r="AI36" s="126"/>
      <c r="AJ36" s="35">
        <v>1</v>
      </c>
      <c r="AK36" s="87">
        <v>1</v>
      </c>
    </row>
    <row r="37" s="6" customFormat="1" ht="40" customHeight="1" spans="1:37">
      <c r="A37" s="28">
        <v>22</v>
      </c>
      <c r="B37" s="30"/>
      <c r="C37" s="31"/>
      <c r="D37" s="31"/>
      <c r="E37" s="45"/>
      <c r="F37" s="46"/>
      <c r="G37" s="31">
        <v>5</v>
      </c>
      <c r="H37" s="31"/>
      <c r="I37" s="31"/>
      <c r="J37" s="64"/>
      <c r="K37" s="73"/>
      <c r="L37" s="51" t="s">
        <v>547</v>
      </c>
      <c r="M37" s="35" t="s">
        <v>548</v>
      </c>
      <c r="N37" s="74" t="s">
        <v>149</v>
      </c>
      <c r="O37" s="69" t="s">
        <v>78</v>
      </c>
      <c r="P37" s="53" t="s">
        <v>136</v>
      </c>
      <c r="Q37" s="94"/>
      <c r="R37" s="85" t="s">
        <v>53</v>
      </c>
      <c r="S37" s="66" t="s">
        <v>144</v>
      </c>
      <c r="T37" s="66" t="s">
        <v>42</v>
      </c>
      <c r="U37" s="48" t="s">
        <v>138</v>
      </c>
      <c r="V37" s="48" t="s">
        <v>137</v>
      </c>
      <c r="W37" s="30" t="s">
        <v>355</v>
      </c>
      <c r="X37" s="35" t="s">
        <v>280</v>
      </c>
      <c r="Y37" s="66" t="s">
        <v>152</v>
      </c>
      <c r="Z37" s="30" t="s">
        <v>549</v>
      </c>
      <c r="AA37" s="105">
        <v>0.0635</v>
      </c>
      <c r="AB37" s="53" t="s">
        <v>42</v>
      </c>
      <c r="AC37" s="53"/>
      <c r="AD37" s="53"/>
      <c r="AE37" s="53"/>
      <c r="AF37" s="53"/>
      <c r="AG37" s="109"/>
      <c r="AH37" s="109"/>
      <c r="AI37" s="126"/>
      <c r="AJ37" s="35">
        <v>2</v>
      </c>
      <c r="AK37" s="121">
        <v>2</v>
      </c>
    </row>
    <row r="38" s="6" customFormat="1" ht="40" customHeight="1" spans="1:37">
      <c r="A38" s="28">
        <v>23</v>
      </c>
      <c r="B38" s="30"/>
      <c r="C38" s="31"/>
      <c r="D38" s="31"/>
      <c r="E38" s="45"/>
      <c r="F38" s="46"/>
      <c r="G38" s="31">
        <v>5</v>
      </c>
      <c r="H38" s="31"/>
      <c r="I38" s="31"/>
      <c r="J38" s="64"/>
      <c r="K38" s="73"/>
      <c r="L38" s="51" t="s">
        <v>550</v>
      </c>
      <c r="M38" s="35" t="s">
        <v>551</v>
      </c>
      <c r="N38" s="74" t="s">
        <v>149</v>
      </c>
      <c r="O38" s="69" t="s">
        <v>78</v>
      </c>
      <c r="P38" s="53" t="s">
        <v>136</v>
      </c>
      <c r="Q38" s="94"/>
      <c r="R38" s="85" t="s">
        <v>53</v>
      </c>
      <c r="S38" s="66" t="s">
        <v>144</v>
      </c>
      <c r="T38" s="66" t="s">
        <v>42</v>
      </c>
      <c r="U38" s="48" t="s">
        <v>138</v>
      </c>
      <c r="V38" s="48" t="s">
        <v>137</v>
      </c>
      <c r="W38" s="30" t="s">
        <v>355</v>
      </c>
      <c r="X38" s="35" t="s">
        <v>280</v>
      </c>
      <c r="Y38" s="66" t="s">
        <v>152</v>
      </c>
      <c r="Z38" s="30" t="s">
        <v>552</v>
      </c>
      <c r="AA38" s="105">
        <v>0.0558</v>
      </c>
      <c r="AB38" s="53" t="s">
        <v>42</v>
      </c>
      <c r="AC38" s="53"/>
      <c r="AD38" s="53"/>
      <c r="AE38" s="53"/>
      <c r="AF38" s="53"/>
      <c r="AG38" s="109"/>
      <c r="AH38" s="109"/>
      <c r="AI38" s="126"/>
      <c r="AJ38" s="35">
        <v>1</v>
      </c>
      <c r="AK38" s="121">
        <v>1</v>
      </c>
    </row>
    <row r="39" s="6" customFormat="1" ht="40" customHeight="1" spans="1:37">
      <c r="A39" s="28">
        <v>24</v>
      </c>
      <c r="B39" s="30"/>
      <c r="C39" s="31"/>
      <c r="D39" s="31"/>
      <c r="E39" s="45"/>
      <c r="F39" s="46"/>
      <c r="G39" s="31">
        <v>5</v>
      </c>
      <c r="H39" s="31"/>
      <c r="I39" s="31"/>
      <c r="J39" s="64"/>
      <c r="K39" s="73"/>
      <c r="L39" s="51" t="s">
        <v>553</v>
      </c>
      <c r="M39" s="35" t="s">
        <v>554</v>
      </c>
      <c r="N39" s="74" t="s">
        <v>149</v>
      </c>
      <c r="O39" s="69" t="s">
        <v>78</v>
      </c>
      <c r="P39" s="53" t="s">
        <v>136</v>
      </c>
      <c r="Q39" s="94"/>
      <c r="R39" s="85" t="s">
        <v>53</v>
      </c>
      <c r="S39" s="66" t="s">
        <v>144</v>
      </c>
      <c r="T39" s="66" t="s">
        <v>42</v>
      </c>
      <c r="U39" s="48" t="s">
        <v>138</v>
      </c>
      <c r="V39" s="48" t="s">
        <v>137</v>
      </c>
      <c r="W39" s="30" t="s">
        <v>355</v>
      </c>
      <c r="X39" s="35" t="s">
        <v>280</v>
      </c>
      <c r="Y39" s="66" t="s">
        <v>152</v>
      </c>
      <c r="Z39" s="66" t="s">
        <v>284</v>
      </c>
      <c r="AA39" s="105">
        <v>0.0701</v>
      </c>
      <c r="AB39" s="53" t="s">
        <v>42</v>
      </c>
      <c r="AC39" s="53"/>
      <c r="AD39" s="53"/>
      <c r="AE39" s="53"/>
      <c r="AF39" s="53"/>
      <c r="AG39" s="109"/>
      <c r="AH39" s="109"/>
      <c r="AI39" s="126"/>
      <c r="AJ39" s="35">
        <v>1</v>
      </c>
      <c r="AK39" s="121">
        <v>1</v>
      </c>
    </row>
    <row r="40" s="6" customFormat="1" ht="40" customHeight="1" spans="1:37">
      <c r="A40" s="28">
        <v>25</v>
      </c>
      <c r="B40" s="30"/>
      <c r="C40" s="31"/>
      <c r="D40" s="31"/>
      <c r="E40" s="45"/>
      <c r="F40" s="46">
        <v>4</v>
      </c>
      <c r="G40" s="31"/>
      <c r="H40" s="31"/>
      <c r="I40" s="31"/>
      <c r="J40" s="64"/>
      <c r="K40" s="73"/>
      <c r="L40" s="51" t="s">
        <v>555</v>
      </c>
      <c r="M40" s="35" t="s">
        <v>556</v>
      </c>
      <c r="N40" s="74" t="s">
        <v>149</v>
      </c>
      <c r="O40" s="69" t="s">
        <v>78</v>
      </c>
      <c r="P40" s="53" t="s">
        <v>136</v>
      </c>
      <c r="Q40" s="94"/>
      <c r="R40" s="85" t="s">
        <v>53</v>
      </c>
      <c r="S40" s="66" t="s">
        <v>144</v>
      </c>
      <c r="T40" s="66" t="s">
        <v>42</v>
      </c>
      <c r="U40" s="48" t="s">
        <v>138</v>
      </c>
      <c r="V40" s="48" t="s">
        <v>137</v>
      </c>
      <c r="W40" s="30" t="s">
        <v>355</v>
      </c>
      <c r="X40" s="35" t="s">
        <v>280</v>
      </c>
      <c r="Y40" s="66" t="s">
        <v>152</v>
      </c>
      <c r="Z40" s="66" t="s">
        <v>557</v>
      </c>
      <c r="AA40" s="105">
        <v>0.0615</v>
      </c>
      <c r="AB40" s="53" t="s">
        <v>42</v>
      </c>
      <c r="AC40" s="53"/>
      <c r="AD40" s="53"/>
      <c r="AE40" s="53"/>
      <c r="AF40" s="53"/>
      <c r="AG40" s="109"/>
      <c r="AH40" s="109"/>
      <c r="AI40" s="126"/>
      <c r="AJ40" s="35">
        <v>1</v>
      </c>
      <c r="AK40" s="121">
        <v>1</v>
      </c>
    </row>
    <row r="41" s="7" customFormat="1" ht="40" customHeight="1" spans="1:37">
      <c r="A41" s="28">
        <v>26</v>
      </c>
      <c r="B41" s="31"/>
      <c r="C41" s="31"/>
      <c r="D41" s="31"/>
      <c r="E41" s="31">
        <v>3</v>
      </c>
      <c r="F41" s="31"/>
      <c r="G41" s="31"/>
      <c r="H41" s="31"/>
      <c r="I41" s="31"/>
      <c r="J41" s="49"/>
      <c r="K41" s="49"/>
      <c r="L41" s="75" t="s">
        <v>558</v>
      </c>
      <c r="M41" s="35" t="s">
        <v>470</v>
      </c>
      <c r="N41" s="52" t="s">
        <v>72</v>
      </c>
      <c r="O41" s="53" t="s">
        <v>53</v>
      </c>
      <c r="P41" s="53" t="s">
        <v>136</v>
      </c>
      <c r="Q41" s="49"/>
      <c r="R41" s="85" t="s">
        <v>53</v>
      </c>
      <c r="S41" s="70" t="s">
        <v>144</v>
      </c>
      <c r="T41" s="66" t="s">
        <v>42</v>
      </c>
      <c r="U41" s="48" t="s">
        <v>138</v>
      </c>
      <c r="V41" s="48" t="s">
        <v>137</v>
      </c>
      <c r="W41" s="69" t="s">
        <v>173</v>
      </c>
      <c r="X41" s="35" t="s">
        <v>140</v>
      </c>
      <c r="Y41" s="35" t="s">
        <v>42</v>
      </c>
      <c r="Z41" s="95" t="s">
        <v>42</v>
      </c>
      <c r="AA41" s="105">
        <f>AA43+AA45+AA50*19</f>
        <v>1.3551</v>
      </c>
      <c r="AB41" s="53" t="s">
        <v>42</v>
      </c>
      <c r="AC41" s="49"/>
      <c r="AD41" s="49"/>
      <c r="AE41" s="49"/>
      <c r="AF41" s="49"/>
      <c r="AG41" s="109"/>
      <c r="AH41" s="109"/>
      <c r="AI41" s="126"/>
      <c r="AJ41" s="35">
        <v>1</v>
      </c>
      <c r="AK41" s="87">
        <v>0</v>
      </c>
    </row>
    <row r="42" s="8" customFormat="1" ht="40" customHeight="1" spans="1:37">
      <c r="A42" s="32">
        <v>26</v>
      </c>
      <c r="B42" s="33"/>
      <c r="C42" s="33"/>
      <c r="D42" s="33"/>
      <c r="E42" s="33">
        <v>3</v>
      </c>
      <c r="F42" s="33"/>
      <c r="G42" s="33"/>
      <c r="H42" s="33"/>
      <c r="I42" s="33"/>
      <c r="J42" s="54"/>
      <c r="K42" s="54"/>
      <c r="L42" s="76" t="s">
        <v>469</v>
      </c>
      <c r="M42" s="37" t="s">
        <v>470</v>
      </c>
      <c r="N42" s="59" t="s">
        <v>512</v>
      </c>
      <c r="O42" s="57" t="s">
        <v>53</v>
      </c>
      <c r="P42" s="57" t="s">
        <v>136</v>
      </c>
      <c r="Q42" s="54"/>
      <c r="R42" s="88" t="s">
        <v>53</v>
      </c>
      <c r="S42" s="89" t="s">
        <v>144</v>
      </c>
      <c r="T42" s="68" t="s">
        <v>42</v>
      </c>
      <c r="U42" s="90" t="s">
        <v>137</v>
      </c>
      <c r="V42" s="90" t="s">
        <v>138</v>
      </c>
      <c r="W42" s="81" t="s">
        <v>173</v>
      </c>
      <c r="X42" s="37" t="s">
        <v>140</v>
      </c>
      <c r="Y42" s="37" t="s">
        <v>42</v>
      </c>
      <c r="Z42" s="112" t="s">
        <v>42</v>
      </c>
      <c r="AA42" s="106">
        <f>AA45+AA46+AA51*19</f>
        <v>21.2424</v>
      </c>
      <c r="AB42" s="57" t="s">
        <v>42</v>
      </c>
      <c r="AC42" s="54"/>
      <c r="AD42" s="54"/>
      <c r="AE42" s="54"/>
      <c r="AF42" s="54"/>
      <c r="AG42" s="131"/>
      <c r="AH42" s="131"/>
      <c r="AI42" s="130"/>
      <c r="AJ42" s="37">
        <v>0</v>
      </c>
      <c r="AK42" s="87">
        <v>1</v>
      </c>
    </row>
    <row r="43" s="7" customFormat="1" ht="40" customHeight="1" spans="1:37">
      <c r="A43" s="28">
        <v>27</v>
      </c>
      <c r="B43" s="31"/>
      <c r="C43" s="31"/>
      <c r="D43" s="31"/>
      <c r="E43" s="31"/>
      <c r="F43" s="31">
        <v>4</v>
      </c>
      <c r="G43" s="31"/>
      <c r="H43" s="31"/>
      <c r="I43" s="31"/>
      <c r="J43" s="49"/>
      <c r="K43" s="49"/>
      <c r="L43" s="75" t="s">
        <v>559</v>
      </c>
      <c r="M43" s="35" t="s">
        <v>473</v>
      </c>
      <c r="N43" s="52" t="s">
        <v>72</v>
      </c>
      <c r="O43" s="53" t="s">
        <v>56</v>
      </c>
      <c r="P43" s="53" t="s">
        <v>136</v>
      </c>
      <c r="Q43" s="49"/>
      <c r="R43" s="85" t="s">
        <v>53</v>
      </c>
      <c r="S43" s="70" t="s">
        <v>144</v>
      </c>
      <c r="T43" s="66" t="s">
        <v>42</v>
      </c>
      <c r="U43" s="48" t="s">
        <v>138</v>
      </c>
      <c r="V43" s="48" t="s">
        <v>137</v>
      </c>
      <c r="W43" s="30" t="s">
        <v>560</v>
      </c>
      <c r="X43" s="35" t="s">
        <v>140</v>
      </c>
      <c r="Y43" s="66" t="s">
        <v>42</v>
      </c>
      <c r="Z43" s="30" t="s">
        <v>42</v>
      </c>
      <c r="AA43" s="105">
        <v>0.2</v>
      </c>
      <c r="AB43" s="53" t="s">
        <v>42</v>
      </c>
      <c r="AC43" s="49"/>
      <c r="AD43" s="49"/>
      <c r="AE43" s="49"/>
      <c r="AF43" s="49"/>
      <c r="AG43" s="109"/>
      <c r="AH43" s="109"/>
      <c r="AI43" s="126"/>
      <c r="AJ43" s="35">
        <v>1</v>
      </c>
      <c r="AK43" s="87">
        <v>0</v>
      </c>
    </row>
    <row r="44" s="8" customFormat="1" ht="40" customHeight="1" spans="1:37">
      <c r="A44" s="32">
        <v>27</v>
      </c>
      <c r="B44" s="33"/>
      <c r="C44" s="33"/>
      <c r="D44" s="33"/>
      <c r="E44" s="33"/>
      <c r="F44" s="33">
        <v>4</v>
      </c>
      <c r="G44" s="33"/>
      <c r="H44" s="33"/>
      <c r="I44" s="33"/>
      <c r="J44" s="54"/>
      <c r="K44" s="54"/>
      <c r="L44" s="76" t="s">
        <v>472</v>
      </c>
      <c r="M44" s="37" t="s">
        <v>473</v>
      </c>
      <c r="N44" s="59" t="s">
        <v>512</v>
      </c>
      <c r="O44" s="57" t="s">
        <v>56</v>
      </c>
      <c r="P44" s="57" t="s">
        <v>136</v>
      </c>
      <c r="Q44" s="54"/>
      <c r="R44" s="88" t="s">
        <v>53</v>
      </c>
      <c r="S44" s="89" t="s">
        <v>144</v>
      </c>
      <c r="T44" s="68" t="s">
        <v>42</v>
      </c>
      <c r="U44" s="90" t="s">
        <v>137</v>
      </c>
      <c r="V44" s="90" t="s">
        <v>138</v>
      </c>
      <c r="W44" s="39" t="s">
        <v>560</v>
      </c>
      <c r="X44" s="37" t="s">
        <v>140</v>
      </c>
      <c r="Y44" s="68" t="s">
        <v>42</v>
      </c>
      <c r="Z44" s="39" t="s">
        <v>42</v>
      </c>
      <c r="AA44" s="106">
        <v>0.2</v>
      </c>
      <c r="AB44" s="57" t="s">
        <v>42</v>
      </c>
      <c r="AC44" s="54"/>
      <c r="AD44" s="54"/>
      <c r="AE44" s="54"/>
      <c r="AF44" s="54"/>
      <c r="AG44" s="131"/>
      <c r="AH44" s="131"/>
      <c r="AI44" s="130"/>
      <c r="AJ44" s="37">
        <v>0</v>
      </c>
      <c r="AK44" s="87">
        <v>1</v>
      </c>
    </row>
    <row r="45" s="7" customFormat="1" ht="40" customHeight="1" spans="1:37">
      <c r="A45" s="28">
        <v>28</v>
      </c>
      <c r="B45" s="31"/>
      <c r="C45" s="31"/>
      <c r="D45" s="31"/>
      <c r="E45" s="31"/>
      <c r="F45" s="31">
        <v>4</v>
      </c>
      <c r="G45" s="31"/>
      <c r="H45" s="31"/>
      <c r="I45" s="31"/>
      <c r="J45" s="49"/>
      <c r="K45" s="49"/>
      <c r="L45" s="75" t="s">
        <v>561</v>
      </c>
      <c r="M45" s="35" t="s">
        <v>562</v>
      </c>
      <c r="N45" s="52" t="s">
        <v>72</v>
      </c>
      <c r="O45" s="53" t="s">
        <v>56</v>
      </c>
      <c r="P45" s="53" t="s">
        <v>136</v>
      </c>
      <c r="Q45" s="95"/>
      <c r="R45" s="85" t="s">
        <v>53</v>
      </c>
      <c r="S45" s="70" t="s">
        <v>561</v>
      </c>
      <c r="T45" s="85" t="s">
        <v>53</v>
      </c>
      <c r="U45" s="48" t="s">
        <v>138</v>
      </c>
      <c r="V45" s="48" t="s">
        <v>137</v>
      </c>
      <c r="W45" s="69" t="s">
        <v>173</v>
      </c>
      <c r="X45" s="35" t="s">
        <v>140</v>
      </c>
      <c r="Y45" s="66" t="s">
        <v>42</v>
      </c>
      <c r="Z45" s="30" t="s">
        <v>42</v>
      </c>
      <c r="AA45" s="105">
        <f>AA46+AA47+AA48*2+AA49</f>
        <v>1.1361</v>
      </c>
      <c r="AB45" s="53" t="s">
        <v>42</v>
      </c>
      <c r="AC45" s="49"/>
      <c r="AD45" s="49"/>
      <c r="AE45" s="49"/>
      <c r="AF45" s="49"/>
      <c r="AG45" s="109"/>
      <c r="AH45" s="109"/>
      <c r="AI45" s="126"/>
      <c r="AJ45" s="35">
        <v>1</v>
      </c>
      <c r="AK45" s="87">
        <v>1</v>
      </c>
    </row>
    <row r="46" s="7" customFormat="1" ht="40" customHeight="1" spans="1:37">
      <c r="A46" s="28">
        <v>29</v>
      </c>
      <c r="B46" s="31"/>
      <c r="C46" s="31"/>
      <c r="D46" s="31"/>
      <c r="E46" s="46"/>
      <c r="F46" s="31"/>
      <c r="G46" s="31">
        <v>5</v>
      </c>
      <c r="H46" s="31"/>
      <c r="I46" s="31"/>
      <c r="J46" s="49"/>
      <c r="K46" s="49"/>
      <c r="L46" s="51" t="s">
        <v>563</v>
      </c>
      <c r="M46" s="35" t="s">
        <v>564</v>
      </c>
      <c r="N46" s="52" t="s">
        <v>72</v>
      </c>
      <c r="O46" s="69" t="s">
        <v>78</v>
      </c>
      <c r="P46" s="53" t="s">
        <v>136</v>
      </c>
      <c r="Q46" s="95"/>
      <c r="R46" s="85" t="s">
        <v>53</v>
      </c>
      <c r="S46" s="70" t="s">
        <v>144</v>
      </c>
      <c r="T46" s="66" t="s">
        <v>42</v>
      </c>
      <c r="U46" s="48" t="s">
        <v>138</v>
      </c>
      <c r="V46" s="48" t="s">
        <v>137</v>
      </c>
      <c r="W46" s="49" t="s">
        <v>156</v>
      </c>
      <c r="X46" s="96" t="s">
        <v>565</v>
      </c>
      <c r="Y46" s="113" t="s">
        <v>566</v>
      </c>
      <c r="Z46" s="30" t="s">
        <v>42</v>
      </c>
      <c r="AA46" s="105">
        <v>1.0949</v>
      </c>
      <c r="AB46" s="53" t="s">
        <v>42</v>
      </c>
      <c r="AC46" s="49"/>
      <c r="AD46" s="49"/>
      <c r="AE46" s="49"/>
      <c r="AF46" s="49"/>
      <c r="AG46" s="109"/>
      <c r="AH46" s="109"/>
      <c r="AI46" s="126"/>
      <c r="AJ46" s="35">
        <v>1</v>
      </c>
      <c r="AK46" s="87">
        <v>1</v>
      </c>
    </row>
    <row r="47" s="6" customFormat="1" ht="40" customHeight="1" spans="1:37">
      <c r="A47" s="28">
        <v>30</v>
      </c>
      <c r="B47" s="30"/>
      <c r="C47" s="31"/>
      <c r="D47" s="31"/>
      <c r="E47" s="31"/>
      <c r="F47" s="31"/>
      <c r="G47" s="31">
        <v>5</v>
      </c>
      <c r="H47" s="31"/>
      <c r="I47" s="31"/>
      <c r="J47" s="64"/>
      <c r="K47" s="58"/>
      <c r="L47" s="51" t="s">
        <v>567</v>
      </c>
      <c r="M47" s="35" t="s">
        <v>568</v>
      </c>
      <c r="N47" s="77" t="s">
        <v>72</v>
      </c>
      <c r="O47" s="78" t="s">
        <v>78</v>
      </c>
      <c r="P47" s="53" t="s">
        <v>136</v>
      </c>
      <c r="Q47" s="97"/>
      <c r="R47" s="85" t="s">
        <v>53</v>
      </c>
      <c r="S47" s="70" t="s">
        <v>567</v>
      </c>
      <c r="T47" s="64" t="s">
        <v>143</v>
      </c>
      <c r="U47" s="48" t="s">
        <v>138</v>
      </c>
      <c r="V47" s="48" t="s">
        <v>137</v>
      </c>
      <c r="W47" s="69" t="s">
        <v>150</v>
      </c>
      <c r="X47" s="35" t="s">
        <v>569</v>
      </c>
      <c r="Y47" s="66" t="s">
        <v>181</v>
      </c>
      <c r="Z47" s="30" t="s">
        <v>42</v>
      </c>
      <c r="AA47" s="105">
        <v>0.0056</v>
      </c>
      <c r="AB47" s="53" t="s">
        <v>42</v>
      </c>
      <c r="AC47" s="30"/>
      <c r="AD47" s="30"/>
      <c r="AE47" s="30"/>
      <c r="AF47" s="30"/>
      <c r="AG47" s="109"/>
      <c r="AH47" s="109"/>
      <c r="AI47" s="126"/>
      <c r="AJ47" s="35">
        <v>1</v>
      </c>
      <c r="AK47" s="121">
        <v>1</v>
      </c>
    </row>
    <row r="48" s="6" customFormat="1" ht="40" customHeight="1" spans="1:37">
      <c r="A48" s="28">
        <v>31</v>
      </c>
      <c r="B48" s="30"/>
      <c r="C48" s="31"/>
      <c r="D48" s="31"/>
      <c r="E48" s="31"/>
      <c r="F48" s="31"/>
      <c r="G48" s="31">
        <v>5</v>
      </c>
      <c r="H48" s="31"/>
      <c r="I48" s="31"/>
      <c r="J48" s="64"/>
      <c r="K48" s="58"/>
      <c r="L48" s="75" t="s">
        <v>182</v>
      </c>
      <c r="M48" s="35" t="s">
        <v>183</v>
      </c>
      <c r="N48" s="77" t="s">
        <v>514</v>
      </c>
      <c r="O48" s="78" t="s">
        <v>78</v>
      </c>
      <c r="P48" s="53" t="s">
        <v>136</v>
      </c>
      <c r="Q48" s="97"/>
      <c r="R48" s="85" t="s">
        <v>53</v>
      </c>
      <c r="S48" s="35" t="s">
        <v>182</v>
      </c>
      <c r="T48" s="64" t="s">
        <v>53</v>
      </c>
      <c r="U48" s="48" t="s">
        <v>138</v>
      </c>
      <c r="V48" s="48" t="s">
        <v>137</v>
      </c>
      <c r="W48" s="69" t="s">
        <v>150</v>
      </c>
      <c r="X48" s="35" t="s">
        <v>569</v>
      </c>
      <c r="Y48" s="66" t="s">
        <v>181</v>
      </c>
      <c r="Z48" s="30" t="s">
        <v>42</v>
      </c>
      <c r="AA48" s="105">
        <v>0.0153</v>
      </c>
      <c r="AB48" s="53" t="s">
        <v>42</v>
      </c>
      <c r="AC48" s="30"/>
      <c r="AD48" s="30"/>
      <c r="AE48" s="30"/>
      <c r="AF48" s="30"/>
      <c r="AG48" s="109"/>
      <c r="AH48" s="109"/>
      <c r="AI48" s="126"/>
      <c r="AJ48" s="35">
        <v>2</v>
      </c>
      <c r="AK48" s="121">
        <v>2</v>
      </c>
    </row>
    <row r="49" s="6" customFormat="1" ht="40" customHeight="1" spans="1:37">
      <c r="A49" s="28">
        <v>32</v>
      </c>
      <c r="B49" s="30"/>
      <c r="C49" s="31"/>
      <c r="D49" s="31"/>
      <c r="E49" s="31"/>
      <c r="F49" s="31"/>
      <c r="G49" s="31">
        <v>5</v>
      </c>
      <c r="H49" s="31"/>
      <c r="I49" s="31"/>
      <c r="J49" s="64"/>
      <c r="K49" s="73"/>
      <c r="L49" s="51" t="s">
        <v>570</v>
      </c>
      <c r="M49" s="35" t="s">
        <v>571</v>
      </c>
      <c r="N49" s="77" t="s">
        <v>72</v>
      </c>
      <c r="O49" s="78" t="s">
        <v>78</v>
      </c>
      <c r="P49" s="53" t="s">
        <v>136</v>
      </c>
      <c r="Q49" s="66" t="s">
        <v>42</v>
      </c>
      <c r="R49" s="85" t="s">
        <v>53</v>
      </c>
      <c r="S49" s="70" t="s">
        <v>144</v>
      </c>
      <c r="T49" s="66" t="s">
        <v>42</v>
      </c>
      <c r="U49" s="48" t="s">
        <v>138</v>
      </c>
      <c r="V49" s="48" t="s">
        <v>137</v>
      </c>
      <c r="W49" s="69" t="s">
        <v>187</v>
      </c>
      <c r="X49" s="66" t="s">
        <v>42</v>
      </c>
      <c r="Y49" s="66" t="s">
        <v>42</v>
      </c>
      <c r="Z49" s="30" t="s">
        <v>42</v>
      </c>
      <c r="AA49" s="105">
        <v>0.005</v>
      </c>
      <c r="AB49" s="53" t="s">
        <v>42</v>
      </c>
      <c r="AC49" s="53"/>
      <c r="AD49" s="53"/>
      <c r="AE49" s="53"/>
      <c r="AF49" s="53"/>
      <c r="AG49" s="109"/>
      <c r="AH49" s="109"/>
      <c r="AI49" s="126"/>
      <c r="AJ49" s="35">
        <v>1</v>
      </c>
      <c r="AK49" s="121">
        <v>1</v>
      </c>
    </row>
    <row r="50" s="7" customFormat="1" ht="40" customHeight="1" spans="1:37">
      <c r="A50" s="28">
        <v>33</v>
      </c>
      <c r="B50" s="31"/>
      <c r="C50" s="31"/>
      <c r="D50" s="31"/>
      <c r="E50" s="46"/>
      <c r="F50" s="31">
        <v>4</v>
      </c>
      <c r="G50" s="31"/>
      <c r="H50" s="31"/>
      <c r="I50" s="31"/>
      <c r="J50" s="64"/>
      <c r="K50" s="64"/>
      <c r="L50" s="51" t="s">
        <v>191</v>
      </c>
      <c r="M50" s="35" t="s">
        <v>192</v>
      </c>
      <c r="N50" s="52" t="s">
        <v>193</v>
      </c>
      <c r="O50" s="53" t="s">
        <v>78</v>
      </c>
      <c r="P50" s="53" t="s">
        <v>136</v>
      </c>
      <c r="Q50" s="66" t="s">
        <v>42</v>
      </c>
      <c r="R50" s="85" t="s">
        <v>53</v>
      </c>
      <c r="S50" s="70" t="s">
        <v>144</v>
      </c>
      <c r="T50" s="66" t="s">
        <v>42</v>
      </c>
      <c r="U50" s="48" t="s">
        <v>138</v>
      </c>
      <c r="V50" s="48" t="s">
        <v>137</v>
      </c>
      <c r="W50" s="66" t="s">
        <v>42</v>
      </c>
      <c r="X50" s="66" t="s">
        <v>42</v>
      </c>
      <c r="Y50" s="66" t="s">
        <v>42</v>
      </c>
      <c r="Z50" s="66" t="s">
        <v>42</v>
      </c>
      <c r="AA50" s="105">
        <v>0.001</v>
      </c>
      <c r="AB50" s="53" t="s">
        <v>42</v>
      </c>
      <c r="AC50" s="95"/>
      <c r="AD50" s="95"/>
      <c r="AE50" s="95"/>
      <c r="AF50" s="95"/>
      <c r="AG50" s="109"/>
      <c r="AH50" s="109"/>
      <c r="AI50" s="126"/>
      <c r="AJ50" s="35">
        <v>13</v>
      </c>
      <c r="AK50" s="87">
        <v>13</v>
      </c>
    </row>
    <row r="51" s="7" customFormat="1" ht="40" customHeight="1" spans="1:37">
      <c r="A51" s="28">
        <v>34</v>
      </c>
      <c r="B51" s="31"/>
      <c r="C51" s="31"/>
      <c r="D51" s="31">
        <v>2</v>
      </c>
      <c r="E51" s="31"/>
      <c r="F51" s="31"/>
      <c r="G51" s="31"/>
      <c r="H51" s="31"/>
      <c r="I51" s="31"/>
      <c r="J51" s="64"/>
      <c r="K51" s="52"/>
      <c r="L51" s="51" t="s">
        <v>572</v>
      </c>
      <c r="M51" s="35" t="s">
        <v>476</v>
      </c>
      <c r="N51" s="74" t="s">
        <v>149</v>
      </c>
      <c r="O51" s="53" t="s">
        <v>53</v>
      </c>
      <c r="P51" s="53" t="s">
        <v>136</v>
      </c>
      <c r="Q51" s="97"/>
      <c r="R51" s="85" t="s">
        <v>53</v>
      </c>
      <c r="S51" s="70" t="s">
        <v>144</v>
      </c>
      <c r="T51" s="66" t="s">
        <v>42</v>
      </c>
      <c r="U51" s="48" t="s">
        <v>138</v>
      </c>
      <c r="V51" s="48" t="s">
        <v>137</v>
      </c>
      <c r="W51" s="69" t="s">
        <v>573</v>
      </c>
      <c r="X51" s="35" t="s">
        <v>140</v>
      </c>
      <c r="Y51" s="66" t="s">
        <v>42</v>
      </c>
      <c r="Z51" s="30" t="s">
        <v>42</v>
      </c>
      <c r="AA51" s="101">
        <f>AA53+AA54+AA55+AA56+AA57*3+AA59+AA60+AA61+AA62+AA63+AA64+AA65</f>
        <v>1.0006</v>
      </c>
      <c r="AB51" s="53" t="s">
        <v>213</v>
      </c>
      <c r="AC51" s="114"/>
      <c r="AD51" s="114"/>
      <c r="AE51" s="114"/>
      <c r="AF51" s="114"/>
      <c r="AG51" s="109"/>
      <c r="AH51" s="109"/>
      <c r="AI51" s="126"/>
      <c r="AJ51" s="69">
        <v>1</v>
      </c>
      <c r="AK51" s="87">
        <v>0</v>
      </c>
    </row>
    <row r="52" s="8" customFormat="1" ht="40" customHeight="1" spans="1:37">
      <c r="A52" s="32">
        <v>34</v>
      </c>
      <c r="B52" s="33"/>
      <c r="C52" s="33"/>
      <c r="D52" s="33">
        <v>2</v>
      </c>
      <c r="E52" s="33"/>
      <c r="F52" s="33"/>
      <c r="G52" s="33"/>
      <c r="H52" s="33"/>
      <c r="I52" s="33"/>
      <c r="J52" s="67"/>
      <c r="K52" s="79"/>
      <c r="L52" s="55" t="s">
        <v>475</v>
      </c>
      <c r="M52" s="37" t="s">
        <v>476</v>
      </c>
      <c r="N52" s="63" t="s">
        <v>513</v>
      </c>
      <c r="O52" s="57" t="s">
        <v>53</v>
      </c>
      <c r="P52" s="57" t="s">
        <v>136</v>
      </c>
      <c r="Q52" s="98"/>
      <c r="R52" s="88" t="s">
        <v>53</v>
      </c>
      <c r="S52" s="89" t="s">
        <v>144</v>
      </c>
      <c r="T52" s="68" t="s">
        <v>42</v>
      </c>
      <c r="U52" s="90" t="s">
        <v>137</v>
      </c>
      <c r="V52" s="90" t="s">
        <v>138</v>
      </c>
      <c r="W52" s="81" t="s">
        <v>573</v>
      </c>
      <c r="X52" s="37" t="s">
        <v>140</v>
      </c>
      <c r="Y52" s="68" t="s">
        <v>42</v>
      </c>
      <c r="Z52" s="39" t="s">
        <v>42</v>
      </c>
      <c r="AA52" s="103">
        <f>AA54+AA55+AA56+AA57+AA59*3+AA60+AA61+AA62+AA63+AA64+AA65+AA66</f>
        <v>0.6599</v>
      </c>
      <c r="AB52" s="57" t="s">
        <v>213</v>
      </c>
      <c r="AC52" s="115"/>
      <c r="AD52" s="115"/>
      <c r="AE52" s="115"/>
      <c r="AF52" s="115"/>
      <c r="AG52" s="131"/>
      <c r="AH52" s="131"/>
      <c r="AI52" s="130"/>
      <c r="AJ52" s="81">
        <v>0</v>
      </c>
      <c r="AK52" s="87">
        <v>1</v>
      </c>
    </row>
    <row r="53" s="7" customFormat="1" ht="40" customHeight="1" spans="1:37">
      <c r="A53" s="28">
        <v>35</v>
      </c>
      <c r="B53" s="31"/>
      <c r="C53" s="31"/>
      <c r="D53" s="31"/>
      <c r="E53" s="31">
        <v>3</v>
      </c>
      <c r="F53" s="31"/>
      <c r="G53" s="31"/>
      <c r="H53" s="31"/>
      <c r="I53" s="31"/>
      <c r="J53" s="64"/>
      <c r="K53" s="52"/>
      <c r="L53" s="75" t="s">
        <v>574</v>
      </c>
      <c r="M53" s="35" t="s">
        <v>575</v>
      </c>
      <c r="N53" s="52" t="s">
        <v>522</v>
      </c>
      <c r="O53" s="53" t="s">
        <v>56</v>
      </c>
      <c r="P53" s="53" t="s">
        <v>136</v>
      </c>
      <c r="Q53" s="97"/>
      <c r="R53" s="85" t="s">
        <v>53</v>
      </c>
      <c r="S53" s="70" t="s">
        <v>144</v>
      </c>
      <c r="T53" s="66" t="s">
        <v>42</v>
      </c>
      <c r="U53" s="48" t="s">
        <v>138</v>
      </c>
      <c r="V53" s="48" t="s">
        <v>137</v>
      </c>
      <c r="W53" s="69" t="s">
        <v>203</v>
      </c>
      <c r="X53" s="35" t="s">
        <v>576</v>
      </c>
      <c r="Y53" s="66" t="s">
        <v>205</v>
      </c>
      <c r="Z53" s="30" t="s">
        <v>577</v>
      </c>
      <c r="AA53" s="101">
        <v>0.3599</v>
      </c>
      <c r="AB53" s="53" t="s">
        <v>42</v>
      </c>
      <c r="AC53" s="114"/>
      <c r="AD53" s="114"/>
      <c r="AE53" s="114"/>
      <c r="AF53" s="114"/>
      <c r="AG53" s="109"/>
      <c r="AH53" s="109"/>
      <c r="AI53" s="126"/>
      <c r="AJ53" s="69">
        <v>1</v>
      </c>
      <c r="AK53" s="87">
        <v>1</v>
      </c>
    </row>
    <row r="54" s="7" customFormat="1" ht="40" customHeight="1" spans="1:37">
      <c r="A54" s="28">
        <v>36</v>
      </c>
      <c r="B54" s="31"/>
      <c r="C54" s="31"/>
      <c r="D54" s="31"/>
      <c r="E54" s="31">
        <v>3</v>
      </c>
      <c r="F54" s="31"/>
      <c r="G54" s="31"/>
      <c r="H54" s="31"/>
      <c r="I54" s="31"/>
      <c r="J54" s="64"/>
      <c r="K54" s="73"/>
      <c r="L54" s="75" t="s">
        <v>578</v>
      </c>
      <c r="M54" s="35" t="s">
        <v>579</v>
      </c>
      <c r="N54" s="52" t="s">
        <v>522</v>
      </c>
      <c r="O54" s="53" t="s">
        <v>56</v>
      </c>
      <c r="P54" s="53" t="s">
        <v>136</v>
      </c>
      <c r="Q54" s="64"/>
      <c r="R54" s="85" t="s">
        <v>53</v>
      </c>
      <c r="S54" s="70" t="s">
        <v>144</v>
      </c>
      <c r="T54" s="66" t="s">
        <v>42</v>
      </c>
      <c r="U54" s="48" t="s">
        <v>138</v>
      </c>
      <c r="V54" s="48" t="s">
        <v>137</v>
      </c>
      <c r="W54" s="69" t="s">
        <v>193</v>
      </c>
      <c r="X54" s="35">
        <v>20</v>
      </c>
      <c r="Y54" s="66" t="s">
        <v>580</v>
      </c>
      <c r="Z54" s="30" t="s">
        <v>581</v>
      </c>
      <c r="AA54" s="105">
        <v>0.0084</v>
      </c>
      <c r="AB54" s="53" t="s">
        <v>42</v>
      </c>
      <c r="AC54" s="114"/>
      <c r="AD54" s="114"/>
      <c r="AE54" s="114"/>
      <c r="AF54" s="114"/>
      <c r="AG54" s="109"/>
      <c r="AH54" s="109"/>
      <c r="AI54" s="126"/>
      <c r="AJ54" s="69">
        <v>1</v>
      </c>
      <c r="AK54" s="87">
        <v>1</v>
      </c>
    </row>
    <row r="55" s="7" customFormat="1" ht="40" customHeight="1" spans="1:37">
      <c r="A55" s="28">
        <v>37</v>
      </c>
      <c r="B55" s="31"/>
      <c r="C55" s="31"/>
      <c r="D55" s="31"/>
      <c r="E55" s="31">
        <v>3</v>
      </c>
      <c r="F55" s="31"/>
      <c r="G55" s="31"/>
      <c r="H55" s="31"/>
      <c r="I55" s="31"/>
      <c r="J55" s="30"/>
      <c r="K55" s="73"/>
      <c r="L55" s="75" t="s">
        <v>582</v>
      </c>
      <c r="M55" s="35" t="s">
        <v>583</v>
      </c>
      <c r="N55" s="52" t="s">
        <v>522</v>
      </c>
      <c r="O55" s="53" t="s">
        <v>56</v>
      </c>
      <c r="P55" s="53" t="s">
        <v>136</v>
      </c>
      <c r="Q55" s="64"/>
      <c r="R55" s="85" t="s">
        <v>53</v>
      </c>
      <c r="S55" s="70" t="s">
        <v>144</v>
      </c>
      <c r="T55" s="66" t="s">
        <v>42</v>
      </c>
      <c r="U55" s="48" t="s">
        <v>138</v>
      </c>
      <c r="V55" s="48" t="s">
        <v>137</v>
      </c>
      <c r="W55" s="69" t="s">
        <v>193</v>
      </c>
      <c r="X55" s="35">
        <v>20</v>
      </c>
      <c r="Y55" s="66" t="s">
        <v>580</v>
      </c>
      <c r="Z55" s="30" t="s">
        <v>584</v>
      </c>
      <c r="AA55" s="105">
        <v>0.0152</v>
      </c>
      <c r="AB55" s="53" t="s">
        <v>42</v>
      </c>
      <c r="AC55" s="114"/>
      <c r="AD55" s="114"/>
      <c r="AE55" s="114"/>
      <c r="AF55" s="114"/>
      <c r="AG55" s="109"/>
      <c r="AH55" s="109"/>
      <c r="AI55" s="126"/>
      <c r="AJ55" s="69">
        <v>1</v>
      </c>
      <c r="AK55" s="87">
        <v>1</v>
      </c>
    </row>
    <row r="56" s="6" customFormat="1" ht="40" customHeight="1" spans="1:37">
      <c r="A56" s="28">
        <v>38</v>
      </c>
      <c r="B56" s="31"/>
      <c r="C56" s="31"/>
      <c r="D56" s="31"/>
      <c r="E56" s="31">
        <v>3</v>
      </c>
      <c r="F56" s="31"/>
      <c r="G56" s="31"/>
      <c r="H56" s="31"/>
      <c r="I56" s="31"/>
      <c r="J56" s="64"/>
      <c r="K56" s="58"/>
      <c r="L56" s="75" t="s">
        <v>585</v>
      </c>
      <c r="M56" s="35" t="s">
        <v>586</v>
      </c>
      <c r="N56" s="52" t="s">
        <v>522</v>
      </c>
      <c r="O56" s="53" t="s">
        <v>56</v>
      </c>
      <c r="P56" s="53" t="s">
        <v>136</v>
      </c>
      <c r="Q56" s="97"/>
      <c r="R56" s="85" t="s">
        <v>53</v>
      </c>
      <c r="S56" s="70" t="s">
        <v>144</v>
      </c>
      <c r="T56" s="66" t="s">
        <v>42</v>
      </c>
      <c r="U56" s="48" t="s">
        <v>138</v>
      </c>
      <c r="V56" s="48" t="s">
        <v>137</v>
      </c>
      <c r="W56" s="69" t="s">
        <v>193</v>
      </c>
      <c r="X56" s="35">
        <v>20</v>
      </c>
      <c r="Y56" s="66" t="s">
        <v>580</v>
      </c>
      <c r="Z56" s="30" t="s">
        <v>587</v>
      </c>
      <c r="AA56" s="105">
        <v>0.021</v>
      </c>
      <c r="AB56" s="53" t="s">
        <v>42</v>
      </c>
      <c r="AC56" s="30"/>
      <c r="AD56" s="30"/>
      <c r="AE56" s="30"/>
      <c r="AF56" s="30"/>
      <c r="AG56" s="109"/>
      <c r="AH56" s="109"/>
      <c r="AI56" s="126"/>
      <c r="AJ56" s="69">
        <v>1</v>
      </c>
      <c r="AK56" s="121">
        <v>1</v>
      </c>
    </row>
    <row r="57" s="6" customFormat="1" ht="40" customHeight="1" spans="1:37">
      <c r="A57" s="28">
        <v>39</v>
      </c>
      <c r="B57" s="31"/>
      <c r="C57" s="31"/>
      <c r="D57" s="31"/>
      <c r="E57" s="31">
        <v>3</v>
      </c>
      <c r="F57" s="31"/>
      <c r="G57" s="31"/>
      <c r="H57" s="31"/>
      <c r="I57" s="31"/>
      <c r="J57" s="64"/>
      <c r="K57" s="73"/>
      <c r="L57" s="75" t="s">
        <v>588</v>
      </c>
      <c r="M57" s="35" t="s">
        <v>589</v>
      </c>
      <c r="N57" s="52" t="s">
        <v>522</v>
      </c>
      <c r="O57" s="53" t="s">
        <v>56</v>
      </c>
      <c r="P57" s="53" t="s">
        <v>136</v>
      </c>
      <c r="Q57" s="97"/>
      <c r="R57" s="85" t="s">
        <v>53</v>
      </c>
      <c r="S57" s="70" t="s">
        <v>144</v>
      </c>
      <c r="T57" s="66" t="s">
        <v>42</v>
      </c>
      <c r="U57" s="48" t="s">
        <v>138</v>
      </c>
      <c r="V57" s="48" t="s">
        <v>137</v>
      </c>
      <c r="W57" s="69" t="s">
        <v>193</v>
      </c>
      <c r="X57" s="35">
        <v>20</v>
      </c>
      <c r="Y57" s="66" t="s">
        <v>580</v>
      </c>
      <c r="Z57" s="30" t="s">
        <v>590</v>
      </c>
      <c r="AA57" s="105">
        <v>0.0053</v>
      </c>
      <c r="AB57" s="53" t="s">
        <v>42</v>
      </c>
      <c r="AC57" s="53"/>
      <c r="AD57" s="53"/>
      <c r="AE57" s="53"/>
      <c r="AF57" s="53"/>
      <c r="AG57" s="109"/>
      <c r="AH57" s="109"/>
      <c r="AI57" s="126"/>
      <c r="AJ57" s="69">
        <v>1</v>
      </c>
      <c r="AK57" s="121">
        <v>1</v>
      </c>
    </row>
    <row r="58" s="1" customFormat="1" ht="40" customHeight="1" spans="1:37">
      <c r="A58" s="28">
        <v>40</v>
      </c>
      <c r="B58" s="31"/>
      <c r="C58" s="31"/>
      <c r="D58" s="31"/>
      <c r="E58" s="31">
        <v>3</v>
      </c>
      <c r="F58" s="31"/>
      <c r="G58" s="31"/>
      <c r="H58" s="31"/>
      <c r="I58" s="31"/>
      <c r="J58" s="64"/>
      <c r="K58" s="73"/>
      <c r="L58" s="75" t="s">
        <v>591</v>
      </c>
      <c r="M58" s="35" t="s">
        <v>479</v>
      </c>
      <c r="N58" s="52" t="s">
        <v>240</v>
      </c>
      <c r="O58" s="69" t="s">
        <v>56</v>
      </c>
      <c r="P58" s="53" t="s">
        <v>136</v>
      </c>
      <c r="Q58" s="97"/>
      <c r="R58" s="85" t="s">
        <v>53</v>
      </c>
      <c r="S58" s="70" t="s">
        <v>144</v>
      </c>
      <c r="T58" s="66" t="s">
        <v>42</v>
      </c>
      <c r="U58" s="48" t="s">
        <v>138</v>
      </c>
      <c r="V58" s="48" t="s">
        <v>137</v>
      </c>
      <c r="W58" s="69" t="s">
        <v>166</v>
      </c>
      <c r="X58" s="35" t="s">
        <v>445</v>
      </c>
      <c r="Y58" s="66" t="s">
        <v>42</v>
      </c>
      <c r="Z58" s="30" t="s">
        <v>592</v>
      </c>
      <c r="AA58" s="105">
        <v>0.008</v>
      </c>
      <c r="AB58" s="53" t="s">
        <v>42</v>
      </c>
      <c r="AC58" s="53"/>
      <c r="AD58" s="53"/>
      <c r="AE58" s="53"/>
      <c r="AF58" s="53"/>
      <c r="AG58" s="109"/>
      <c r="AH58" s="109"/>
      <c r="AI58" s="126"/>
      <c r="AJ58" s="69">
        <v>1</v>
      </c>
      <c r="AK58" s="50">
        <v>0</v>
      </c>
    </row>
    <row r="59" s="5" customFormat="1" ht="40" customHeight="1" spans="1:37">
      <c r="A59" s="32">
        <v>40</v>
      </c>
      <c r="B59" s="33"/>
      <c r="C59" s="33"/>
      <c r="D59" s="33"/>
      <c r="E59" s="33">
        <v>3</v>
      </c>
      <c r="F59" s="33"/>
      <c r="G59" s="33"/>
      <c r="H59" s="33"/>
      <c r="I59" s="33"/>
      <c r="J59" s="67"/>
      <c r="K59" s="80"/>
      <c r="L59" s="76" t="s">
        <v>478</v>
      </c>
      <c r="M59" s="37" t="s">
        <v>479</v>
      </c>
      <c r="N59" s="63" t="s">
        <v>513</v>
      </c>
      <c r="O59" s="81" t="s">
        <v>56</v>
      </c>
      <c r="P59" s="57" t="s">
        <v>136</v>
      </c>
      <c r="Q59" s="98"/>
      <c r="R59" s="88" t="s">
        <v>53</v>
      </c>
      <c r="S59" s="89" t="s">
        <v>144</v>
      </c>
      <c r="T59" s="68" t="s">
        <v>42</v>
      </c>
      <c r="U59" s="90" t="s">
        <v>137</v>
      </c>
      <c r="V59" s="90" t="s">
        <v>138</v>
      </c>
      <c r="W59" s="81" t="s">
        <v>166</v>
      </c>
      <c r="X59" s="37" t="s">
        <v>445</v>
      </c>
      <c r="Y59" s="68" t="s">
        <v>42</v>
      </c>
      <c r="Z59" s="39" t="s">
        <v>592</v>
      </c>
      <c r="AA59" s="106">
        <v>0.008</v>
      </c>
      <c r="AB59" s="57" t="s">
        <v>42</v>
      </c>
      <c r="AC59" s="57"/>
      <c r="AD59" s="57"/>
      <c r="AE59" s="57"/>
      <c r="AF59" s="57"/>
      <c r="AG59" s="131"/>
      <c r="AH59" s="131"/>
      <c r="AI59" s="130"/>
      <c r="AJ59" s="81">
        <v>0</v>
      </c>
      <c r="AK59" s="121">
        <v>1</v>
      </c>
    </row>
    <row r="60" s="6" customFormat="1" ht="40" customHeight="1" spans="1:37">
      <c r="A60" s="28">
        <v>41</v>
      </c>
      <c r="B60" s="31"/>
      <c r="C60" s="31"/>
      <c r="D60" s="31"/>
      <c r="E60" s="31">
        <v>3</v>
      </c>
      <c r="F60" s="31"/>
      <c r="G60" s="31"/>
      <c r="H60" s="31"/>
      <c r="I60" s="31"/>
      <c r="J60" s="64"/>
      <c r="K60" s="73"/>
      <c r="L60" s="75" t="s">
        <v>593</v>
      </c>
      <c r="M60" s="35" t="s">
        <v>594</v>
      </c>
      <c r="N60" s="52" t="s">
        <v>522</v>
      </c>
      <c r="O60" s="69" t="s">
        <v>56</v>
      </c>
      <c r="P60" s="53" t="s">
        <v>136</v>
      </c>
      <c r="Q60" s="97"/>
      <c r="R60" s="85" t="s">
        <v>53</v>
      </c>
      <c r="S60" s="70" t="s">
        <v>144</v>
      </c>
      <c r="T60" s="66" t="s">
        <v>42</v>
      </c>
      <c r="U60" s="48" t="s">
        <v>138</v>
      </c>
      <c r="V60" s="48" t="s">
        <v>137</v>
      </c>
      <c r="W60" s="69" t="s">
        <v>203</v>
      </c>
      <c r="X60" s="35" t="s">
        <v>595</v>
      </c>
      <c r="Y60" s="66" t="s">
        <v>335</v>
      </c>
      <c r="Z60" s="30" t="s">
        <v>596</v>
      </c>
      <c r="AA60" s="105">
        <v>0.01</v>
      </c>
      <c r="AB60" s="53" t="s">
        <v>42</v>
      </c>
      <c r="AC60" s="53"/>
      <c r="AD60" s="53"/>
      <c r="AE60" s="53"/>
      <c r="AF60" s="53"/>
      <c r="AG60" s="109"/>
      <c r="AH60" s="109"/>
      <c r="AI60" s="126"/>
      <c r="AJ60" s="69">
        <v>1</v>
      </c>
      <c r="AK60" s="121">
        <v>1</v>
      </c>
    </row>
    <row r="61" s="7" customFormat="1" ht="40" customHeight="1" spans="1:37">
      <c r="A61" s="28">
        <v>42</v>
      </c>
      <c r="B61" s="31"/>
      <c r="C61" s="31"/>
      <c r="D61" s="31"/>
      <c r="E61" s="31">
        <v>3</v>
      </c>
      <c r="F61" s="31"/>
      <c r="G61" s="31"/>
      <c r="H61" s="31"/>
      <c r="I61" s="31"/>
      <c r="J61" s="64"/>
      <c r="K61" s="73"/>
      <c r="L61" s="75" t="s">
        <v>597</v>
      </c>
      <c r="M61" s="35" t="s">
        <v>598</v>
      </c>
      <c r="N61" s="52" t="s">
        <v>522</v>
      </c>
      <c r="O61" s="69" t="s">
        <v>56</v>
      </c>
      <c r="P61" s="53" t="s">
        <v>136</v>
      </c>
      <c r="Q61" s="97"/>
      <c r="R61" s="85" t="s">
        <v>53</v>
      </c>
      <c r="S61" s="70" t="s">
        <v>144</v>
      </c>
      <c r="T61" s="66" t="s">
        <v>42</v>
      </c>
      <c r="U61" s="48" t="s">
        <v>138</v>
      </c>
      <c r="V61" s="48" t="s">
        <v>137</v>
      </c>
      <c r="W61" s="69" t="s">
        <v>203</v>
      </c>
      <c r="X61" s="35" t="s">
        <v>599</v>
      </c>
      <c r="Y61" s="66" t="s">
        <v>335</v>
      </c>
      <c r="Z61" s="64" t="s">
        <v>596</v>
      </c>
      <c r="AA61" s="105">
        <v>0.0259</v>
      </c>
      <c r="AB61" s="53" t="s">
        <v>42</v>
      </c>
      <c r="AC61" s="30"/>
      <c r="AD61" s="30"/>
      <c r="AE61" s="30"/>
      <c r="AF61" s="30"/>
      <c r="AG61" s="109"/>
      <c r="AH61" s="109"/>
      <c r="AI61" s="126"/>
      <c r="AJ61" s="69">
        <v>1</v>
      </c>
      <c r="AK61" s="87">
        <v>1</v>
      </c>
    </row>
    <row r="62" s="7" customFormat="1" ht="40" customHeight="1" spans="1:37">
      <c r="A62" s="28">
        <v>43</v>
      </c>
      <c r="B62" s="31"/>
      <c r="C62" s="31"/>
      <c r="D62" s="31"/>
      <c r="E62" s="31">
        <v>3</v>
      </c>
      <c r="F62" s="31"/>
      <c r="G62" s="31"/>
      <c r="H62" s="31"/>
      <c r="I62" s="31"/>
      <c r="J62" s="49"/>
      <c r="K62" s="49"/>
      <c r="L62" s="75" t="s">
        <v>600</v>
      </c>
      <c r="M62" s="35" t="s">
        <v>601</v>
      </c>
      <c r="N62" s="52" t="s">
        <v>522</v>
      </c>
      <c r="O62" s="69" t="s">
        <v>56</v>
      </c>
      <c r="P62" s="53" t="s">
        <v>136</v>
      </c>
      <c r="Q62" s="95"/>
      <c r="R62" s="85" t="s">
        <v>53</v>
      </c>
      <c r="S62" s="70" t="s">
        <v>144</v>
      </c>
      <c r="T62" s="66" t="s">
        <v>42</v>
      </c>
      <c r="U62" s="48" t="s">
        <v>138</v>
      </c>
      <c r="V62" s="48" t="s">
        <v>137</v>
      </c>
      <c r="W62" s="69" t="s">
        <v>203</v>
      </c>
      <c r="X62" s="35" t="s">
        <v>602</v>
      </c>
      <c r="Y62" s="66" t="s">
        <v>603</v>
      </c>
      <c r="Z62" s="95" t="s">
        <v>604</v>
      </c>
      <c r="AA62" s="105">
        <v>0.0568</v>
      </c>
      <c r="AB62" s="53" t="s">
        <v>42</v>
      </c>
      <c r="AC62" s="49"/>
      <c r="AD62" s="49"/>
      <c r="AE62" s="49"/>
      <c r="AF62" s="49"/>
      <c r="AG62" s="109"/>
      <c r="AH62" s="109"/>
      <c r="AI62" s="126"/>
      <c r="AJ62" s="69">
        <v>1</v>
      </c>
      <c r="AK62" s="87">
        <v>1</v>
      </c>
    </row>
    <row r="63" s="7" customFormat="1" ht="40" customHeight="1" spans="1:37">
      <c r="A63" s="28">
        <v>44</v>
      </c>
      <c r="B63" s="31"/>
      <c r="C63" s="31"/>
      <c r="D63" s="31"/>
      <c r="E63" s="31">
        <v>3</v>
      </c>
      <c r="F63" s="31"/>
      <c r="G63" s="31"/>
      <c r="H63" s="31"/>
      <c r="I63" s="31"/>
      <c r="J63" s="49"/>
      <c r="K63" s="49"/>
      <c r="L63" s="75" t="s">
        <v>605</v>
      </c>
      <c r="M63" s="35" t="s">
        <v>606</v>
      </c>
      <c r="N63" s="52" t="s">
        <v>522</v>
      </c>
      <c r="O63" s="69" t="s">
        <v>56</v>
      </c>
      <c r="P63" s="53" t="s">
        <v>136</v>
      </c>
      <c r="Q63" s="95"/>
      <c r="R63" s="85" t="s">
        <v>53</v>
      </c>
      <c r="S63" s="70" t="s">
        <v>144</v>
      </c>
      <c r="T63" s="66" t="s">
        <v>42</v>
      </c>
      <c r="U63" s="48" t="s">
        <v>138</v>
      </c>
      <c r="V63" s="48" t="s">
        <v>137</v>
      </c>
      <c r="W63" s="69" t="s">
        <v>203</v>
      </c>
      <c r="X63" s="35" t="s">
        <v>602</v>
      </c>
      <c r="Y63" s="66" t="s">
        <v>603</v>
      </c>
      <c r="Z63" s="95" t="s">
        <v>607</v>
      </c>
      <c r="AA63" s="105">
        <v>0.1977</v>
      </c>
      <c r="AB63" s="53" t="s">
        <v>42</v>
      </c>
      <c r="AC63" s="49"/>
      <c r="AD63" s="49"/>
      <c r="AE63" s="49"/>
      <c r="AF63" s="49"/>
      <c r="AG63" s="109"/>
      <c r="AH63" s="109"/>
      <c r="AI63" s="126"/>
      <c r="AJ63" s="69">
        <v>1</v>
      </c>
      <c r="AK63" s="87">
        <v>1</v>
      </c>
    </row>
    <row r="64" s="7" customFormat="1" ht="40" customHeight="1" spans="1:37">
      <c r="A64" s="28">
        <v>45</v>
      </c>
      <c r="B64" s="31"/>
      <c r="C64" s="31"/>
      <c r="D64" s="31"/>
      <c r="E64" s="31">
        <v>3</v>
      </c>
      <c r="F64" s="31"/>
      <c r="G64" s="31"/>
      <c r="H64" s="31"/>
      <c r="I64" s="31"/>
      <c r="J64" s="49"/>
      <c r="K64" s="49"/>
      <c r="L64" s="75" t="s">
        <v>608</v>
      </c>
      <c r="M64" s="35" t="s">
        <v>609</v>
      </c>
      <c r="N64" s="52" t="s">
        <v>522</v>
      </c>
      <c r="O64" s="69" t="s">
        <v>56</v>
      </c>
      <c r="P64" s="53" t="s">
        <v>136</v>
      </c>
      <c r="Q64" s="64"/>
      <c r="R64" s="85" t="s">
        <v>53</v>
      </c>
      <c r="S64" s="70" t="s">
        <v>144</v>
      </c>
      <c r="T64" s="66" t="s">
        <v>42</v>
      </c>
      <c r="U64" s="48" t="s">
        <v>138</v>
      </c>
      <c r="V64" s="48" t="s">
        <v>137</v>
      </c>
      <c r="W64" s="69" t="s">
        <v>203</v>
      </c>
      <c r="X64" s="35" t="s">
        <v>610</v>
      </c>
      <c r="Y64" s="66" t="s">
        <v>335</v>
      </c>
      <c r="Z64" s="49" t="s">
        <v>611</v>
      </c>
      <c r="AA64" s="105">
        <v>0.0594</v>
      </c>
      <c r="AB64" s="53" t="s">
        <v>42</v>
      </c>
      <c r="AC64" s="49"/>
      <c r="AD64" s="49"/>
      <c r="AE64" s="49"/>
      <c r="AF64" s="49"/>
      <c r="AG64" s="109"/>
      <c r="AH64" s="109"/>
      <c r="AI64" s="126"/>
      <c r="AJ64" s="69">
        <v>1</v>
      </c>
      <c r="AK64" s="87">
        <v>1</v>
      </c>
    </row>
    <row r="65" s="7" customFormat="1" ht="40" customHeight="1" spans="1:37">
      <c r="A65" s="28">
        <v>46</v>
      </c>
      <c r="B65" s="31"/>
      <c r="C65" s="31"/>
      <c r="D65" s="31"/>
      <c r="E65" s="31">
        <v>3</v>
      </c>
      <c r="F65" s="31"/>
      <c r="G65" s="31"/>
      <c r="H65" s="31"/>
      <c r="I65" s="31"/>
      <c r="J65" s="49"/>
      <c r="K65" s="49"/>
      <c r="L65" s="51" t="s">
        <v>612</v>
      </c>
      <c r="M65" s="35" t="s">
        <v>613</v>
      </c>
      <c r="N65" s="58" t="s">
        <v>149</v>
      </c>
      <c r="O65" s="53" t="s">
        <v>56</v>
      </c>
      <c r="P65" s="53" t="s">
        <v>136</v>
      </c>
      <c r="Q65" s="49"/>
      <c r="R65" s="85" t="s">
        <v>53</v>
      </c>
      <c r="S65" s="70" t="s">
        <v>144</v>
      </c>
      <c r="T65" s="66" t="s">
        <v>42</v>
      </c>
      <c r="U65" s="48" t="s">
        <v>138</v>
      </c>
      <c r="V65" s="48" t="s">
        <v>137</v>
      </c>
      <c r="W65" s="69" t="s">
        <v>203</v>
      </c>
      <c r="X65" s="35" t="s">
        <v>614</v>
      </c>
      <c r="Y65" s="66" t="s">
        <v>205</v>
      </c>
      <c r="Z65" s="49" t="s">
        <v>615</v>
      </c>
      <c r="AA65" s="105">
        <v>0.2224</v>
      </c>
      <c r="AB65" s="53" t="s">
        <v>42</v>
      </c>
      <c r="AC65" s="49"/>
      <c r="AD65" s="49"/>
      <c r="AE65" s="49"/>
      <c r="AF65" s="49"/>
      <c r="AG65" s="109"/>
      <c r="AH65" s="109"/>
      <c r="AI65" s="126"/>
      <c r="AJ65" s="69">
        <v>1</v>
      </c>
      <c r="AK65" s="87">
        <v>1</v>
      </c>
    </row>
    <row r="66" s="7" customFormat="1" ht="40" customHeight="1" spans="1:37">
      <c r="A66" s="28">
        <v>47</v>
      </c>
      <c r="B66" s="31"/>
      <c r="C66" s="31"/>
      <c r="D66" s="31">
        <v>2</v>
      </c>
      <c r="E66" s="31"/>
      <c r="F66" s="31"/>
      <c r="G66" s="31"/>
      <c r="H66" s="31"/>
      <c r="I66" s="31"/>
      <c r="J66" s="49"/>
      <c r="K66" s="49"/>
      <c r="L66" s="75" t="s">
        <v>616</v>
      </c>
      <c r="M66" s="35" t="s">
        <v>617</v>
      </c>
      <c r="N66" s="52" t="s">
        <v>522</v>
      </c>
      <c r="O66" s="53" t="s">
        <v>78</v>
      </c>
      <c r="P66" s="53" t="s">
        <v>136</v>
      </c>
      <c r="Q66" s="49"/>
      <c r="R66" s="85" t="s">
        <v>53</v>
      </c>
      <c r="S66" s="70" t="s">
        <v>144</v>
      </c>
      <c r="T66" s="66" t="s">
        <v>42</v>
      </c>
      <c r="U66" s="48" t="s">
        <v>138</v>
      </c>
      <c r="V66" s="48" t="s">
        <v>137</v>
      </c>
      <c r="W66" s="69" t="s">
        <v>193</v>
      </c>
      <c r="X66" s="35" t="s">
        <v>618</v>
      </c>
      <c r="Y66" s="35" t="s">
        <v>42</v>
      </c>
      <c r="Z66" s="35" t="s">
        <v>42</v>
      </c>
      <c r="AA66" s="105">
        <v>0.0138</v>
      </c>
      <c r="AB66" s="53" t="s">
        <v>619</v>
      </c>
      <c r="AC66" s="49"/>
      <c r="AD66" s="49"/>
      <c r="AE66" s="49"/>
      <c r="AF66" s="49"/>
      <c r="AG66" s="109"/>
      <c r="AH66" s="109"/>
      <c r="AI66" s="126"/>
      <c r="AJ66" s="35">
        <v>2</v>
      </c>
      <c r="AK66" s="87">
        <v>2</v>
      </c>
    </row>
    <row r="67" s="7" customFormat="1" ht="40" customHeight="1" spans="1:37">
      <c r="A67" s="28">
        <v>48</v>
      </c>
      <c r="B67" s="31"/>
      <c r="C67" s="31"/>
      <c r="D67" s="31">
        <v>2</v>
      </c>
      <c r="E67" s="31"/>
      <c r="F67" s="31"/>
      <c r="G67" s="31"/>
      <c r="H67" s="31"/>
      <c r="I67" s="31"/>
      <c r="J67" s="49"/>
      <c r="K67" s="49"/>
      <c r="L67" s="75" t="s">
        <v>620</v>
      </c>
      <c r="M67" s="35" t="s">
        <v>621</v>
      </c>
      <c r="N67" s="52" t="s">
        <v>522</v>
      </c>
      <c r="O67" s="53" t="s">
        <v>78</v>
      </c>
      <c r="P67" s="53" t="s">
        <v>136</v>
      </c>
      <c r="Q67" s="49"/>
      <c r="R67" s="85" t="s">
        <v>53</v>
      </c>
      <c r="S67" s="70" t="s">
        <v>144</v>
      </c>
      <c r="T67" s="66" t="s">
        <v>42</v>
      </c>
      <c r="U67" s="48" t="s">
        <v>138</v>
      </c>
      <c r="V67" s="48" t="s">
        <v>137</v>
      </c>
      <c r="W67" s="69" t="s">
        <v>193</v>
      </c>
      <c r="X67" s="35">
        <v>8</v>
      </c>
      <c r="Y67" s="35" t="s">
        <v>42</v>
      </c>
      <c r="Z67" s="35" t="s">
        <v>42</v>
      </c>
      <c r="AA67" s="105">
        <v>0.0032</v>
      </c>
      <c r="AB67" s="53" t="s">
        <v>340</v>
      </c>
      <c r="AC67" s="35" t="s">
        <v>42</v>
      </c>
      <c r="AD67" s="35" t="s">
        <v>42</v>
      </c>
      <c r="AE67" s="35" t="s">
        <v>42</v>
      </c>
      <c r="AF67" s="35" t="s">
        <v>42</v>
      </c>
      <c r="AG67" s="35" t="s">
        <v>42</v>
      </c>
      <c r="AH67" s="35" t="s">
        <v>42</v>
      </c>
      <c r="AI67" s="126"/>
      <c r="AJ67" s="35">
        <v>2</v>
      </c>
      <c r="AK67" s="87">
        <v>2</v>
      </c>
    </row>
    <row r="68" s="7" customFormat="1" ht="40" customHeight="1" spans="1:37">
      <c r="A68" s="28">
        <v>49</v>
      </c>
      <c r="B68" s="31"/>
      <c r="C68" s="31"/>
      <c r="D68" s="31">
        <v>2</v>
      </c>
      <c r="E68" s="31"/>
      <c r="F68" s="31"/>
      <c r="G68" s="31"/>
      <c r="H68" s="31"/>
      <c r="I68" s="31"/>
      <c r="J68" s="49"/>
      <c r="K68" s="49"/>
      <c r="L68" s="75" t="s">
        <v>622</v>
      </c>
      <c r="M68" s="35" t="s">
        <v>623</v>
      </c>
      <c r="N68" s="52" t="s">
        <v>522</v>
      </c>
      <c r="O68" s="53" t="s">
        <v>78</v>
      </c>
      <c r="P68" s="53" t="s">
        <v>136</v>
      </c>
      <c r="Q68" s="49"/>
      <c r="R68" s="85" t="s">
        <v>53</v>
      </c>
      <c r="S68" s="70" t="s">
        <v>144</v>
      </c>
      <c r="T68" s="66" t="s">
        <v>42</v>
      </c>
      <c r="U68" s="48" t="s">
        <v>138</v>
      </c>
      <c r="V68" s="48" t="s">
        <v>137</v>
      </c>
      <c r="W68" s="69" t="s">
        <v>193</v>
      </c>
      <c r="X68" s="35">
        <v>8</v>
      </c>
      <c r="Y68" s="35" t="s">
        <v>42</v>
      </c>
      <c r="Z68" s="35" t="s">
        <v>42</v>
      </c>
      <c r="AA68" s="105">
        <v>0.0019</v>
      </c>
      <c r="AB68" s="53" t="s">
        <v>340</v>
      </c>
      <c r="AC68" s="35" t="s">
        <v>42</v>
      </c>
      <c r="AD68" s="35" t="s">
        <v>42</v>
      </c>
      <c r="AE68" s="35" t="s">
        <v>42</v>
      </c>
      <c r="AF68" s="35" t="s">
        <v>42</v>
      </c>
      <c r="AG68" s="35" t="s">
        <v>42</v>
      </c>
      <c r="AH68" s="35" t="s">
        <v>42</v>
      </c>
      <c r="AI68" s="126"/>
      <c r="AJ68" s="35">
        <v>2</v>
      </c>
      <c r="AK68" s="87">
        <v>2</v>
      </c>
    </row>
    <row r="69" s="7" customFormat="1" ht="40" customHeight="1" spans="1:37">
      <c r="A69" s="28">
        <v>50</v>
      </c>
      <c r="B69" s="31"/>
      <c r="C69" s="31"/>
      <c r="D69" s="31">
        <v>2</v>
      </c>
      <c r="E69" s="31"/>
      <c r="F69" s="31"/>
      <c r="G69" s="31"/>
      <c r="H69" s="31"/>
      <c r="I69" s="31"/>
      <c r="J69" s="49"/>
      <c r="K69" s="49"/>
      <c r="L69" s="75" t="s">
        <v>624</v>
      </c>
      <c r="M69" s="35" t="s">
        <v>625</v>
      </c>
      <c r="N69" s="52" t="s">
        <v>522</v>
      </c>
      <c r="O69" s="53" t="s">
        <v>78</v>
      </c>
      <c r="P69" s="53" t="s">
        <v>136</v>
      </c>
      <c r="Q69" s="49"/>
      <c r="R69" s="85" t="s">
        <v>53</v>
      </c>
      <c r="S69" s="70" t="s">
        <v>144</v>
      </c>
      <c r="T69" s="66" t="s">
        <v>42</v>
      </c>
      <c r="U69" s="48" t="s">
        <v>138</v>
      </c>
      <c r="V69" s="48" t="s">
        <v>137</v>
      </c>
      <c r="W69" s="69" t="s">
        <v>166</v>
      </c>
      <c r="X69" s="35" t="s">
        <v>626</v>
      </c>
      <c r="Y69" s="35" t="s">
        <v>42</v>
      </c>
      <c r="Z69" s="95" t="s">
        <v>627</v>
      </c>
      <c r="AA69" s="105">
        <v>0.002</v>
      </c>
      <c r="AB69" s="53" t="s">
        <v>42</v>
      </c>
      <c r="AC69" s="49"/>
      <c r="AD69" s="49"/>
      <c r="AE69" s="49"/>
      <c r="AF69" s="49"/>
      <c r="AG69" s="109"/>
      <c r="AH69" s="109"/>
      <c r="AI69" s="126"/>
      <c r="AJ69" s="35">
        <v>1</v>
      </c>
      <c r="AK69" s="87">
        <v>1</v>
      </c>
    </row>
    <row r="70" s="10" customFormat="1" ht="40" customHeight="1" spans="1:37">
      <c r="A70" s="28">
        <v>51</v>
      </c>
      <c r="B70" s="31"/>
      <c r="C70" s="31">
        <v>1</v>
      </c>
      <c r="D70" s="31"/>
      <c r="E70" s="31"/>
      <c r="F70" s="31"/>
      <c r="G70" s="31"/>
      <c r="H70" s="31"/>
      <c r="I70" s="31"/>
      <c r="J70" s="64"/>
      <c r="K70" s="64"/>
      <c r="L70" s="51" t="s">
        <v>10</v>
      </c>
      <c r="M70" s="35" t="s">
        <v>11</v>
      </c>
      <c r="N70" s="145" t="s">
        <v>72</v>
      </c>
      <c r="O70" s="53" t="s">
        <v>53</v>
      </c>
      <c r="P70" s="53" t="s">
        <v>136</v>
      </c>
      <c r="Q70" s="97"/>
      <c r="R70" s="85" t="s">
        <v>53</v>
      </c>
      <c r="S70" s="70" t="s">
        <v>10</v>
      </c>
      <c r="T70" s="66" t="s">
        <v>53</v>
      </c>
      <c r="U70" s="48" t="s">
        <v>138</v>
      </c>
      <c r="V70" s="48" t="s">
        <v>137</v>
      </c>
      <c r="W70" s="69" t="s">
        <v>173</v>
      </c>
      <c r="X70" s="35" t="s">
        <v>140</v>
      </c>
      <c r="Y70" s="66" t="s">
        <v>42</v>
      </c>
      <c r="Z70" s="30" t="s">
        <v>42</v>
      </c>
      <c r="AA70" s="105">
        <f>AA72+AA81+AA96+AA97*AJ97+AA98*AJ98+AA99*AJ99+AA100+AA103+AA105*AJ105+AA109+AA115*AJ115</f>
        <v>4.4838</v>
      </c>
      <c r="AB70" s="53" t="s">
        <v>42</v>
      </c>
      <c r="AC70" s="95"/>
      <c r="AD70" s="95"/>
      <c r="AE70" s="95"/>
      <c r="AF70" s="95"/>
      <c r="AG70" s="109"/>
      <c r="AH70" s="109"/>
      <c r="AI70" s="126"/>
      <c r="AJ70" s="35">
        <v>1</v>
      </c>
      <c r="AK70" s="121">
        <v>0</v>
      </c>
    </row>
    <row r="71" s="5" customFormat="1" ht="40" customHeight="1" spans="1:37">
      <c r="A71" s="32">
        <v>51</v>
      </c>
      <c r="B71" s="33"/>
      <c r="C71" s="33">
        <v>1</v>
      </c>
      <c r="D71" s="33"/>
      <c r="E71" s="33"/>
      <c r="F71" s="33"/>
      <c r="G71" s="33"/>
      <c r="H71" s="33"/>
      <c r="I71" s="33"/>
      <c r="J71" s="67"/>
      <c r="K71" s="67"/>
      <c r="L71" s="55" t="s">
        <v>481</v>
      </c>
      <c r="M71" s="37" t="s">
        <v>11</v>
      </c>
      <c r="N71" s="59" t="s">
        <v>512</v>
      </c>
      <c r="O71" s="57" t="s">
        <v>53</v>
      </c>
      <c r="P71" s="57" t="s">
        <v>136</v>
      </c>
      <c r="Q71" s="98"/>
      <c r="R71" s="88" t="s">
        <v>53</v>
      </c>
      <c r="S71" s="89" t="s">
        <v>10</v>
      </c>
      <c r="T71" s="68" t="s">
        <v>53</v>
      </c>
      <c r="U71" s="90" t="s">
        <v>137</v>
      </c>
      <c r="V71" s="90" t="s">
        <v>138</v>
      </c>
      <c r="W71" s="81" t="s">
        <v>173</v>
      </c>
      <c r="X71" s="37" t="s">
        <v>140</v>
      </c>
      <c r="Y71" s="68" t="s">
        <v>42</v>
      </c>
      <c r="Z71" s="39" t="s">
        <v>42</v>
      </c>
      <c r="AA71" s="106">
        <f>AA73+AA83+AA97+AA98*AJ98+AA99*AJ99+AA100*AJ100+AA101+AA105+AA109*AJ109+AA110+AA116*AJ116</f>
        <v>3.2441</v>
      </c>
      <c r="AB71" s="57" t="s">
        <v>42</v>
      </c>
      <c r="AC71" s="112"/>
      <c r="AD71" s="112"/>
      <c r="AE71" s="112"/>
      <c r="AF71" s="112"/>
      <c r="AG71" s="131"/>
      <c r="AH71" s="131"/>
      <c r="AI71" s="130"/>
      <c r="AJ71" s="37">
        <v>0</v>
      </c>
      <c r="AK71" s="121">
        <v>1</v>
      </c>
    </row>
    <row r="72" s="10" customFormat="1" ht="40" customHeight="1" spans="1:37">
      <c r="A72" s="28">
        <v>52</v>
      </c>
      <c r="B72" s="31"/>
      <c r="C72" s="31"/>
      <c r="D72" s="31">
        <v>2</v>
      </c>
      <c r="E72" s="45"/>
      <c r="F72" s="31"/>
      <c r="G72" s="31"/>
      <c r="H72" s="31"/>
      <c r="I72" s="31"/>
      <c r="J72" s="64"/>
      <c r="K72" s="64"/>
      <c r="L72" s="51">
        <v>330102301700</v>
      </c>
      <c r="M72" s="35" t="s">
        <v>628</v>
      </c>
      <c r="N72" s="52" t="s">
        <v>240</v>
      </c>
      <c r="O72" s="53" t="s">
        <v>53</v>
      </c>
      <c r="P72" s="53" t="s">
        <v>136</v>
      </c>
      <c r="Q72" s="97"/>
      <c r="R72" s="85" t="s">
        <v>53</v>
      </c>
      <c r="S72" s="70" t="s">
        <v>144</v>
      </c>
      <c r="T72" s="66" t="s">
        <v>42</v>
      </c>
      <c r="U72" s="48" t="s">
        <v>138</v>
      </c>
      <c r="V72" s="48" t="s">
        <v>137</v>
      </c>
      <c r="W72" s="69" t="s">
        <v>173</v>
      </c>
      <c r="X72" s="35" t="s">
        <v>140</v>
      </c>
      <c r="Y72" s="66" t="s">
        <v>42</v>
      </c>
      <c r="Z72" s="30" t="s">
        <v>42</v>
      </c>
      <c r="AA72" s="105">
        <f>AA73+AA74*AJ74+AA75+AA76+AA77+AA78</f>
        <v>1.4743</v>
      </c>
      <c r="AB72" s="53" t="s">
        <v>42</v>
      </c>
      <c r="AC72" s="95"/>
      <c r="AD72" s="95"/>
      <c r="AE72" s="95"/>
      <c r="AF72" s="95"/>
      <c r="AG72" s="109"/>
      <c r="AH72" s="109"/>
      <c r="AI72" s="126"/>
      <c r="AJ72" s="35">
        <v>1</v>
      </c>
      <c r="AK72" s="121">
        <v>1</v>
      </c>
    </row>
    <row r="73" s="10" customFormat="1" ht="40" customHeight="1" spans="1:37">
      <c r="A73" s="28">
        <v>53</v>
      </c>
      <c r="B73" s="31"/>
      <c r="C73" s="31"/>
      <c r="D73" s="31"/>
      <c r="E73" s="46">
        <v>3</v>
      </c>
      <c r="F73" s="31"/>
      <c r="G73" s="31"/>
      <c r="H73" s="31"/>
      <c r="I73" s="31"/>
      <c r="J73" s="64"/>
      <c r="K73" s="64"/>
      <c r="L73" s="51">
        <v>330102301800</v>
      </c>
      <c r="M73" s="70" t="s">
        <v>629</v>
      </c>
      <c r="N73" s="52" t="s">
        <v>240</v>
      </c>
      <c r="O73" s="69" t="s">
        <v>56</v>
      </c>
      <c r="P73" s="53" t="s">
        <v>136</v>
      </c>
      <c r="Q73" s="97"/>
      <c r="R73" s="85" t="s">
        <v>53</v>
      </c>
      <c r="S73" s="70" t="s">
        <v>144</v>
      </c>
      <c r="T73" s="66" t="s">
        <v>42</v>
      </c>
      <c r="U73" s="48" t="s">
        <v>138</v>
      </c>
      <c r="V73" s="48" t="s">
        <v>137</v>
      </c>
      <c r="W73" s="69" t="s">
        <v>630</v>
      </c>
      <c r="X73" s="35" t="s">
        <v>631</v>
      </c>
      <c r="Y73" s="66" t="s">
        <v>530</v>
      </c>
      <c r="Z73" s="30" t="s">
        <v>632</v>
      </c>
      <c r="AA73" s="105">
        <v>0.8467</v>
      </c>
      <c r="AB73" s="53" t="s">
        <v>42</v>
      </c>
      <c r="AC73" s="95"/>
      <c r="AD73" s="95"/>
      <c r="AE73" s="95"/>
      <c r="AF73" s="95"/>
      <c r="AG73" s="109"/>
      <c r="AH73" s="109"/>
      <c r="AI73" s="126"/>
      <c r="AJ73" s="35">
        <v>1</v>
      </c>
      <c r="AK73" s="121">
        <v>1</v>
      </c>
    </row>
    <row r="74" s="10" customFormat="1" ht="40" customHeight="1" spans="1:37">
      <c r="A74" s="28">
        <v>54</v>
      </c>
      <c r="B74" s="31"/>
      <c r="C74" s="31"/>
      <c r="D74" s="31"/>
      <c r="E74" s="46">
        <v>3</v>
      </c>
      <c r="F74" s="31"/>
      <c r="G74" s="31"/>
      <c r="H74" s="31"/>
      <c r="I74" s="31"/>
      <c r="J74" s="64"/>
      <c r="K74" s="64"/>
      <c r="L74" s="51">
        <v>330102301900</v>
      </c>
      <c r="M74" s="70" t="s">
        <v>633</v>
      </c>
      <c r="N74" s="52" t="s">
        <v>240</v>
      </c>
      <c r="O74" s="69" t="s">
        <v>56</v>
      </c>
      <c r="P74" s="53" t="s">
        <v>136</v>
      </c>
      <c r="Q74" s="97"/>
      <c r="R74" s="85" t="s">
        <v>53</v>
      </c>
      <c r="S74" s="70" t="s">
        <v>144</v>
      </c>
      <c r="T74" s="66" t="s">
        <v>42</v>
      </c>
      <c r="U74" s="48" t="s">
        <v>138</v>
      </c>
      <c r="V74" s="48" t="s">
        <v>137</v>
      </c>
      <c r="W74" s="69" t="s">
        <v>203</v>
      </c>
      <c r="X74" s="35" t="s">
        <v>634</v>
      </c>
      <c r="Y74" s="66" t="s">
        <v>335</v>
      </c>
      <c r="Z74" s="30" t="s">
        <v>635</v>
      </c>
      <c r="AA74" s="105">
        <v>0.0088</v>
      </c>
      <c r="AB74" s="53" t="s">
        <v>42</v>
      </c>
      <c r="AC74" s="95"/>
      <c r="AD74" s="95"/>
      <c r="AE74" s="95"/>
      <c r="AF74" s="95"/>
      <c r="AG74" s="109"/>
      <c r="AH74" s="109"/>
      <c r="AI74" s="126"/>
      <c r="AJ74" s="35">
        <v>4</v>
      </c>
      <c r="AK74" s="121">
        <v>4</v>
      </c>
    </row>
    <row r="75" s="10" customFormat="1" ht="40" customHeight="1" spans="1:37">
      <c r="A75" s="28">
        <v>55</v>
      </c>
      <c r="B75" s="31"/>
      <c r="C75" s="31"/>
      <c r="D75" s="31"/>
      <c r="E75" s="46">
        <v>3</v>
      </c>
      <c r="F75" s="31"/>
      <c r="G75" s="31"/>
      <c r="H75" s="31"/>
      <c r="I75" s="31"/>
      <c r="J75" s="64"/>
      <c r="K75" s="64"/>
      <c r="L75" s="51">
        <v>330102303300</v>
      </c>
      <c r="M75" s="70" t="s">
        <v>636</v>
      </c>
      <c r="N75" s="52" t="s">
        <v>240</v>
      </c>
      <c r="O75" s="69" t="s">
        <v>56</v>
      </c>
      <c r="P75" s="53" t="s">
        <v>136</v>
      </c>
      <c r="Q75" s="97"/>
      <c r="R75" s="85" t="s">
        <v>53</v>
      </c>
      <c r="S75" s="70" t="s">
        <v>144</v>
      </c>
      <c r="T75" s="66" t="s">
        <v>42</v>
      </c>
      <c r="U75" s="48" t="s">
        <v>138</v>
      </c>
      <c r="V75" s="48" t="s">
        <v>137</v>
      </c>
      <c r="W75" s="69" t="s">
        <v>203</v>
      </c>
      <c r="X75" s="35" t="s">
        <v>610</v>
      </c>
      <c r="Y75" s="66" t="s">
        <v>335</v>
      </c>
      <c r="Z75" s="30" t="s">
        <v>637</v>
      </c>
      <c r="AA75" s="105">
        <v>0.156</v>
      </c>
      <c r="AB75" s="53" t="s">
        <v>42</v>
      </c>
      <c r="AC75" s="95"/>
      <c r="AD75" s="95"/>
      <c r="AE75" s="95"/>
      <c r="AF75" s="95"/>
      <c r="AG75" s="109"/>
      <c r="AH75" s="109"/>
      <c r="AI75" s="126"/>
      <c r="AJ75" s="35">
        <v>1</v>
      </c>
      <c r="AK75" s="121">
        <v>1</v>
      </c>
    </row>
    <row r="76" ht="40" customHeight="1" spans="1:37">
      <c r="A76" s="28">
        <v>56</v>
      </c>
      <c r="B76" s="31"/>
      <c r="C76" s="31"/>
      <c r="D76" s="31"/>
      <c r="E76" s="46">
        <v>3</v>
      </c>
      <c r="F76" s="31"/>
      <c r="G76" s="31"/>
      <c r="H76" s="31"/>
      <c r="I76" s="31"/>
      <c r="J76" s="64"/>
      <c r="K76" s="64"/>
      <c r="L76" s="51" t="s">
        <v>638</v>
      </c>
      <c r="M76" s="70" t="s">
        <v>639</v>
      </c>
      <c r="N76" s="52" t="s">
        <v>240</v>
      </c>
      <c r="O76" s="69" t="s">
        <v>56</v>
      </c>
      <c r="P76" s="53" t="s">
        <v>136</v>
      </c>
      <c r="Q76" s="97"/>
      <c r="R76" s="85" t="s">
        <v>53</v>
      </c>
      <c r="S76" s="70" t="s">
        <v>144</v>
      </c>
      <c r="T76" s="66" t="s">
        <v>42</v>
      </c>
      <c r="U76" s="48" t="s">
        <v>138</v>
      </c>
      <c r="V76" s="48" t="s">
        <v>137</v>
      </c>
      <c r="W76" s="69" t="s">
        <v>203</v>
      </c>
      <c r="X76" s="35" t="s">
        <v>523</v>
      </c>
      <c r="Y76" s="66" t="s">
        <v>335</v>
      </c>
      <c r="Z76" s="30" t="s">
        <v>640</v>
      </c>
      <c r="AA76" s="105">
        <v>0.0433</v>
      </c>
      <c r="AB76" s="53" t="s">
        <v>42</v>
      </c>
      <c r="AC76" s="95"/>
      <c r="AD76" s="95"/>
      <c r="AE76" s="95"/>
      <c r="AF76" s="95"/>
      <c r="AG76" s="109"/>
      <c r="AH76" s="109"/>
      <c r="AI76" s="126"/>
      <c r="AJ76" s="35">
        <v>1</v>
      </c>
      <c r="AK76" s="121">
        <v>1</v>
      </c>
    </row>
    <row r="77" s="10" customFormat="1" ht="40" customHeight="1" spans="1:37">
      <c r="A77" s="28">
        <v>57</v>
      </c>
      <c r="B77" s="31"/>
      <c r="C77" s="31"/>
      <c r="D77" s="31"/>
      <c r="E77" s="46">
        <v>3</v>
      </c>
      <c r="F77" s="31"/>
      <c r="G77" s="31"/>
      <c r="H77" s="31"/>
      <c r="I77" s="31"/>
      <c r="J77" s="64"/>
      <c r="K77" s="64"/>
      <c r="L77" s="51">
        <v>330102302300</v>
      </c>
      <c r="M77" s="70" t="s">
        <v>641</v>
      </c>
      <c r="N77" s="52" t="s">
        <v>240</v>
      </c>
      <c r="O77" s="69" t="s">
        <v>56</v>
      </c>
      <c r="P77" s="53" t="s">
        <v>136</v>
      </c>
      <c r="Q77" s="97"/>
      <c r="R77" s="85" t="s">
        <v>53</v>
      </c>
      <c r="S77" s="70" t="s">
        <v>144</v>
      </c>
      <c r="T77" s="66" t="s">
        <v>42</v>
      </c>
      <c r="U77" s="48" t="s">
        <v>138</v>
      </c>
      <c r="V77" s="48" t="s">
        <v>137</v>
      </c>
      <c r="W77" s="69" t="s">
        <v>630</v>
      </c>
      <c r="X77" s="35" t="s">
        <v>631</v>
      </c>
      <c r="Y77" s="66" t="s">
        <v>530</v>
      </c>
      <c r="Z77" s="30" t="s">
        <v>642</v>
      </c>
      <c r="AA77" s="105">
        <v>0.2483</v>
      </c>
      <c r="AB77" s="53" t="s">
        <v>42</v>
      </c>
      <c r="AC77" s="95"/>
      <c r="AD77" s="95"/>
      <c r="AE77" s="95"/>
      <c r="AF77" s="95"/>
      <c r="AG77" s="109"/>
      <c r="AH77" s="109"/>
      <c r="AI77" s="126"/>
      <c r="AJ77" s="35">
        <v>1</v>
      </c>
      <c r="AK77" s="121">
        <v>1</v>
      </c>
    </row>
    <row r="78" s="6" customFormat="1" ht="40" customHeight="1" spans="1:37">
      <c r="A78" s="28">
        <v>58</v>
      </c>
      <c r="B78" s="31"/>
      <c r="C78" s="31"/>
      <c r="D78" s="31"/>
      <c r="E78" s="46">
        <v>3</v>
      </c>
      <c r="F78" s="31"/>
      <c r="G78" s="31"/>
      <c r="H78" s="31"/>
      <c r="I78" s="31"/>
      <c r="J78" s="64"/>
      <c r="K78" s="64"/>
      <c r="L78" s="51" t="s">
        <v>643</v>
      </c>
      <c r="M78" s="70" t="s">
        <v>644</v>
      </c>
      <c r="N78" s="145" t="s">
        <v>645</v>
      </c>
      <c r="O78" s="69" t="s">
        <v>56</v>
      </c>
      <c r="P78" s="53" t="s">
        <v>136</v>
      </c>
      <c r="Q78" s="97"/>
      <c r="R78" s="85" t="s">
        <v>53</v>
      </c>
      <c r="S78" s="70" t="s">
        <v>144</v>
      </c>
      <c r="T78" s="66" t="s">
        <v>42</v>
      </c>
      <c r="U78" s="48" t="s">
        <v>138</v>
      </c>
      <c r="V78" s="48" t="s">
        <v>137</v>
      </c>
      <c r="W78" s="69" t="s">
        <v>173</v>
      </c>
      <c r="X78" s="35" t="s">
        <v>140</v>
      </c>
      <c r="Y78" s="66" t="s">
        <v>42</v>
      </c>
      <c r="Z78" s="30" t="s">
        <v>646</v>
      </c>
      <c r="AA78" s="105">
        <f>AA79+AA80*AJ80</f>
        <v>0.1448</v>
      </c>
      <c r="AB78" s="53" t="s">
        <v>42</v>
      </c>
      <c r="AC78" s="95"/>
      <c r="AD78" s="95"/>
      <c r="AE78" s="95"/>
      <c r="AF78" s="95"/>
      <c r="AG78" s="109"/>
      <c r="AH78" s="109"/>
      <c r="AI78" s="126"/>
      <c r="AJ78" s="35">
        <v>1</v>
      </c>
      <c r="AK78" s="121">
        <v>1</v>
      </c>
    </row>
    <row r="79" ht="40" customHeight="1" spans="1:37">
      <c r="A79" s="28">
        <v>59</v>
      </c>
      <c r="B79" s="31"/>
      <c r="C79" s="31"/>
      <c r="D79" s="31"/>
      <c r="E79" s="45"/>
      <c r="F79" s="31">
        <v>4</v>
      </c>
      <c r="G79" s="31"/>
      <c r="H79" s="31"/>
      <c r="I79" s="31"/>
      <c r="J79" s="64"/>
      <c r="K79" s="64"/>
      <c r="L79" s="51">
        <v>330102302400</v>
      </c>
      <c r="M79" s="70" t="s">
        <v>647</v>
      </c>
      <c r="N79" s="52" t="s">
        <v>240</v>
      </c>
      <c r="O79" s="69" t="s">
        <v>56</v>
      </c>
      <c r="P79" s="53" t="s">
        <v>136</v>
      </c>
      <c r="Q79" s="97"/>
      <c r="R79" s="85" t="s">
        <v>53</v>
      </c>
      <c r="S79" s="70" t="s">
        <v>144</v>
      </c>
      <c r="T79" s="66" t="s">
        <v>42</v>
      </c>
      <c r="U79" s="48" t="s">
        <v>138</v>
      </c>
      <c r="V79" s="48" t="s">
        <v>137</v>
      </c>
      <c r="W79" s="69" t="s">
        <v>203</v>
      </c>
      <c r="X79" s="35" t="s">
        <v>648</v>
      </c>
      <c r="Y79" s="66" t="s">
        <v>335</v>
      </c>
      <c r="Z79" s="30" t="s">
        <v>646</v>
      </c>
      <c r="AA79" s="105">
        <v>0.1338</v>
      </c>
      <c r="AB79" s="53" t="s">
        <v>42</v>
      </c>
      <c r="AC79" s="95"/>
      <c r="AD79" s="95"/>
      <c r="AE79" s="95"/>
      <c r="AF79" s="95"/>
      <c r="AG79" s="109"/>
      <c r="AH79" s="109"/>
      <c r="AI79" s="126"/>
      <c r="AJ79" s="35">
        <v>1</v>
      </c>
      <c r="AK79" s="121">
        <v>1</v>
      </c>
    </row>
    <row r="80" s="10" customFormat="1" ht="40" customHeight="1" spans="1:37">
      <c r="A80" s="28">
        <v>60</v>
      </c>
      <c r="B80" s="31"/>
      <c r="C80" s="31"/>
      <c r="D80" s="31"/>
      <c r="E80" s="45"/>
      <c r="F80" s="31">
        <v>4</v>
      </c>
      <c r="G80" s="31"/>
      <c r="H80" s="31"/>
      <c r="I80" s="31"/>
      <c r="J80" s="64"/>
      <c r="K80" s="64"/>
      <c r="L80" s="51" t="s">
        <v>540</v>
      </c>
      <c r="M80" s="70" t="s">
        <v>541</v>
      </c>
      <c r="N80" s="52" t="s">
        <v>240</v>
      </c>
      <c r="O80" s="53" t="s">
        <v>78</v>
      </c>
      <c r="P80" s="53" t="s">
        <v>136</v>
      </c>
      <c r="Q80" s="97"/>
      <c r="R80" s="85" t="s">
        <v>53</v>
      </c>
      <c r="S80" s="70" t="s">
        <v>144</v>
      </c>
      <c r="T80" s="66" t="s">
        <v>42</v>
      </c>
      <c r="U80" s="48" t="s">
        <v>138</v>
      </c>
      <c r="V80" s="48" t="s">
        <v>137</v>
      </c>
      <c r="W80" s="69" t="s">
        <v>193</v>
      </c>
      <c r="X80" s="35" t="s">
        <v>262</v>
      </c>
      <c r="Y80" s="35" t="s">
        <v>42</v>
      </c>
      <c r="Z80" s="30" t="s">
        <v>649</v>
      </c>
      <c r="AA80" s="105">
        <v>0.0055</v>
      </c>
      <c r="AB80" s="53" t="s">
        <v>42</v>
      </c>
      <c r="AC80" s="95"/>
      <c r="AD80" s="95"/>
      <c r="AE80" s="95"/>
      <c r="AF80" s="95"/>
      <c r="AG80" s="109"/>
      <c r="AH80" s="109"/>
      <c r="AI80" s="126"/>
      <c r="AJ80" s="35">
        <v>2</v>
      </c>
      <c r="AK80" s="121">
        <v>2</v>
      </c>
    </row>
    <row r="81" s="11" customFormat="1" ht="40" customHeight="1" spans="1:37">
      <c r="A81" s="28">
        <v>61</v>
      </c>
      <c r="B81" s="31"/>
      <c r="C81" s="31"/>
      <c r="D81" s="31">
        <v>2</v>
      </c>
      <c r="E81" s="45"/>
      <c r="F81" s="31"/>
      <c r="G81" s="31"/>
      <c r="H81" s="31"/>
      <c r="I81" s="31"/>
      <c r="J81" s="64"/>
      <c r="K81" s="64"/>
      <c r="L81" s="51" t="s">
        <v>650</v>
      </c>
      <c r="M81" s="35" t="s">
        <v>484</v>
      </c>
      <c r="N81" s="52" t="s">
        <v>149</v>
      </c>
      <c r="O81" s="53" t="s">
        <v>53</v>
      </c>
      <c r="P81" s="53" t="s">
        <v>136</v>
      </c>
      <c r="Q81" s="97"/>
      <c r="R81" s="85" t="s">
        <v>53</v>
      </c>
      <c r="S81" s="70" t="s">
        <v>144</v>
      </c>
      <c r="T81" s="66" t="s">
        <v>42</v>
      </c>
      <c r="U81" s="48" t="s">
        <v>138</v>
      </c>
      <c r="V81" s="48" t="s">
        <v>137</v>
      </c>
      <c r="W81" s="69" t="s">
        <v>173</v>
      </c>
      <c r="X81" s="35" t="s">
        <v>140</v>
      </c>
      <c r="Y81" s="66" t="s">
        <v>42</v>
      </c>
      <c r="Z81" s="30" t="s">
        <v>42</v>
      </c>
      <c r="AA81" s="105">
        <f>AA83+AA84+AA85+AA86+AA87*3+AA89+AA90+AA91+AA92+AA93+AA94+AA95</f>
        <v>1.0006</v>
      </c>
      <c r="AB81" s="53" t="s">
        <v>213</v>
      </c>
      <c r="AC81" s="95"/>
      <c r="AD81" s="95"/>
      <c r="AE81" s="95"/>
      <c r="AF81" s="95"/>
      <c r="AG81" s="109"/>
      <c r="AH81" s="109"/>
      <c r="AI81" s="126"/>
      <c r="AJ81" s="35">
        <v>1</v>
      </c>
      <c r="AK81" s="121">
        <v>0</v>
      </c>
    </row>
    <row r="82" s="5" customFormat="1" ht="40" customHeight="1" spans="1:37">
      <c r="A82" s="32">
        <v>61</v>
      </c>
      <c r="B82" s="33"/>
      <c r="C82" s="33"/>
      <c r="D82" s="33">
        <v>2</v>
      </c>
      <c r="E82" s="140"/>
      <c r="F82" s="33"/>
      <c r="G82" s="33"/>
      <c r="H82" s="33"/>
      <c r="I82" s="33"/>
      <c r="J82" s="67"/>
      <c r="K82" s="67"/>
      <c r="L82" s="55" t="s">
        <v>483</v>
      </c>
      <c r="M82" s="37" t="s">
        <v>484</v>
      </c>
      <c r="N82" s="63" t="s">
        <v>513</v>
      </c>
      <c r="O82" s="57" t="s">
        <v>53</v>
      </c>
      <c r="P82" s="57" t="s">
        <v>136</v>
      </c>
      <c r="Q82" s="98"/>
      <c r="R82" s="88" t="s">
        <v>53</v>
      </c>
      <c r="S82" s="89" t="s">
        <v>144</v>
      </c>
      <c r="T82" s="68" t="s">
        <v>42</v>
      </c>
      <c r="U82" s="90" t="s">
        <v>137</v>
      </c>
      <c r="V82" s="90" t="s">
        <v>138</v>
      </c>
      <c r="W82" s="81" t="s">
        <v>173</v>
      </c>
      <c r="X82" s="37" t="s">
        <v>140</v>
      </c>
      <c r="Y82" s="68" t="s">
        <v>42</v>
      </c>
      <c r="Z82" s="39" t="s">
        <v>42</v>
      </c>
      <c r="AA82" s="106">
        <f>AA84+AA85+AA86+AA87+AA88*3+AA90+AA91+AA92+AA93+AA94+AA95+AA96</f>
        <v>0.6481</v>
      </c>
      <c r="AB82" s="57" t="s">
        <v>213</v>
      </c>
      <c r="AC82" s="112"/>
      <c r="AD82" s="112"/>
      <c r="AE82" s="112"/>
      <c r="AF82" s="112"/>
      <c r="AG82" s="131"/>
      <c r="AH82" s="131"/>
      <c r="AI82" s="130"/>
      <c r="AJ82" s="37">
        <v>0</v>
      </c>
      <c r="AK82" s="121">
        <v>1</v>
      </c>
    </row>
    <row r="83" ht="40" customHeight="1" spans="1:37">
      <c r="A83" s="28">
        <v>62</v>
      </c>
      <c r="B83" s="31"/>
      <c r="C83" s="31"/>
      <c r="D83" s="31"/>
      <c r="E83" s="46">
        <v>3</v>
      </c>
      <c r="F83" s="31"/>
      <c r="G83" s="31"/>
      <c r="H83" s="31"/>
      <c r="I83" s="31"/>
      <c r="J83" s="64"/>
      <c r="K83" s="64"/>
      <c r="L83" s="51">
        <v>330102302900</v>
      </c>
      <c r="M83" s="35" t="s">
        <v>651</v>
      </c>
      <c r="N83" s="52" t="s">
        <v>240</v>
      </c>
      <c r="O83" s="69" t="s">
        <v>56</v>
      </c>
      <c r="P83" s="53" t="s">
        <v>136</v>
      </c>
      <c r="Q83" s="97"/>
      <c r="R83" s="85" t="s">
        <v>53</v>
      </c>
      <c r="S83" s="70" t="s">
        <v>144</v>
      </c>
      <c r="T83" s="66" t="s">
        <v>42</v>
      </c>
      <c r="U83" s="48" t="s">
        <v>138</v>
      </c>
      <c r="V83" s="48" t="s">
        <v>137</v>
      </c>
      <c r="W83" s="69" t="s">
        <v>203</v>
      </c>
      <c r="X83" s="35" t="s">
        <v>576</v>
      </c>
      <c r="Y83" s="66" t="s">
        <v>205</v>
      </c>
      <c r="Z83" s="30" t="s">
        <v>577</v>
      </c>
      <c r="AA83" s="101">
        <v>0.3599</v>
      </c>
      <c r="AB83" s="53" t="s">
        <v>42</v>
      </c>
      <c r="AC83" s="95"/>
      <c r="AD83" s="95"/>
      <c r="AE83" s="95"/>
      <c r="AF83" s="95"/>
      <c r="AG83" s="109"/>
      <c r="AH83" s="109"/>
      <c r="AI83" s="126"/>
      <c r="AJ83" s="35">
        <v>1</v>
      </c>
      <c r="AK83" s="121">
        <v>1</v>
      </c>
    </row>
    <row r="84" ht="40" customHeight="1" spans="1:37">
      <c r="A84" s="28">
        <v>63</v>
      </c>
      <c r="B84" s="31"/>
      <c r="C84" s="31"/>
      <c r="D84" s="31"/>
      <c r="E84" s="46">
        <v>3</v>
      </c>
      <c r="F84" s="31"/>
      <c r="G84" s="31"/>
      <c r="H84" s="31"/>
      <c r="I84" s="31"/>
      <c r="J84" s="64"/>
      <c r="K84" s="64"/>
      <c r="L84" s="75" t="s">
        <v>578</v>
      </c>
      <c r="M84" s="35" t="s">
        <v>579</v>
      </c>
      <c r="N84" s="52" t="s">
        <v>240</v>
      </c>
      <c r="O84" s="69" t="s">
        <v>56</v>
      </c>
      <c r="P84" s="53" t="s">
        <v>136</v>
      </c>
      <c r="Q84" s="97"/>
      <c r="R84" s="85" t="s">
        <v>53</v>
      </c>
      <c r="S84" s="70" t="s">
        <v>144</v>
      </c>
      <c r="T84" s="66" t="s">
        <v>42</v>
      </c>
      <c r="U84" s="48" t="s">
        <v>138</v>
      </c>
      <c r="V84" s="48" t="s">
        <v>137</v>
      </c>
      <c r="W84" s="69" t="s">
        <v>652</v>
      </c>
      <c r="X84" s="35">
        <v>20</v>
      </c>
      <c r="Y84" s="66" t="s">
        <v>580</v>
      </c>
      <c r="Z84" s="30" t="s">
        <v>581</v>
      </c>
      <c r="AA84" s="105">
        <v>0.0084</v>
      </c>
      <c r="AB84" s="53" t="s">
        <v>42</v>
      </c>
      <c r="AC84" s="95"/>
      <c r="AD84" s="95"/>
      <c r="AE84" s="95"/>
      <c r="AF84" s="95"/>
      <c r="AG84" s="109"/>
      <c r="AH84" s="109"/>
      <c r="AI84" s="126"/>
      <c r="AJ84" s="35">
        <v>1</v>
      </c>
      <c r="AK84" s="121">
        <v>1</v>
      </c>
    </row>
    <row r="85" ht="40" customHeight="1" spans="1:37">
      <c r="A85" s="28">
        <v>64</v>
      </c>
      <c r="B85" s="31"/>
      <c r="C85" s="31"/>
      <c r="D85" s="31"/>
      <c r="E85" s="46">
        <v>3</v>
      </c>
      <c r="F85" s="31"/>
      <c r="G85" s="31"/>
      <c r="H85" s="31"/>
      <c r="I85" s="31"/>
      <c r="J85" s="64"/>
      <c r="K85" s="64"/>
      <c r="L85" s="51">
        <v>330102303100</v>
      </c>
      <c r="M85" s="35" t="s">
        <v>653</v>
      </c>
      <c r="N85" s="52" t="s">
        <v>240</v>
      </c>
      <c r="O85" s="69" t="s">
        <v>56</v>
      </c>
      <c r="P85" s="53" t="s">
        <v>136</v>
      </c>
      <c r="Q85" s="97"/>
      <c r="R85" s="85" t="s">
        <v>53</v>
      </c>
      <c r="S85" s="70" t="s">
        <v>144</v>
      </c>
      <c r="T85" s="66" t="s">
        <v>42</v>
      </c>
      <c r="U85" s="48" t="s">
        <v>138</v>
      </c>
      <c r="V85" s="48" t="s">
        <v>137</v>
      </c>
      <c r="W85" s="69" t="s">
        <v>652</v>
      </c>
      <c r="X85" s="35">
        <v>20</v>
      </c>
      <c r="Y85" s="66" t="s">
        <v>580</v>
      </c>
      <c r="Z85" s="30" t="s">
        <v>584</v>
      </c>
      <c r="AA85" s="105">
        <v>0.0152</v>
      </c>
      <c r="AB85" s="53" t="s">
        <v>42</v>
      </c>
      <c r="AC85" s="95"/>
      <c r="AD85" s="95"/>
      <c r="AE85" s="95"/>
      <c r="AF85" s="95"/>
      <c r="AG85" s="109"/>
      <c r="AH85" s="109"/>
      <c r="AI85" s="126"/>
      <c r="AJ85" s="35">
        <v>1</v>
      </c>
      <c r="AK85" s="121">
        <v>1</v>
      </c>
    </row>
    <row r="86" ht="40" customHeight="1" spans="1:37">
      <c r="A86" s="28">
        <v>65</v>
      </c>
      <c r="B86" s="31"/>
      <c r="C86" s="31"/>
      <c r="D86" s="31"/>
      <c r="E86" s="46">
        <v>3</v>
      </c>
      <c r="F86" s="31"/>
      <c r="G86" s="31"/>
      <c r="H86" s="31"/>
      <c r="I86" s="31"/>
      <c r="J86" s="64"/>
      <c r="K86" s="64"/>
      <c r="L86" s="75" t="s">
        <v>585</v>
      </c>
      <c r="M86" s="35" t="s">
        <v>586</v>
      </c>
      <c r="N86" s="52" t="s">
        <v>240</v>
      </c>
      <c r="O86" s="69" t="s">
        <v>56</v>
      </c>
      <c r="P86" s="53" t="s">
        <v>136</v>
      </c>
      <c r="Q86" s="97"/>
      <c r="R86" s="85" t="s">
        <v>53</v>
      </c>
      <c r="S86" s="70" t="s">
        <v>144</v>
      </c>
      <c r="T86" s="66" t="s">
        <v>42</v>
      </c>
      <c r="U86" s="48" t="s">
        <v>138</v>
      </c>
      <c r="V86" s="48" t="s">
        <v>137</v>
      </c>
      <c r="W86" s="69" t="s">
        <v>652</v>
      </c>
      <c r="X86" s="35">
        <v>20</v>
      </c>
      <c r="Y86" s="66" t="s">
        <v>580</v>
      </c>
      <c r="Z86" s="30" t="s">
        <v>587</v>
      </c>
      <c r="AA86" s="105">
        <v>0.021</v>
      </c>
      <c r="AB86" s="53" t="s">
        <v>42</v>
      </c>
      <c r="AC86" s="95"/>
      <c r="AD86" s="95"/>
      <c r="AE86" s="95"/>
      <c r="AF86" s="95"/>
      <c r="AG86" s="109"/>
      <c r="AH86" s="109"/>
      <c r="AI86" s="126"/>
      <c r="AJ86" s="35">
        <v>1</v>
      </c>
      <c r="AK86" s="121">
        <v>1</v>
      </c>
    </row>
    <row r="87" ht="40" customHeight="1" spans="1:37">
      <c r="A87" s="28">
        <v>66</v>
      </c>
      <c r="B87" s="31"/>
      <c r="C87" s="31"/>
      <c r="D87" s="31"/>
      <c r="E87" s="46">
        <v>3</v>
      </c>
      <c r="F87" s="31"/>
      <c r="G87" s="31"/>
      <c r="H87" s="31"/>
      <c r="I87" s="31"/>
      <c r="J87" s="64"/>
      <c r="K87" s="64"/>
      <c r="L87" s="75" t="s">
        <v>588</v>
      </c>
      <c r="M87" s="35" t="s">
        <v>589</v>
      </c>
      <c r="N87" s="52" t="s">
        <v>240</v>
      </c>
      <c r="O87" s="69" t="s">
        <v>56</v>
      </c>
      <c r="P87" s="53" t="s">
        <v>136</v>
      </c>
      <c r="Q87" s="97"/>
      <c r="R87" s="85" t="s">
        <v>53</v>
      </c>
      <c r="S87" s="70" t="s">
        <v>144</v>
      </c>
      <c r="T87" s="66" t="s">
        <v>42</v>
      </c>
      <c r="U87" s="48" t="s">
        <v>138</v>
      </c>
      <c r="V87" s="48" t="s">
        <v>137</v>
      </c>
      <c r="W87" s="69" t="s">
        <v>652</v>
      </c>
      <c r="X87" s="35">
        <v>20</v>
      </c>
      <c r="Y87" s="66" t="s">
        <v>580</v>
      </c>
      <c r="Z87" s="30" t="s">
        <v>590</v>
      </c>
      <c r="AA87" s="105">
        <v>0.0053</v>
      </c>
      <c r="AB87" s="53" t="s">
        <v>42</v>
      </c>
      <c r="AC87" s="95"/>
      <c r="AD87" s="95"/>
      <c r="AE87" s="95"/>
      <c r="AF87" s="95"/>
      <c r="AG87" s="109"/>
      <c r="AH87" s="109"/>
      <c r="AI87" s="126"/>
      <c r="AJ87" s="35">
        <v>3</v>
      </c>
      <c r="AK87" s="121">
        <v>3</v>
      </c>
    </row>
    <row r="88" s="1" customFormat="1" ht="40" customHeight="1" spans="1:37">
      <c r="A88" s="28">
        <v>67</v>
      </c>
      <c r="B88" s="31"/>
      <c r="C88" s="31"/>
      <c r="D88" s="31"/>
      <c r="E88" s="46">
        <v>3</v>
      </c>
      <c r="F88" s="31"/>
      <c r="G88" s="31"/>
      <c r="H88" s="31"/>
      <c r="I88" s="31"/>
      <c r="J88" s="64"/>
      <c r="K88" s="64"/>
      <c r="L88" s="75" t="s">
        <v>591</v>
      </c>
      <c r="M88" s="35" t="s">
        <v>479</v>
      </c>
      <c r="N88" s="52" t="s">
        <v>240</v>
      </c>
      <c r="O88" s="69" t="s">
        <v>56</v>
      </c>
      <c r="P88" s="53" t="s">
        <v>136</v>
      </c>
      <c r="Q88" s="97"/>
      <c r="R88" s="85" t="s">
        <v>53</v>
      </c>
      <c r="S88" s="70" t="s">
        <v>144</v>
      </c>
      <c r="T88" s="66" t="s">
        <v>42</v>
      </c>
      <c r="U88" s="48" t="s">
        <v>138</v>
      </c>
      <c r="V88" s="48" t="s">
        <v>137</v>
      </c>
      <c r="W88" s="69" t="s">
        <v>166</v>
      </c>
      <c r="X88" s="35" t="s">
        <v>445</v>
      </c>
      <c r="Y88" s="66" t="s">
        <v>42</v>
      </c>
      <c r="Z88" s="30" t="s">
        <v>592</v>
      </c>
      <c r="AA88" s="105">
        <v>0.008</v>
      </c>
      <c r="AB88" s="53" t="s">
        <v>42</v>
      </c>
      <c r="AC88" s="95"/>
      <c r="AD88" s="95"/>
      <c r="AE88" s="95"/>
      <c r="AF88" s="95"/>
      <c r="AG88" s="109"/>
      <c r="AH88" s="109"/>
      <c r="AI88" s="126"/>
      <c r="AJ88" s="35">
        <v>1</v>
      </c>
      <c r="AK88" s="50">
        <v>0</v>
      </c>
    </row>
    <row r="89" s="5" customFormat="1" ht="40" customHeight="1" spans="1:37">
      <c r="A89" s="32">
        <v>67</v>
      </c>
      <c r="B89" s="33"/>
      <c r="C89" s="33"/>
      <c r="D89" s="33"/>
      <c r="E89" s="141">
        <v>3</v>
      </c>
      <c r="F89" s="33"/>
      <c r="G89" s="33"/>
      <c r="H89" s="33"/>
      <c r="I89" s="33"/>
      <c r="J89" s="67"/>
      <c r="K89" s="67"/>
      <c r="L89" s="76" t="s">
        <v>478</v>
      </c>
      <c r="M89" s="37" t="s">
        <v>479</v>
      </c>
      <c r="N89" s="63" t="s">
        <v>513</v>
      </c>
      <c r="O89" s="81" t="s">
        <v>56</v>
      </c>
      <c r="P89" s="57" t="s">
        <v>136</v>
      </c>
      <c r="Q89" s="98"/>
      <c r="R89" s="88" t="s">
        <v>53</v>
      </c>
      <c r="S89" s="89" t="s">
        <v>144</v>
      </c>
      <c r="T89" s="68" t="s">
        <v>42</v>
      </c>
      <c r="U89" s="90" t="s">
        <v>137</v>
      </c>
      <c r="V89" s="90" t="s">
        <v>138</v>
      </c>
      <c r="W89" s="81" t="s">
        <v>166</v>
      </c>
      <c r="X89" s="37" t="s">
        <v>445</v>
      </c>
      <c r="Y89" s="68" t="s">
        <v>42</v>
      </c>
      <c r="Z89" s="39" t="s">
        <v>592</v>
      </c>
      <c r="AA89" s="106">
        <v>0.008</v>
      </c>
      <c r="AB89" s="57" t="s">
        <v>42</v>
      </c>
      <c r="AC89" s="112"/>
      <c r="AD89" s="112"/>
      <c r="AE89" s="112"/>
      <c r="AF89" s="112"/>
      <c r="AG89" s="131"/>
      <c r="AH89" s="131"/>
      <c r="AI89" s="130"/>
      <c r="AJ89" s="37">
        <v>0</v>
      </c>
      <c r="AK89" s="121">
        <v>1</v>
      </c>
    </row>
    <row r="90" ht="40" customHeight="1" spans="1:37">
      <c r="A90" s="28">
        <v>68</v>
      </c>
      <c r="B90" s="31"/>
      <c r="C90" s="31"/>
      <c r="D90" s="31"/>
      <c r="E90" s="46">
        <v>3</v>
      </c>
      <c r="F90" s="31"/>
      <c r="G90" s="31"/>
      <c r="H90" s="31"/>
      <c r="I90" s="31"/>
      <c r="J90" s="64"/>
      <c r="K90" s="64"/>
      <c r="L90" s="75" t="s">
        <v>593</v>
      </c>
      <c r="M90" s="35" t="s">
        <v>594</v>
      </c>
      <c r="N90" s="52" t="s">
        <v>240</v>
      </c>
      <c r="O90" s="69" t="s">
        <v>56</v>
      </c>
      <c r="P90" s="53" t="s">
        <v>136</v>
      </c>
      <c r="Q90" s="97"/>
      <c r="R90" s="85" t="s">
        <v>53</v>
      </c>
      <c r="S90" s="70" t="s">
        <v>144</v>
      </c>
      <c r="T90" s="66" t="s">
        <v>42</v>
      </c>
      <c r="U90" s="48" t="s">
        <v>138</v>
      </c>
      <c r="V90" s="48" t="s">
        <v>137</v>
      </c>
      <c r="W90" s="69" t="s">
        <v>203</v>
      </c>
      <c r="X90" s="35" t="s">
        <v>595</v>
      </c>
      <c r="Y90" s="66" t="s">
        <v>335</v>
      </c>
      <c r="Z90" s="30" t="s">
        <v>596</v>
      </c>
      <c r="AA90" s="105">
        <v>0.01</v>
      </c>
      <c r="AB90" s="53" t="s">
        <v>42</v>
      </c>
      <c r="AC90" s="95"/>
      <c r="AD90" s="95"/>
      <c r="AE90" s="95"/>
      <c r="AF90" s="95"/>
      <c r="AG90" s="109"/>
      <c r="AH90" s="109"/>
      <c r="AI90" s="126"/>
      <c r="AJ90" s="35">
        <v>1</v>
      </c>
      <c r="AK90" s="121">
        <v>1</v>
      </c>
    </row>
    <row r="91" ht="40" customHeight="1" spans="1:37">
      <c r="A91" s="28">
        <v>69</v>
      </c>
      <c r="B91" s="31"/>
      <c r="C91" s="31"/>
      <c r="D91" s="31"/>
      <c r="E91" s="46">
        <v>3</v>
      </c>
      <c r="F91" s="31"/>
      <c r="G91" s="31"/>
      <c r="H91" s="31"/>
      <c r="I91" s="31"/>
      <c r="J91" s="64"/>
      <c r="K91" s="64"/>
      <c r="L91" s="51">
        <v>330102303000</v>
      </c>
      <c r="M91" s="35" t="s">
        <v>654</v>
      </c>
      <c r="N91" s="52" t="s">
        <v>240</v>
      </c>
      <c r="O91" s="69" t="s">
        <v>56</v>
      </c>
      <c r="P91" s="53" t="s">
        <v>136</v>
      </c>
      <c r="Q91" s="97"/>
      <c r="R91" s="85" t="s">
        <v>53</v>
      </c>
      <c r="S91" s="70" t="s">
        <v>144</v>
      </c>
      <c r="T91" s="66" t="s">
        <v>42</v>
      </c>
      <c r="U91" s="48" t="s">
        <v>138</v>
      </c>
      <c r="V91" s="48" t="s">
        <v>137</v>
      </c>
      <c r="W91" s="69" t="s">
        <v>203</v>
      </c>
      <c r="X91" s="35" t="s">
        <v>599</v>
      </c>
      <c r="Y91" s="66" t="s">
        <v>655</v>
      </c>
      <c r="Z91" s="30" t="s">
        <v>596</v>
      </c>
      <c r="AA91" s="105">
        <v>0.0259</v>
      </c>
      <c r="AB91" s="53" t="s">
        <v>42</v>
      </c>
      <c r="AC91" s="95"/>
      <c r="AD91" s="95"/>
      <c r="AE91" s="95"/>
      <c r="AF91" s="95"/>
      <c r="AG91" s="109"/>
      <c r="AH91" s="109"/>
      <c r="AI91" s="126"/>
      <c r="AJ91" s="35">
        <v>1</v>
      </c>
      <c r="AK91" s="121">
        <v>1</v>
      </c>
    </row>
    <row r="92" ht="40" customHeight="1" spans="1:37">
      <c r="A92" s="28">
        <v>70</v>
      </c>
      <c r="B92" s="31"/>
      <c r="C92" s="31"/>
      <c r="D92" s="31"/>
      <c r="E92" s="46">
        <v>3</v>
      </c>
      <c r="F92" s="31"/>
      <c r="G92" s="31"/>
      <c r="H92" s="31"/>
      <c r="I92" s="31"/>
      <c r="J92" s="64"/>
      <c r="K92" s="64"/>
      <c r="L92" s="75" t="s">
        <v>600</v>
      </c>
      <c r="M92" s="35" t="s">
        <v>601</v>
      </c>
      <c r="N92" s="52" t="s">
        <v>240</v>
      </c>
      <c r="O92" s="69" t="s">
        <v>56</v>
      </c>
      <c r="P92" s="53" t="s">
        <v>136</v>
      </c>
      <c r="Q92" s="97"/>
      <c r="R92" s="85" t="s">
        <v>53</v>
      </c>
      <c r="S92" s="70" t="s">
        <v>144</v>
      </c>
      <c r="T92" s="66" t="s">
        <v>42</v>
      </c>
      <c r="U92" s="48" t="s">
        <v>138</v>
      </c>
      <c r="V92" s="48" t="s">
        <v>137</v>
      </c>
      <c r="W92" s="69" t="s">
        <v>203</v>
      </c>
      <c r="X92" s="35" t="s">
        <v>602</v>
      </c>
      <c r="Y92" s="66" t="s">
        <v>656</v>
      </c>
      <c r="Z92" s="30" t="s">
        <v>604</v>
      </c>
      <c r="AA92" s="105">
        <v>0.0568</v>
      </c>
      <c r="AB92" s="53" t="s">
        <v>42</v>
      </c>
      <c r="AC92" s="95"/>
      <c r="AD92" s="95"/>
      <c r="AE92" s="95"/>
      <c r="AF92" s="95"/>
      <c r="AG92" s="109"/>
      <c r="AH92" s="109"/>
      <c r="AI92" s="126"/>
      <c r="AJ92" s="35">
        <v>1</v>
      </c>
      <c r="AK92" s="121">
        <v>1</v>
      </c>
    </row>
    <row r="93" ht="40" customHeight="1" spans="1:37">
      <c r="A93" s="28">
        <v>71</v>
      </c>
      <c r="B93" s="31"/>
      <c r="C93" s="31"/>
      <c r="D93" s="31"/>
      <c r="E93" s="46">
        <v>3</v>
      </c>
      <c r="F93" s="31"/>
      <c r="G93" s="31"/>
      <c r="H93" s="31"/>
      <c r="I93" s="31"/>
      <c r="J93" s="64"/>
      <c r="K93" s="64"/>
      <c r="L93" s="75" t="s">
        <v>605</v>
      </c>
      <c r="M93" s="35" t="s">
        <v>606</v>
      </c>
      <c r="N93" s="52" t="s">
        <v>240</v>
      </c>
      <c r="O93" s="69" t="s">
        <v>56</v>
      </c>
      <c r="P93" s="53" t="s">
        <v>136</v>
      </c>
      <c r="Q93" s="97"/>
      <c r="R93" s="85" t="s">
        <v>53</v>
      </c>
      <c r="S93" s="70" t="s">
        <v>144</v>
      </c>
      <c r="T93" s="66" t="s">
        <v>42</v>
      </c>
      <c r="U93" s="48" t="s">
        <v>138</v>
      </c>
      <c r="V93" s="48" t="s">
        <v>137</v>
      </c>
      <c r="W93" s="69" t="s">
        <v>203</v>
      </c>
      <c r="X93" s="35" t="s">
        <v>602</v>
      </c>
      <c r="Y93" s="66" t="s">
        <v>656</v>
      </c>
      <c r="Z93" s="30" t="s">
        <v>607</v>
      </c>
      <c r="AA93" s="105">
        <v>0.1977</v>
      </c>
      <c r="AB93" s="53" t="s">
        <v>42</v>
      </c>
      <c r="AC93" s="95"/>
      <c r="AD93" s="95"/>
      <c r="AE93" s="95"/>
      <c r="AF93" s="95"/>
      <c r="AG93" s="109"/>
      <c r="AH93" s="109"/>
      <c r="AI93" s="126"/>
      <c r="AJ93" s="35">
        <v>1</v>
      </c>
      <c r="AK93" s="121">
        <v>1</v>
      </c>
    </row>
    <row r="94" ht="40" customHeight="1" spans="1:37">
      <c r="A94" s="28">
        <v>72</v>
      </c>
      <c r="B94" s="31"/>
      <c r="C94" s="31"/>
      <c r="D94" s="31"/>
      <c r="E94" s="46">
        <v>3</v>
      </c>
      <c r="F94" s="31"/>
      <c r="G94" s="31"/>
      <c r="H94" s="31"/>
      <c r="I94" s="31"/>
      <c r="J94" s="64"/>
      <c r="K94" s="64"/>
      <c r="L94" s="75" t="s">
        <v>608</v>
      </c>
      <c r="M94" s="35" t="s">
        <v>609</v>
      </c>
      <c r="N94" s="52" t="s">
        <v>240</v>
      </c>
      <c r="O94" s="69" t="s">
        <v>56</v>
      </c>
      <c r="P94" s="53" t="s">
        <v>136</v>
      </c>
      <c r="Q94" s="97"/>
      <c r="R94" s="85" t="s">
        <v>53</v>
      </c>
      <c r="S94" s="70" t="s">
        <v>144</v>
      </c>
      <c r="T94" s="66" t="s">
        <v>42</v>
      </c>
      <c r="U94" s="48" t="s">
        <v>138</v>
      </c>
      <c r="V94" s="48" t="s">
        <v>137</v>
      </c>
      <c r="W94" s="69" t="s">
        <v>203</v>
      </c>
      <c r="X94" s="35" t="s">
        <v>610</v>
      </c>
      <c r="Y94" s="66" t="s">
        <v>335</v>
      </c>
      <c r="Z94" s="30" t="s">
        <v>611</v>
      </c>
      <c r="AA94" s="105">
        <v>0.0594</v>
      </c>
      <c r="AB94" s="53" t="s">
        <v>42</v>
      </c>
      <c r="AC94" s="95"/>
      <c r="AD94" s="95"/>
      <c r="AE94" s="95"/>
      <c r="AF94" s="95"/>
      <c r="AG94" s="109"/>
      <c r="AH94" s="109"/>
      <c r="AI94" s="126"/>
      <c r="AJ94" s="35">
        <v>1</v>
      </c>
      <c r="AK94" s="121">
        <v>1</v>
      </c>
    </row>
    <row r="95" s="12" customFormat="1" ht="40" customHeight="1" spans="1:37">
      <c r="A95" s="28">
        <v>73</v>
      </c>
      <c r="B95" s="31"/>
      <c r="C95" s="31"/>
      <c r="D95" s="31"/>
      <c r="E95" s="46">
        <v>3</v>
      </c>
      <c r="F95" s="31"/>
      <c r="G95" s="31"/>
      <c r="H95" s="31"/>
      <c r="I95" s="31"/>
      <c r="J95" s="64"/>
      <c r="K95" s="64"/>
      <c r="L95" s="51" t="s">
        <v>657</v>
      </c>
      <c r="M95" s="35" t="s">
        <v>658</v>
      </c>
      <c r="N95" s="52" t="s">
        <v>149</v>
      </c>
      <c r="O95" s="69" t="s">
        <v>56</v>
      </c>
      <c r="P95" s="53" t="s">
        <v>136</v>
      </c>
      <c r="Q95" s="97"/>
      <c r="R95" s="85" t="s">
        <v>53</v>
      </c>
      <c r="S95" s="70" t="s">
        <v>144</v>
      </c>
      <c r="T95" s="66" t="s">
        <v>42</v>
      </c>
      <c r="U95" s="48" t="s">
        <v>138</v>
      </c>
      <c r="V95" s="48" t="s">
        <v>137</v>
      </c>
      <c r="W95" s="69" t="s">
        <v>203</v>
      </c>
      <c r="X95" s="35" t="s">
        <v>614</v>
      </c>
      <c r="Y95" s="66" t="s">
        <v>205</v>
      </c>
      <c r="Z95" s="30" t="s">
        <v>659</v>
      </c>
      <c r="AA95" s="105">
        <v>0.2224</v>
      </c>
      <c r="AB95" s="53" t="s">
        <v>42</v>
      </c>
      <c r="AC95" s="95"/>
      <c r="AD95" s="95"/>
      <c r="AE95" s="95"/>
      <c r="AF95" s="95"/>
      <c r="AG95" s="109"/>
      <c r="AH95" s="109"/>
      <c r="AI95" s="126"/>
      <c r="AJ95" s="35">
        <v>1</v>
      </c>
      <c r="AK95" s="121">
        <v>1</v>
      </c>
    </row>
    <row r="96" ht="40" customHeight="1" spans="1:37">
      <c r="A96" s="28">
        <v>74</v>
      </c>
      <c r="B96" s="31"/>
      <c r="C96" s="31"/>
      <c r="D96" s="31">
        <v>2</v>
      </c>
      <c r="E96" s="45"/>
      <c r="F96" s="31"/>
      <c r="G96" s="31"/>
      <c r="H96" s="31"/>
      <c r="I96" s="31"/>
      <c r="J96" s="64"/>
      <c r="K96" s="64"/>
      <c r="L96" s="75" t="s">
        <v>624</v>
      </c>
      <c r="M96" s="35" t="s">
        <v>625</v>
      </c>
      <c r="N96" s="52" t="s">
        <v>240</v>
      </c>
      <c r="O96" s="69" t="s">
        <v>56</v>
      </c>
      <c r="P96" s="53" t="s">
        <v>136</v>
      </c>
      <c r="Q96" s="97"/>
      <c r="R96" s="85" t="s">
        <v>53</v>
      </c>
      <c r="S96" s="70" t="s">
        <v>144</v>
      </c>
      <c r="T96" s="66" t="s">
        <v>42</v>
      </c>
      <c r="U96" s="48" t="s">
        <v>138</v>
      </c>
      <c r="V96" s="48" t="s">
        <v>137</v>
      </c>
      <c r="W96" s="69" t="s">
        <v>660</v>
      </c>
      <c r="X96" s="35" t="s">
        <v>626</v>
      </c>
      <c r="Y96" s="66" t="s">
        <v>42</v>
      </c>
      <c r="Z96" s="30" t="s">
        <v>627</v>
      </c>
      <c r="AA96" s="105">
        <v>0.002</v>
      </c>
      <c r="AB96" s="53" t="s">
        <v>42</v>
      </c>
      <c r="AC96" s="95"/>
      <c r="AD96" s="95"/>
      <c r="AE96" s="95"/>
      <c r="AF96" s="95"/>
      <c r="AG96" s="109"/>
      <c r="AH96" s="109"/>
      <c r="AI96" s="126"/>
      <c r="AJ96" s="35">
        <v>1</v>
      </c>
      <c r="AK96" s="121">
        <v>1</v>
      </c>
    </row>
    <row r="97" s="10" customFormat="1" ht="40" customHeight="1" spans="1:37">
      <c r="A97" s="28">
        <v>75</v>
      </c>
      <c r="B97" s="31"/>
      <c r="C97" s="31"/>
      <c r="D97" s="31">
        <v>2</v>
      </c>
      <c r="E97" s="45"/>
      <c r="F97" s="31"/>
      <c r="G97" s="31"/>
      <c r="H97" s="31"/>
      <c r="I97" s="31"/>
      <c r="J97" s="64"/>
      <c r="K97" s="64"/>
      <c r="L97" s="75" t="s">
        <v>616</v>
      </c>
      <c r="M97" s="35" t="s">
        <v>617</v>
      </c>
      <c r="N97" s="52" t="s">
        <v>240</v>
      </c>
      <c r="O97" s="53" t="s">
        <v>78</v>
      </c>
      <c r="P97" s="53" t="s">
        <v>136</v>
      </c>
      <c r="Q97" s="97"/>
      <c r="R97" s="85" t="s">
        <v>53</v>
      </c>
      <c r="S97" s="70" t="s">
        <v>144</v>
      </c>
      <c r="T97" s="66" t="s">
        <v>42</v>
      </c>
      <c r="U97" s="48" t="s">
        <v>138</v>
      </c>
      <c r="V97" s="48" t="s">
        <v>137</v>
      </c>
      <c r="W97" s="69" t="s">
        <v>193</v>
      </c>
      <c r="X97" s="35" t="s">
        <v>618</v>
      </c>
      <c r="Y97" s="66" t="s">
        <v>42</v>
      </c>
      <c r="Z97" s="66" t="s">
        <v>42</v>
      </c>
      <c r="AA97" s="105">
        <v>0.0138</v>
      </c>
      <c r="AB97" s="53" t="s">
        <v>619</v>
      </c>
      <c r="AC97" s="95"/>
      <c r="AD97" s="95"/>
      <c r="AE97" s="95"/>
      <c r="AF97" s="95"/>
      <c r="AG97" s="109"/>
      <c r="AH97" s="109"/>
      <c r="AI97" s="126"/>
      <c r="AJ97" s="35">
        <v>2</v>
      </c>
      <c r="AK97" s="121">
        <v>2</v>
      </c>
    </row>
    <row r="98" s="10" customFormat="1" ht="40" customHeight="1" spans="1:37">
      <c r="A98" s="28">
        <v>76</v>
      </c>
      <c r="B98" s="31"/>
      <c r="C98" s="31"/>
      <c r="D98" s="31">
        <v>2</v>
      </c>
      <c r="E98" s="45"/>
      <c r="F98" s="31"/>
      <c r="G98" s="31"/>
      <c r="H98" s="31"/>
      <c r="I98" s="31"/>
      <c r="J98" s="64"/>
      <c r="K98" s="64"/>
      <c r="L98" s="75" t="s">
        <v>620</v>
      </c>
      <c r="M98" s="35" t="s">
        <v>621</v>
      </c>
      <c r="N98" s="52" t="s">
        <v>240</v>
      </c>
      <c r="O98" s="53" t="s">
        <v>78</v>
      </c>
      <c r="P98" s="53" t="s">
        <v>136</v>
      </c>
      <c r="Q98" s="97"/>
      <c r="R98" s="85" t="s">
        <v>53</v>
      </c>
      <c r="S98" s="70" t="s">
        <v>144</v>
      </c>
      <c r="T98" s="66" t="s">
        <v>42</v>
      </c>
      <c r="U98" s="48" t="s">
        <v>138</v>
      </c>
      <c r="V98" s="48" t="s">
        <v>137</v>
      </c>
      <c r="W98" s="69" t="s">
        <v>193</v>
      </c>
      <c r="X98" s="35">
        <v>8</v>
      </c>
      <c r="Y98" s="66" t="s">
        <v>42</v>
      </c>
      <c r="Z98" s="66" t="s">
        <v>42</v>
      </c>
      <c r="AA98" s="105">
        <v>0.0032</v>
      </c>
      <c r="AB98" s="126" t="s">
        <v>340</v>
      </c>
      <c r="AC98" s="66" t="s">
        <v>42</v>
      </c>
      <c r="AD98" s="66" t="s">
        <v>42</v>
      </c>
      <c r="AE98" s="66" t="s">
        <v>42</v>
      </c>
      <c r="AF98" s="66" t="s">
        <v>42</v>
      </c>
      <c r="AG98" s="66" t="s">
        <v>42</v>
      </c>
      <c r="AH98" s="66" t="s">
        <v>42</v>
      </c>
      <c r="AI98" s="126"/>
      <c r="AJ98" s="66" t="s">
        <v>661</v>
      </c>
      <c r="AK98" s="121">
        <v>2</v>
      </c>
    </row>
    <row r="99" s="10" customFormat="1" ht="40" customHeight="1" spans="1:37">
      <c r="A99" s="28">
        <v>77</v>
      </c>
      <c r="B99" s="31"/>
      <c r="C99" s="31"/>
      <c r="D99" s="31">
        <v>2</v>
      </c>
      <c r="E99" s="45"/>
      <c r="F99" s="31"/>
      <c r="G99" s="31"/>
      <c r="H99" s="31"/>
      <c r="I99" s="31"/>
      <c r="J99" s="64"/>
      <c r="K99" s="64"/>
      <c r="L99" s="75" t="s">
        <v>622</v>
      </c>
      <c r="M99" s="35" t="s">
        <v>623</v>
      </c>
      <c r="N99" s="52" t="s">
        <v>240</v>
      </c>
      <c r="O99" s="53" t="s">
        <v>78</v>
      </c>
      <c r="P99" s="53" t="s">
        <v>136</v>
      </c>
      <c r="Q99" s="97"/>
      <c r="R99" s="85" t="s">
        <v>53</v>
      </c>
      <c r="S99" s="70" t="s">
        <v>144</v>
      </c>
      <c r="T99" s="66" t="s">
        <v>42</v>
      </c>
      <c r="U99" s="48" t="s">
        <v>138</v>
      </c>
      <c r="V99" s="48" t="s">
        <v>137</v>
      </c>
      <c r="W99" s="69" t="s">
        <v>193</v>
      </c>
      <c r="X99" s="35">
        <v>8</v>
      </c>
      <c r="Y99" s="66" t="s">
        <v>42</v>
      </c>
      <c r="Z99" s="66" t="s">
        <v>42</v>
      </c>
      <c r="AA99" s="105">
        <v>0.0019</v>
      </c>
      <c r="AB99" s="126" t="s">
        <v>340</v>
      </c>
      <c r="AC99" s="66" t="s">
        <v>42</v>
      </c>
      <c r="AD99" s="66" t="s">
        <v>42</v>
      </c>
      <c r="AE99" s="66" t="s">
        <v>42</v>
      </c>
      <c r="AF99" s="66" t="s">
        <v>42</v>
      </c>
      <c r="AG99" s="66" t="s">
        <v>42</v>
      </c>
      <c r="AH99" s="66" t="s">
        <v>42</v>
      </c>
      <c r="AI99" s="126"/>
      <c r="AJ99" s="66" t="s">
        <v>661</v>
      </c>
      <c r="AK99" s="121">
        <v>2</v>
      </c>
    </row>
    <row r="100" s="6" customFormat="1" ht="40" customHeight="1" spans="1:37">
      <c r="A100" s="28">
        <v>78</v>
      </c>
      <c r="B100" s="31"/>
      <c r="C100" s="31"/>
      <c r="D100" s="31">
        <v>2</v>
      </c>
      <c r="E100" s="45"/>
      <c r="F100" s="31"/>
      <c r="G100" s="31"/>
      <c r="H100" s="31"/>
      <c r="I100" s="31"/>
      <c r="J100" s="64"/>
      <c r="K100" s="64"/>
      <c r="L100" s="51" t="s">
        <v>662</v>
      </c>
      <c r="M100" s="35" t="s">
        <v>663</v>
      </c>
      <c r="N100" s="145" t="s">
        <v>149</v>
      </c>
      <c r="O100" s="53" t="s">
        <v>56</v>
      </c>
      <c r="P100" s="53" t="s">
        <v>136</v>
      </c>
      <c r="Q100" s="97"/>
      <c r="R100" s="85" t="s">
        <v>53</v>
      </c>
      <c r="S100" s="70" t="s">
        <v>144</v>
      </c>
      <c r="T100" s="66" t="s">
        <v>42</v>
      </c>
      <c r="U100" s="48" t="s">
        <v>138</v>
      </c>
      <c r="V100" s="48" t="s">
        <v>137</v>
      </c>
      <c r="W100" s="69" t="s">
        <v>173</v>
      </c>
      <c r="X100" s="35" t="s">
        <v>140</v>
      </c>
      <c r="Y100" s="66" t="s">
        <v>42</v>
      </c>
      <c r="Z100" s="30" t="s">
        <v>664</v>
      </c>
      <c r="AA100" s="105">
        <f>AA101+AA102*AJ102</f>
        <v>0.5581</v>
      </c>
      <c r="AB100" s="53" t="s">
        <v>42</v>
      </c>
      <c r="AC100" s="95"/>
      <c r="AD100" s="95"/>
      <c r="AE100" s="95"/>
      <c r="AF100" s="95"/>
      <c r="AG100" s="109"/>
      <c r="AH100" s="109"/>
      <c r="AI100" s="126"/>
      <c r="AJ100" s="35">
        <v>1</v>
      </c>
      <c r="AK100" s="121">
        <v>1</v>
      </c>
    </row>
    <row r="101" s="6" customFormat="1" ht="40" customHeight="1" spans="1:37">
      <c r="A101" s="28">
        <v>79</v>
      </c>
      <c r="B101" s="31"/>
      <c r="C101" s="31"/>
      <c r="D101" s="31"/>
      <c r="E101" s="46">
        <v>3</v>
      </c>
      <c r="F101" s="31"/>
      <c r="G101" s="31"/>
      <c r="H101" s="31"/>
      <c r="I101" s="31"/>
      <c r="J101" s="64"/>
      <c r="K101" s="64"/>
      <c r="L101" s="51" t="s">
        <v>665</v>
      </c>
      <c r="M101" s="35" t="s">
        <v>666</v>
      </c>
      <c r="N101" s="145" t="s">
        <v>149</v>
      </c>
      <c r="O101" s="53" t="s">
        <v>56</v>
      </c>
      <c r="P101" s="53" t="s">
        <v>136</v>
      </c>
      <c r="Q101" s="97"/>
      <c r="R101" s="85" t="s">
        <v>53</v>
      </c>
      <c r="S101" s="70" t="s">
        <v>144</v>
      </c>
      <c r="T101" s="66" t="s">
        <v>42</v>
      </c>
      <c r="U101" s="48" t="s">
        <v>138</v>
      </c>
      <c r="V101" s="48" t="s">
        <v>137</v>
      </c>
      <c r="W101" s="30" t="s">
        <v>156</v>
      </c>
      <c r="X101" s="96" t="s">
        <v>667</v>
      </c>
      <c r="Y101" s="113" t="s">
        <v>668</v>
      </c>
      <c r="Z101" s="30" t="s">
        <v>664</v>
      </c>
      <c r="AA101" s="105">
        <v>0.5379</v>
      </c>
      <c r="AB101" s="53" t="s">
        <v>42</v>
      </c>
      <c r="AC101" s="95"/>
      <c r="AD101" s="95"/>
      <c r="AE101" s="95"/>
      <c r="AF101" s="95"/>
      <c r="AG101" s="109"/>
      <c r="AH101" s="109"/>
      <c r="AI101" s="126"/>
      <c r="AJ101" s="35">
        <v>1</v>
      </c>
      <c r="AK101" s="121">
        <v>1</v>
      </c>
    </row>
    <row r="102" s="10" customFormat="1" ht="40" customHeight="1" spans="1:37">
      <c r="A102" s="28">
        <v>80</v>
      </c>
      <c r="B102" s="31"/>
      <c r="C102" s="31"/>
      <c r="D102" s="31"/>
      <c r="E102" s="46">
        <v>3</v>
      </c>
      <c r="F102" s="31"/>
      <c r="G102" s="31"/>
      <c r="H102" s="31"/>
      <c r="I102" s="31"/>
      <c r="J102" s="64"/>
      <c r="K102" s="64"/>
      <c r="L102" s="51">
        <v>330102303600</v>
      </c>
      <c r="M102" s="35" t="s">
        <v>669</v>
      </c>
      <c r="N102" s="145" t="s">
        <v>240</v>
      </c>
      <c r="O102" s="53" t="s">
        <v>78</v>
      </c>
      <c r="P102" s="53" t="s">
        <v>136</v>
      </c>
      <c r="Q102" s="97"/>
      <c r="R102" s="85" t="s">
        <v>53</v>
      </c>
      <c r="S102" s="70" t="s">
        <v>144</v>
      </c>
      <c r="T102" s="66" t="s">
        <v>42</v>
      </c>
      <c r="U102" s="48" t="s">
        <v>138</v>
      </c>
      <c r="V102" s="48" t="s">
        <v>137</v>
      </c>
      <c r="W102" s="30" t="s">
        <v>150</v>
      </c>
      <c r="X102" s="35" t="s">
        <v>670</v>
      </c>
      <c r="Y102" s="66" t="s">
        <v>671</v>
      </c>
      <c r="Z102" s="30" t="s">
        <v>42</v>
      </c>
      <c r="AA102" s="105">
        <v>0.0101</v>
      </c>
      <c r="AB102" s="53" t="s">
        <v>42</v>
      </c>
      <c r="AC102" s="95"/>
      <c r="AD102" s="95"/>
      <c r="AE102" s="95"/>
      <c r="AF102" s="95"/>
      <c r="AG102" s="109"/>
      <c r="AH102" s="109"/>
      <c r="AI102" s="126"/>
      <c r="AJ102" s="35">
        <v>2</v>
      </c>
      <c r="AK102" s="121">
        <v>2</v>
      </c>
    </row>
    <row r="103" s="6" customFormat="1" ht="40" customHeight="1" spans="1:37">
      <c r="A103" s="28">
        <v>81</v>
      </c>
      <c r="B103" s="31"/>
      <c r="C103" s="31"/>
      <c r="D103" s="31">
        <v>2</v>
      </c>
      <c r="E103" s="45"/>
      <c r="F103" s="31"/>
      <c r="G103" s="31"/>
      <c r="H103" s="31"/>
      <c r="I103" s="31"/>
      <c r="J103" s="64"/>
      <c r="K103" s="64"/>
      <c r="L103" s="51" t="s">
        <v>672</v>
      </c>
      <c r="M103" s="35" t="s">
        <v>488</v>
      </c>
      <c r="N103" s="145" t="s">
        <v>72</v>
      </c>
      <c r="O103" s="69" t="s">
        <v>56</v>
      </c>
      <c r="P103" s="53" t="s">
        <v>136</v>
      </c>
      <c r="Q103" s="97"/>
      <c r="R103" s="85" t="s">
        <v>53</v>
      </c>
      <c r="S103" s="70" t="s">
        <v>144</v>
      </c>
      <c r="T103" s="66" t="s">
        <v>42</v>
      </c>
      <c r="U103" s="48" t="s">
        <v>138</v>
      </c>
      <c r="V103" s="48" t="s">
        <v>137</v>
      </c>
      <c r="W103" s="30" t="s">
        <v>560</v>
      </c>
      <c r="X103" s="35" t="s">
        <v>140</v>
      </c>
      <c r="Y103" s="66" t="s">
        <v>42</v>
      </c>
      <c r="Z103" s="30" t="s">
        <v>673</v>
      </c>
      <c r="AA103" s="105">
        <v>0.2</v>
      </c>
      <c r="AB103" s="53" t="s">
        <v>42</v>
      </c>
      <c r="AC103" s="95"/>
      <c r="AD103" s="95"/>
      <c r="AE103" s="95"/>
      <c r="AF103" s="95"/>
      <c r="AG103" s="109"/>
      <c r="AH103" s="109"/>
      <c r="AI103" s="126"/>
      <c r="AJ103" s="35">
        <v>1</v>
      </c>
      <c r="AK103" s="121">
        <v>0</v>
      </c>
    </row>
    <row r="104" s="5" customFormat="1" ht="40" customHeight="1" spans="1:37">
      <c r="A104" s="32">
        <v>81</v>
      </c>
      <c r="B104" s="33"/>
      <c r="C104" s="33"/>
      <c r="D104" s="33">
        <v>2</v>
      </c>
      <c r="E104" s="140"/>
      <c r="F104" s="33"/>
      <c r="G104" s="33"/>
      <c r="H104" s="33"/>
      <c r="I104" s="33"/>
      <c r="J104" s="67"/>
      <c r="K104" s="67"/>
      <c r="L104" s="55" t="s">
        <v>487</v>
      </c>
      <c r="M104" s="37" t="s">
        <v>488</v>
      </c>
      <c r="N104" s="59" t="s">
        <v>512</v>
      </c>
      <c r="O104" s="81" t="s">
        <v>56</v>
      </c>
      <c r="P104" s="57" t="s">
        <v>136</v>
      </c>
      <c r="Q104" s="98"/>
      <c r="R104" s="88" t="s">
        <v>53</v>
      </c>
      <c r="S104" s="89" t="s">
        <v>144</v>
      </c>
      <c r="T104" s="68" t="s">
        <v>42</v>
      </c>
      <c r="U104" s="90" t="s">
        <v>137</v>
      </c>
      <c r="V104" s="90" t="s">
        <v>138</v>
      </c>
      <c r="W104" s="39" t="s">
        <v>560</v>
      </c>
      <c r="X104" s="37" t="s">
        <v>140</v>
      </c>
      <c r="Y104" s="68" t="s">
        <v>42</v>
      </c>
      <c r="Z104" s="39" t="s">
        <v>673</v>
      </c>
      <c r="AA104" s="106">
        <v>0.2</v>
      </c>
      <c r="AB104" s="57" t="s">
        <v>42</v>
      </c>
      <c r="AC104" s="112"/>
      <c r="AD104" s="112"/>
      <c r="AE104" s="112"/>
      <c r="AF104" s="112"/>
      <c r="AG104" s="131"/>
      <c r="AH104" s="131"/>
      <c r="AI104" s="130"/>
      <c r="AJ104" s="37">
        <v>0</v>
      </c>
      <c r="AK104" s="121">
        <v>1</v>
      </c>
    </row>
    <row r="105" s="13" customFormat="1" ht="40" customHeight="1" spans="1:37">
      <c r="A105" s="28">
        <v>82</v>
      </c>
      <c r="B105" s="31"/>
      <c r="C105" s="31"/>
      <c r="D105" s="31">
        <v>2</v>
      </c>
      <c r="E105" s="46"/>
      <c r="F105" s="31"/>
      <c r="G105" s="31"/>
      <c r="H105" s="31"/>
      <c r="I105" s="31"/>
      <c r="J105" s="64"/>
      <c r="K105" s="64"/>
      <c r="L105" s="51" t="s">
        <v>191</v>
      </c>
      <c r="M105" s="35" t="s">
        <v>192</v>
      </c>
      <c r="N105" s="52" t="s">
        <v>193</v>
      </c>
      <c r="O105" s="53" t="s">
        <v>56</v>
      </c>
      <c r="P105" s="53" t="s">
        <v>136</v>
      </c>
      <c r="Q105" s="66" t="s">
        <v>42</v>
      </c>
      <c r="R105" s="85" t="s">
        <v>53</v>
      </c>
      <c r="S105" s="70" t="s">
        <v>144</v>
      </c>
      <c r="T105" s="66" t="s">
        <v>42</v>
      </c>
      <c r="U105" s="48" t="s">
        <v>138</v>
      </c>
      <c r="V105" s="48" t="s">
        <v>137</v>
      </c>
      <c r="W105" s="30" t="s">
        <v>193</v>
      </c>
      <c r="X105" s="66" t="s">
        <v>42</v>
      </c>
      <c r="Y105" s="66" t="s">
        <v>42</v>
      </c>
      <c r="Z105" s="66" t="s">
        <v>42</v>
      </c>
      <c r="AA105" s="105">
        <v>0.001</v>
      </c>
      <c r="AB105" s="53" t="s">
        <v>42</v>
      </c>
      <c r="AC105" s="95"/>
      <c r="AD105" s="95"/>
      <c r="AE105" s="95"/>
      <c r="AF105" s="95"/>
      <c r="AG105" s="109"/>
      <c r="AH105" s="109"/>
      <c r="AI105" s="126"/>
      <c r="AJ105" s="35">
        <v>8</v>
      </c>
      <c r="AK105" s="87">
        <v>8</v>
      </c>
    </row>
    <row r="106" s="5" customFormat="1" ht="40" customHeight="1" spans="1:37">
      <c r="A106" s="142">
        <v>83</v>
      </c>
      <c r="B106" s="143"/>
      <c r="C106" s="143"/>
      <c r="D106" s="143">
        <v>2</v>
      </c>
      <c r="E106" s="144"/>
      <c r="F106" s="143"/>
      <c r="G106" s="143"/>
      <c r="H106" s="143"/>
      <c r="I106" s="143"/>
      <c r="J106" s="146"/>
      <c r="K106" s="146"/>
      <c r="L106" s="147" t="s">
        <v>674</v>
      </c>
      <c r="M106" s="148" t="s">
        <v>491</v>
      </c>
      <c r="N106" s="149" t="s">
        <v>149</v>
      </c>
      <c r="O106" s="150" t="s">
        <v>56</v>
      </c>
      <c r="P106" s="151" t="s">
        <v>136</v>
      </c>
      <c r="Q106" s="154"/>
      <c r="R106" s="155" t="s">
        <v>53</v>
      </c>
      <c r="S106" s="156" t="s">
        <v>144</v>
      </c>
      <c r="T106" s="157" t="s">
        <v>42</v>
      </c>
      <c r="U106" s="158" t="s">
        <v>138</v>
      </c>
      <c r="V106" s="158" t="s">
        <v>137</v>
      </c>
      <c r="W106" s="150" t="s">
        <v>173</v>
      </c>
      <c r="X106" s="148" t="s">
        <v>140</v>
      </c>
      <c r="Y106" s="157" t="s">
        <v>42</v>
      </c>
      <c r="Z106" s="161" t="s">
        <v>42</v>
      </c>
      <c r="AA106" s="162">
        <f>AA107+AA108+AA109+AA110*AJ110+AA111*AJ111</f>
        <v>2.274</v>
      </c>
      <c r="AB106" s="151" t="s">
        <v>42</v>
      </c>
      <c r="AC106" s="163"/>
      <c r="AD106" s="163"/>
      <c r="AE106" s="163"/>
      <c r="AF106" s="163"/>
      <c r="AG106" s="171"/>
      <c r="AH106" s="171"/>
      <c r="AI106" s="172"/>
      <c r="AJ106" s="148">
        <v>1</v>
      </c>
      <c r="AK106" s="121">
        <v>0</v>
      </c>
    </row>
    <row r="107" s="5" customFormat="1" ht="40" customHeight="1" spans="1:37">
      <c r="A107" s="142">
        <v>84</v>
      </c>
      <c r="B107" s="143"/>
      <c r="C107" s="143"/>
      <c r="D107" s="143"/>
      <c r="E107" s="144">
        <v>3</v>
      </c>
      <c r="F107" s="143"/>
      <c r="G107" s="143"/>
      <c r="H107" s="143"/>
      <c r="I107" s="143"/>
      <c r="J107" s="146"/>
      <c r="K107" s="146"/>
      <c r="L107" s="147" t="s">
        <v>675</v>
      </c>
      <c r="M107" s="148" t="s">
        <v>494</v>
      </c>
      <c r="N107" s="149" t="s">
        <v>149</v>
      </c>
      <c r="O107" s="150" t="s">
        <v>56</v>
      </c>
      <c r="P107" s="151" t="s">
        <v>136</v>
      </c>
      <c r="Q107" s="154"/>
      <c r="R107" s="155" t="s">
        <v>53</v>
      </c>
      <c r="S107" s="156" t="s">
        <v>144</v>
      </c>
      <c r="T107" s="157" t="s">
        <v>42</v>
      </c>
      <c r="U107" s="158" t="s">
        <v>138</v>
      </c>
      <c r="V107" s="158" t="s">
        <v>137</v>
      </c>
      <c r="W107" s="150" t="s">
        <v>166</v>
      </c>
      <c r="X107" s="148" t="s">
        <v>676</v>
      </c>
      <c r="Y107" s="157" t="s">
        <v>42</v>
      </c>
      <c r="Z107" s="161" t="s">
        <v>677</v>
      </c>
      <c r="AA107" s="162">
        <v>0.4968</v>
      </c>
      <c r="AB107" s="151" t="s">
        <v>42</v>
      </c>
      <c r="AC107" s="163"/>
      <c r="AD107" s="163"/>
      <c r="AE107" s="163"/>
      <c r="AF107" s="163"/>
      <c r="AG107" s="171"/>
      <c r="AH107" s="171"/>
      <c r="AI107" s="172"/>
      <c r="AJ107" s="148">
        <v>1</v>
      </c>
      <c r="AK107" s="121">
        <v>0</v>
      </c>
    </row>
    <row r="108" s="5" customFormat="1" ht="40" customHeight="1" spans="1:37">
      <c r="A108" s="142">
        <v>85</v>
      </c>
      <c r="B108" s="143"/>
      <c r="C108" s="143"/>
      <c r="D108" s="143"/>
      <c r="E108" s="144">
        <v>3</v>
      </c>
      <c r="F108" s="143"/>
      <c r="G108" s="143"/>
      <c r="H108" s="143"/>
      <c r="I108" s="143"/>
      <c r="J108" s="146"/>
      <c r="K108" s="146"/>
      <c r="L108" s="147" t="s">
        <v>678</v>
      </c>
      <c r="M108" s="148" t="s">
        <v>497</v>
      </c>
      <c r="N108" s="149" t="s">
        <v>149</v>
      </c>
      <c r="O108" s="150" t="s">
        <v>56</v>
      </c>
      <c r="P108" s="151" t="s">
        <v>136</v>
      </c>
      <c r="Q108" s="154"/>
      <c r="R108" s="155" t="s">
        <v>56</v>
      </c>
      <c r="S108" s="156" t="s">
        <v>144</v>
      </c>
      <c r="T108" s="157" t="s">
        <v>42</v>
      </c>
      <c r="U108" s="158" t="s">
        <v>138</v>
      </c>
      <c r="V108" s="158" t="s">
        <v>137</v>
      </c>
      <c r="W108" s="150" t="s">
        <v>166</v>
      </c>
      <c r="X108" s="148" t="s">
        <v>676</v>
      </c>
      <c r="Y108" s="157" t="s">
        <v>42</v>
      </c>
      <c r="Z108" s="161" t="s">
        <v>679</v>
      </c>
      <c r="AA108" s="162">
        <v>0.5842</v>
      </c>
      <c r="AB108" s="151" t="s">
        <v>42</v>
      </c>
      <c r="AC108" s="163"/>
      <c r="AD108" s="163"/>
      <c r="AE108" s="163"/>
      <c r="AF108" s="163"/>
      <c r="AG108" s="171"/>
      <c r="AH108" s="171"/>
      <c r="AI108" s="172"/>
      <c r="AJ108" s="148">
        <v>1</v>
      </c>
      <c r="AK108" s="121">
        <v>0</v>
      </c>
    </row>
    <row r="109" s="5" customFormat="1" ht="40" customHeight="1" spans="1:37">
      <c r="A109" s="32">
        <v>83</v>
      </c>
      <c r="B109" s="33"/>
      <c r="C109" s="33"/>
      <c r="D109" s="33">
        <v>2</v>
      </c>
      <c r="E109" s="141"/>
      <c r="F109" s="33"/>
      <c r="G109" s="33"/>
      <c r="H109" s="33"/>
      <c r="I109" s="33"/>
      <c r="J109" s="67"/>
      <c r="K109" s="67"/>
      <c r="L109" s="152" t="s">
        <v>490</v>
      </c>
      <c r="M109" s="37" t="s">
        <v>491</v>
      </c>
      <c r="N109" s="63" t="s">
        <v>513</v>
      </c>
      <c r="O109" s="81" t="s">
        <v>56</v>
      </c>
      <c r="P109" s="57" t="s">
        <v>136</v>
      </c>
      <c r="Q109" s="98"/>
      <c r="R109" s="88" t="s">
        <v>53</v>
      </c>
      <c r="S109" s="89" t="s">
        <v>144</v>
      </c>
      <c r="T109" s="68" t="s">
        <v>42</v>
      </c>
      <c r="U109" s="90" t="s">
        <v>137</v>
      </c>
      <c r="V109" s="90" t="s">
        <v>138</v>
      </c>
      <c r="W109" s="81" t="s">
        <v>173</v>
      </c>
      <c r="X109" s="37" t="s">
        <v>140</v>
      </c>
      <c r="Y109" s="68" t="s">
        <v>42</v>
      </c>
      <c r="Z109" s="39" t="s">
        <v>42</v>
      </c>
      <c r="AA109" s="164">
        <f>AA110+AA111+AA112+AA113*AJ113+AA114*AJ114</f>
        <v>1.193</v>
      </c>
      <c r="AB109" s="57" t="s">
        <v>42</v>
      </c>
      <c r="AC109" s="112"/>
      <c r="AD109" s="112"/>
      <c r="AE109" s="112"/>
      <c r="AF109" s="112"/>
      <c r="AG109" s="131"/>
      <c r="AH109" s="131"/>
      <c r="AI109" s="130"/>
      <c r="AJ109" s="37">
        <v>0</v>
      </c>
      <c r="AK109" s="121">
        <v>1</v>
      </c>
    </row>
    <row r="110" s="5" customFormat="1" ht="40" customHeight="1" spans="1:37">
      <c r="A110" s="32">
        <v>84</v>
      </c>
      <c r="B110" s="33"/>
      <c r="C110" s="33"/>
      <c r="D110" s="33"/>
      <c r="E110" s="141">
        <v>3</v>
      </c>
      <c r="F110" s="33"/>
      <c r="G110" s="33"/>
      <c r="H110" s="33"/>
      <c r="I110" s="33"/>
      <c r="J110" s="67"/>
      <c r="K110" s="67"/>
      <c r="L110" s="152" t="s">
        <v>493</v>
      </c>
      <c r="M110" s="37" t="s">
        <v>494</v>
      </c>
      <c r="N110" s="63" t="s">
        <v>513</v>
      </c>
      <c r="O110" s="81" t="s">
        <v>56</v>
      </c>
      <c r="P110" s="57" t="s">
        <v>136</v>
      </c>
      <c r="Q110" s="98"/>
      <c r="R110" s="88" t="s">
        <v>53</v>
      </c>
      <c r="S110" s="89" t="s">
        <v>144</v>
      </c>
      <c r="T110" s="68" t="s">
        <v>42</v>
      </c>
      <c r="U110" s="90" t="s">
        <v>137</v>
      </c>
      <c r="V110" s="90" t="s">
        <v>138</v>
      </c>
      <c r="W110" s="81" t="s">
        <v>166</v>
      </c>
      <c r="X110" s="37" t="s">
        <v>676</v>
      </c>
      <c r="Y110" s="68" t="s">
        <v>42</v>
      </c>
      <c r="Z110" s="39" t="s">
        <v>677</v>
      </c>
      <c r="AA110" s="164">
        <v>0.4968</v>
      </c>
      <c r="AB110" s="57" t="s">
        <v>42</v>
      </c>
      <c r="AC110" s="112"/>
      <c r="AD110" s="112"/>
      <c r="AE110" s="112"/>
      <c r="AF110" s="112"/>
      <c r="AG110" s="131"/>
      <c r="AH110" s="131"/>
      <c r="AI110" s="130"/>
      <c r="AJ110" s="37">
        <v>0</v>
      </c>
      <c r="AK110" s="121">
        <v>1</v>
      </c>
    </row>
    <row r="111" s="5" customFormat="1" ht="40" customHeight="1" spans="1:37">
      <c r="A111" s="32">
        <v>85</v>
      </c>
      <c r="B111" s="33"/>
      <c r="C111" s="33"/>
      <c r="D111" s="33"/>
      <c r="E111" s="141">
        <v>3</v>
      </c>
      <c r="F111" s="33"/>
      <c r="G111" s="33"/>
      <c r="H111" s="33"/>
      <c r="I111" s="33"/>
      <c r="J111" s="67"/>
      <c r="K111" s="67"/>
      <c r="L111" s="152" t="s">
        <v>496</v>
      </c>
      <c r="M111" s="37" t="s">
        <v>497</v>
      </c>
      <c r="N111" s="63" t="s">
        <v>513</v>
      </c>
      <c r="O111" s="81" t="s">
        <v>56</v>
      </c>
      <c r="P111" s="57" t="s">
        <v>136</v>
      </c>
      <c r="Q111" s="98"/>
      <c r="R111" s="88" t="s">
        <v>56</v>
      </c>
      <c r="S111" s="89" t="s">
        <v>144</v>
      </c>
      <c r="T111" s="68" t="s">
        <v>42</v>
      </c>
      <c r="U111" s="90" t="s">
        <v>137</v>
      </c>
      <c r="V111" s="90" t="s">
        <v>138</v>
      </c>
      <c r="W111" s="81" t="s">
        <v>166</v>
      </c>
      <c r="X111" s="37" t="s">
        <v>676</v>
      </c>
      <c r="Y111" s="68" t="s">
        <v>42</v>
      </c>
      <c r="Z111" s="39" t="s">
        <v>679</v>
      </c>
      <c r="AA111" s="164">
        <v>0.5842</v>
      </c>
      <c r="AB111" s="57" t="s">
        <v>42</v>
      </c>
      <c r="AC111" s="112"/>
      <c r="AD111" s="112"/>
      <c r="AE111" s="112"/>
      <c r="AF111" s="112"/>
      <c r="AG111" s="131"/>
      <c r="AH111" s="131"/>
      <c r="AI111" s="130"/>
      <c r="AJ111" s="37">
        <v>0</v>
      </c>
      <c r="AK111" s="121">
        <v>1</v>
      </c>
    </row>
    <row r="112" ht="40" customHeight="1" spans="1:37">
      <c r="A112" s="28">
        <v>86</v>
      </c>
      <c r="B112" s="31"/>
      <c r="C112" s="31"/>
      <c r="D112" s="31"/>
      <c r="E112" s="46">
        <v>3</v>
      </c>
      <c r="F112" s="31"/>
      <c r="G112" s="31"/>
      <c r="H112" s="31"/>
      <c r="I112" s="31"/>
      <c r="J112" s="64"/>
      <c r="K112" s="64"/>
      <c r="L112" s="153">
        <v>330102304200</v>
      </c>
      <c r="M112" s="35" t="s">
        <v>680</v>
      </c>
      <c r="N112" s="52" t="s">
        <v>240</v>
      </c>
      <c r="O112" s="69" t="s">
        <v>56</v>
      </c>
      <c r="P112" s="53" t="s">
        <v>136</v>
      </c>
      <c r="Q112" s="97"/>
      <c r="R112" s="85" t="s">
        <v>53</v>
      </c>
      <c r="S112" s="70" t="s">
        <v>144</v>
      </c>
      <c r="T112" s="66" t="s">
        <v>42</v>
      </c>
      <c r="U112" s="48" t="s">
        <v>138</v>
      </c>
      <c r="V112" s="48" t="s">
        <v>137</v>
      </c>
      <c r="W112" s="69" t="s">
        <v>681</v>
      </c>
      <c r="X112" s="35" t="s">
        <v>140</v>
      </c>
      <c r="Y112" s="66" t="s">
        <v>42</v>
      </c>
      <c r="Z112" s="30" t="s">
        <v>682</v>
      </c>
      <c r="AA112" s="165">
        <v>0.1</v>
      </c>
      <c r="AB112" s="53" t="s">
        <v>42</v>
      </c>
      <c r="AC112" s="95"/>
      <c r="AD112" s="95"/>
      <c r="AE112" s="95"/>
      <c r="AF112" s="95"/>
      <c r="AG112" s="109"/>
      <c r="AH112" s="109"/>
      <c r="AI112" s="126"/>
      <c r="AJ112" s="35">
        <v>1</v>
      </c>
      <c r="AK112" s="121">
        <v>1</v>
      </c>
    </row>
    <row r="113" ht="40" customHeight="1" spans="1:37">
      <c r="A113" s="28">
        <v>87</v>
      </c>
      <c r="B113" s="31"/>
      <c r="C113" s="31"/>
      <c r="D113" s="31"/>
      <c r="E113" s="46">
        <v>3</v>
      </c>
      <c r="F113" s="31"/>
      <c r="G113" s="31"/>
      <c r="H113" s="31"/>
      <c r="I113" s="31"/>
      <c r="J113" s="64"/>
      <c r="K113" s="64"/>
      <c r="L113" s="153">
        <v>330102304300</v>
      </c>
      <c r="M113" s="35" t="s">
        <v>683</v>
      </c>
      <c r="N113" s="52" t="s">
        <v>240</v>
      </c>
      <c r="O113" s="69" t="s">
        <v>78</v>
      </c>
      <c r="P113" s="53" t="s">
        <v>136</v>
      </c>
      <c r="Q113" s="97"/>
      <c r="R113" s="85" t="s">
        <v>53</v>
      </c>
      <c r="S113" s="70" t="s">
        <v>144</v>
      </c>
      <c r="T113" s="66" t="s">
        <v>42</v>
      </c>
      <c r="U113" s="48" t="s">
        <v>138</v>
      </c>
      <c r="V113" s="48" t="s">
        <v>137</v>
      </c>
      <c r="W113" s="69" t="s">
        <v>652</v>
      </c>
      <c r="X113" s="35" t="s">
        <v>684</v>
      </c>
      <c r="Y113" s="66" t="s">
        <v>42</v>
      </c>
      <c r="Z113" s="30" t="s">
        <v>685</v>
      </c>
      <c r="AA113" s="165">
        <v>0.001</v>
      </c>
      <c r="AB113" s="53" t="s">
        <v>42</v>
      </c>
      <c r="AC113" s="95"/>
      <c r="AD113" s="95"/>
      <c r="AE113" s="95"/>
      <c r="AF113" s="95"/>
      <c r="AG113" s="109"/>
      <c r="AH113" s="109"/>
      <c r="AI113" s="126"/>
      <c r="AJ113" s="35">
        <v>2</v>
      </c>
      <c r="AK113" s="121">
        <v>2</v>
      </c>
    </row>
    <row r="114" s="10" customFormat="1" ht="40" customHeight="1" spans="1:37">
      <c r="A114" s="28">
        <v>88</v>
      </c>
      <c r="B114" s="31"/>
      <c r="C114" s="31"/>
      <c r="D114" s="31"/>
      <c r="E114" s="46">
        <v>3</v>
      </c>
      <c r="F114" s="31"/>
      <c r="G114" s="31"/>
      <c r="H114" s="31"/>
      <c r="I114" s="31"/>
      <c r="J114" s="64"/>
      <c r="K114" s="64"/>
      <c r="L114" s="153" t="s">
        <v>686</v>
      </c>
      <c r="M114" s="35" t="s">
        <v>687</v>
      </c>
      <c r="N114" s="52" t="s">
        <v>688</v>
      </c>
      <c r="O114" s="53" t="s">
        <v>78</v>
      </c>
      <c r="P114" s="53" t="s">
        <v>136</v>
      </c>
      <c r="Q114" s="97"/>
      <c r="R114" s="85" t="s">
        <v>53</v>
      </c>
      <c r="S114" s="70" t="s">
        <v>144</v>
      </c>
      <c r="T114" s="66" t="s">
        <v>42</v>
      </c>
      <c r="U114" s="48" t="s">
        <v>138</v>
      </c>
      <c r="V114" s="48" t="s">
        <v>137</v>
      </c>
      <c r="W114" s="69" t="s">
        <v>193</v>
      </c>
      <c r="X114" s="35" t="s">
        <v>689</v>
      </c>
      <c r="Y114" s="66" t="s">
        <v>42</v>
      </c>
      <c r="Z114" s="30" t="s">
        <v>690</v>
      </c>
      <c r="AA114" s="165">
        <v>0.002</v>
      </c>
      <c r="AB114" s="53" t="s">
        <v>340</v>
      </c>
      <c r="AC114" s="95"/>
      <c r="AD114" s="95"/>
      <c r="AE114" s="95"/>
      <c r="AF114" s="95"/>
      <c r="AG114" s="109"/>
      <c r="AH114" s="109"/>
      <c r="AI114" s="126"/>
      <c r="AJ114" s="35">
        <v>5</v>
      </c>
      <c r="AK114" s="121">
        <v>5</v>
      </c>
    </row>
    <row r="115" s="10" customFormat="1" ht="40" customHeight="1" spans="1:37">
      <c r="A115" s="28">
        <v>89</v>
      </c>
      <c r="B115" s="31"/>
      <c r="C115" s="31"/>
      <c r="D115" s="31">
        <v>2</v>
      </c>
      <c r="E115" s="45"/>
      <c r="F115" s="31"/>
      <c r="G115" s="31"/>
      <c r="H115" s="31"/>
      <c r="I115" s="31"/>
      <c r="J115" s="64"/>
      <c r="K115" s="64"/>
      <c r="L115" s="153" t="s">
        <v>415</v>
      </c>
      <c r="M115" s="35" t="s">
        <v>416</v>
      </c>
      <c r="N115" s="52" t="s">
        <v>240</v>
      </c>
      <c r="O115" s="53" t="s">
        <v>78</v>
      </c>
      <c r="P115" s="53" t="s">
        <v>136</v>
      </c>
      <c r="Q115" s="97"/>
      <c r="R115" s="85" t="s">
        <v>53</v>
      </c>
      <c r="S115" s="70" t="s">
        <v>144</v>
      </c>
      <c r="T115" s="66" t="s">
        <v>42</v>
      </c>
      <c r="U115" s="48" t="s">
        <v>138</v>
      </c>
      <c r="V115" s="48" t="s">
        <v>137</v>
      </c>
      <c r="W115" s="69" t="s">
        <v>193</v>
      </c>
      <c r="X115" s="35" t="s">
        <v>691</v>
      </c>
      <c r="Y115" s="66" t="s">
        <v>42</v>
      </c>
      <c r="Z115" s="30" t="s">
        <v>690</v>
      </c>
      <c r="AA115" s="165">
        <v>0.0025</v>
      </c>
      <c r="AB115" s="53" t="s">
        <v>340</v>
      </c>
      <c r="AC115" s="95"/>
      <c r="AD115" s="95"/>
      <c r="AE115" s="95"/>
      <c r="AF115" s="95"/>
      <c r="AG115" s="109"/>
      <c r="AH115" s="109"/>
      <c r="AI115" s="126"/>
      <c r="AJ115" s="35">
        <v>4</v>
      </c>
      <c r="AK115" s="121">
        <v>4</v>
      </c>
    </row>
    <row r="116" s="6" customFormat="1" ht="40" customHeight="1" spans="1:37">
      <c r="A116" s="28">
        <v>90</v>
      </c>
      <c r="B116" s="31"/>
      <c r="C116" s="31">
        <v>1</v>
      </c>
      <c r="D116" s="31"/>
      <c r="E116" s="45"/>
      <c r="F116" s="31"/>
      <c r="G116" s="31"/>
      <c r="H116" s="31"/>
      <c r="I116" s="31"/>
      <c r="J116" s="64"/>
      <c r="K116" s="64"/>
      <c r="L116" s="153" t="s">
        <v>14</v>
      </c>
      <c r="M116" s="35" t="s">
        <v>15</v>
      </c>
      <c r="N116" s="52" t="s">
        <v>149</v>
      </c>
      <c r="O116" s="69" t="s">
        <v>56</v>
      </c>
      <c r="P116" s="53" t="s">
        <v>136</v>
      </c>
      <c r="Q116" s="97"/>
      <c r="R116" s="85" t="s">
        <v>53</v>
      </c>
      <c r="S116" s="70" t="s">
        <v>144</v>
      </c>
      <c r="T116" s="66" t="s">
        <v>42</v>
      </c>
      <c r="U116" s="48" t="s">
        <v>138</v>
      </c>
      <c r="V116" s="48" t="s">
        <v>137</v>
      </c>
      <c r="W116" s="69" t="s">
        <v>173</v>
      </c>
      <c r="X116" s="35" t="s">
        <v>140</v>
      </c>
      <c r="Y116" s="66" t="s">
        <v>42</v>
      </c>
      <c r="Z116" s="30" t="s">
        <v>692</v>
      </c>
      <c r="AA116" s="165">
        <f>AA117+AA118*AJ118</f>
        <v>0.4197</v>
      </c>
      <c r="AB116" s="53" t="s">
        <v>213</v>
      </c>
      <c r="AC116" s="95"/>
      <c r="AD116" s="95"/>
      <c r="AE116" s="95"/>
      <c r="AF116" s="95"/>
      <c r="AG116" s="109"/>
      <c r="AH116" s="109"/>
      <c r="AI116" s="126"/>
      <c r="AJ116" s="35">
        <v>1</v>
      </c>
      <c r="AK116" s="121">
        <v>1</v>
      </c>
    </row>
    <row r="117" s="12" customFormat="1" ht="40" customHeight="1" spans="1:37">
      <c r="A117" s="28">
        <v>91</v>
      </c>
      <c r="B117" s="31"/>
      <c r="C117" s="31"/>
      <c r="D117" s="31">
        <v>2</v>
      </c>
      <c r="E117" s="45"/>
      <c r="F117" s="31"/>
      <c r="G117" s="31"/>
      <c r="H117" s="31"/>
      <c r="I117" s="31"/>
      <c r="J117" s="64"/>
      <c r="K117" s="64"/>
      <c r="L117" s="153" t="s">
        <v>693</v>
      </c>
      <c r="M117" s="35" t="s">
        <v>694</v>
      </c>
      <c r="N117" s="52" t="s">
        <v>149</v>
      </c>
      <c r="O117" s="69" t="s">
        <v>56</v>
      </c>
      <c r="P117" s="53" t="s">
        <v>136</v>
      </c>
      <c r="Q117" s="97"/>
      <c r="R117" s="85" t="s">
        <v>53</v>
      </c>
      <c r="S117" s="70" t="s">
        <v>144</v>
      </c>
      <c r="T117" s="66" t="s">
        <v>42</v>
      </c>
      <c r="U117" s="48" t="s">
        <v>138</v>
      </c>
      <c r="V117" s="48" t="s">
        <v>137</v>
      </c>
      <c r="W117" s="69" t="s">
        <v>681</v>
      </c>
      <c r="X117" s="35" t="s">
        <v>695</v>
      </c>
      <c r="Y117" s="66" t="s">
        <v>205</v>
      </c>
      <c r="Z117" s="30" t="s">
        <v>692</v>
      </c>
      <c r="AA117" s="165">
        <v>0.3435</v>
      </c>
      <c r="AB117" s="53" t="s">
        <v>42</v>
      </c>
      <c r="AC117" s="95"/>
      <c r="AD117" s="95"/>
      <c r="AE117" s="95"/>
      <c r="AF117" s="95"/>
      <c r="AG117" s="109"/>
      <c r="AH117" s="109"/>
      <c r="AI117" s="126"/>
      <c r="AJ117" s="35">
        <v>1</v>
      </c>
      <c r="AK117" s="121">
        <v>1</v>
      </c>
    </row>
    <row r="118" ht="40" customHeight="1" spans="1:37">
      <c r="A118" s="28">
        <v>92</v>
      </c>
      <c r="B118" s="31"/>
      <c r="C118" s="31"/>
      <c r="D118" s="31">
        <v>2</v>
      </c>
      <c r="E118" s="31"/>
      <c r="F118" s="31"/>
      <c r="G118" s="31"/>
      <c r="H118" s="31"/>
      <c r="I118" s="31"/>
      <c r="J118" s="64"/>
      <c r="K118" s="64"/>
      <c r="L118" s="153" t="s">
        <v>696</v>
      </c>
      <c r="M118" s="35" t="s">
        <v>697</v>
      </c>
      <c r="N118" s="52" t="s">
        <v>240</v>
      </c>
      <c r="O118" s="69" t="s">
        <v>56</v>
      </c>
      <c r="P118" s="53" t="s">
        <v>136</v>
      </c>
      <c r="Q118" s="97"/>
      <c r="R118" s="85" t="s">
        <v>53</v>
      </c>
      <c r="S118" s="70" t="s">
        <v>144</v>
      </c>
      <c r="T118" s="66" t="s">
        <v>42</v>
      </c>
      <c r="U118" s="48" t="s">
        <v>138</v>
      </c>
      <c r="V118" s="48" t="s">
        <v>137</v>
      </c>
      <c r="W118" s="69" t="s">
        <v>652</v>
      </c>
      <c r="X118" s="35" t="s">
        <v>698</v>
      </c>
      <c r="Y118" s="66" t="s">
        <v>181</v>
      </c>
      <c r="Z118" s="30" t="s">
        <v>699</v>
      </c>
      <c r="AA118" s="165">
        <v>0.0381</v>
      </c>
      <c r="AB118" s="53" t="s">
        <v>42</v>
      </c>
      <c r="AC118" s="95"/>
      <c r="AD118" s="95"/>
      <c r="AE118" s="95"/>
      <c r="AF118" s="95"/>
      <c r="AG118" s="109"/>
      <c r="AH118" s="109"/>
      <c r="AI118" s="126"/>
      <c r="AJ118" s="35">
        <v>2</v>
      </c>
      <c r="AK118" s="121">
        <v>2</v>
      </c>
    </row>
    <row r="119" customFormat="1" ht="40" customHeight="1" spans="1:37">
      <c r="A119" s="28">
        <v>93</v>
      </c>
      <c r="B119" s="31"/>
      <c r="C119" s="31">
        <v>1</v>
      </c>
      <c r="D119" s="31"/>
      <c r="E119" s="31"/>
      <c r="F119" s="31"/>
      <c r="G119" s="31"/>
      <c r="H119" s="31"/>
      <c r="I119" s="31"/>
      <c r="J119" s="64"/>
      <c r="K119" s="64"/>
      <c r="L119" s="153" t="s">
        <v>12</v>
      </c>
      <c r="M119" s="35" t="s">
        <v>13</v>
      </c>
      <c r="N119" s="145" t="s">
        <v>72</v>
      </c>
      <c r="O119" s="53" t="s">
        <v>53</v>
      </c>
      <c r="P119" s="53" t="s">
        <v>136</v>
      </c>
      <c r="Q119" s="97"/>
      <c r="R119" s="85" t="s">
        <v>53</v>
      </c>
      <c r="S119" s="159" t="s">
        <v>12</v>
      </c>
      <c r="T119" s="66" t="s">
        <v>53</v>
      </c>
      <c r="U119" s="48" t="s">
        <v>138</v>
      </c>
      <c r="V119" s="48" t="s">
        <v>137</v>
      </c>
      <c r="W119" s="69" t="s">
        <v>173</v>
      </c>
      <c r="X119" s="35" t="s">
        <v>140</v>
      </c>
      <c r="Y119" s="66" t="s">
        <v>42</v>
      </c>
      <c r="Z119" s="30" t="s">
        <v>700</v>
      </c>
      <c r="AA119" s="166">
        <f>AA121+AA123*AJ123+AA124</f>
        <v>3.9953</v>
      </c>
      <c r="AB119" s="53" t="s">
        <v>42</v>
      </c>
      <c r="AC119" s="95"/>
      <c r="AD119" s="95"/>
      <c r="AE119" s="95"/>
      <c r="AF119" s="95"/>
      <c r="AG119" s="109"/>
      <c r="AH119" s="109"/>
      <c r="AI119" s="126"/>
      <c r="AJ119" s="35">
        <v>1</v>
      </c>
      <c r="AK119" s="173">
        <v>0</v>
      </c>
    </row>
    <row r="120" s="14" customFormat="1" ht="40" customHeight="1" spans="1:37">
      <c r="A120" s="32">
        <v>93</v>
      </c>
      <c r="B120" s="33"/>
      <c r="C120" s="33">
        <v>1</v>
      </c>
      <c r="D120" s="33"/>
      <c r="E120" s="33"/>
      <c r="F120" s="33"/>
      <c r="G120" s="33"/>
      <c r="H120" s="33"/>
      <c r="I120" s="33"/>
      <c r="J120" s="67"/>
      <c r="K120" s="67"/>
      <c r="L120" s="152" t="s">
        <v>499</v>
      </c>
      <c r="M120" s="37" t="s">
        <v>13</v>
      </c>
      <c r="N120" s="59" t="s">
        <v>512</v>
      </c>
      <c r="O120" s="57" t="s">
        <v>53</v>
      </c>
      <c r="P120" s="57" t="s">
        <v>136</v>
      </c>
      <c r="Q120" s="98"/>
      <c r="R120" s="88" t="s">
        <v>53</v>
      </c>
      <c r="S120" s="160" t="s">
        <v>12</v>
      </c>
      <c r="T120" s="68" t="s">
        <v>53</v>
      </c>
      <c r="U120" s="90" t="s">
        <v>137</v>
      </c>
      <c r="V120" s="90" t="s">
        <v>138</v>
      </c>
      <c r="W120" s="81" t="s">
        <v>173</v>
      </c>
      <c r="X120" s="37" t="s">
        <v>140</v>
      </c>
      <c r="Y120" s="68" t="s">
        <v>42</v>
      </c>
      <c r="Z120" s="39" t="s">
        <v>700</v>
      </c>
      <c r="AA120" s="167">
        <f>AA123+AA124*AJ124+AA125</f>
        <v>6.3305</v>
      </c>
      <c r="AB120" s="57" t="s">
        <v>42</v>
      </c>
      <c r="AC120" s="112"/>
      <c r="AD120" s="112"/>
      <c r="AE120" s="112"/>
      <c r="AF120" s="112"/>
      <c r="AG120" s="131"/>
      <c r="AH120" s="131"/>
      <c r="AI120" s="130"/>
      <c r="AJ120" s="37">
        <v>0</v>
      </c>
      <c r="AK120" s="173">
        <v>1</v>
      </c>
    </row>
    <row r="121" s="1" customFormat="1" ht="40" customHeight="1" spans="1:37">
      <c r="A121" s="28">
        <v>94</v>
      </c>
      <c r="B121" s="31"/>
      <c r="C121" s="31"/>
      <c r="D121" s="31">
        <v>2</v>
      </c>
      <c r="E121" s="38"/>
      <c r="F121" s="31"/>
      <c r="G121" s="38"/>
      <c r="H121" s="31"/>
      <c r="I121" s="31"/>
      <c r="J121" s="64"/>
      <c r="K121" s="64"/>
      <c r="L121" s="153" t="s">
        <v>701</v>
      </c>
      <c r="M121" s="35" t="s">
        <v>502</v>
      </c>
      <c r="N121" s="145" t="s">
        <v>72</v>
      </c>
      <c r="O121" s="53" t="s">
        <v>56</v>
      </c>
      <c r="P121" s="53" t="s">
        <v>136</v>
      </c>
      <c r="Q121" s="97"/>
      <c r="R121" s="85" t="s">
        <v>53</v>
      </c>
      <c r="S121" s="70" t="s">
        <v>144</v>
      </c>
      <c r="T121" s="66" t="s">
        <v>42</v>
      </c>
      <c r="U121" s="48" t="s">
        <v>138</v>
      </c>
      <c r="V121" s="48" t="s">
        <v>137</v>
      </c>
      <c r="W121" s="69" t="s">
        <v>702</v>
      </c>
      <c r="X121" s="35" t="s">
        <v>140</v>
      </c>
      <c r="Y121" s="66" t="s">
        <v>42</v>
      </c>
      <c r="Z121" s="30" t="s">
        <v>700</v>
      </c>
      <c r="AA121" s="165">
        <v>0.5</v>
      </c>
      <c r="AB121" s="168" t="s">
        <v>42</v>
      </c>
      <c r="AC121" s="95"/>
      <c r="AD121" s="95"/>
      <c r="AE121" s="95"/>
      <c r="AF121" s="95"/>
      <c r="AG121" s="109"/>
      <c r="AH121" s="109"/>
      <c r="AI121" s="174"/>
      <c r="AJ121" s="118">
        <v>1</v>
      </c>
      <c r="AK121" s="121">
        <v>0</v>
      </c>
    </row>
    <row r="122" s="5" customFormat="1" ht="40" customHeight="1" spans="1:37">
      <c r="A122" s="32">
        <v>94</v>
      </c>
      <c r="B122" s="33"/>
      <c r="C122" s="33"/>
      <c r="D122" s="33">
        <v>2</v>
      </c>
      <c r="E122" s="40"/>
      <c r="F122" s="33"/>
      <c r="G122" s="40"/>
      <c r="H122" s="33"/>
      <c r="I122" s="33"/>
      <c r="J122" s="67"/>
      <c r="K122" s="67"/>
      <c r="L122" s="152" t="s">
        <v>501</v>
      </c>
      <c r="M122" s="37" t="s">
        <v>502</v>
      </c>
      <c r="N122" s="59" t="s">
        <v>512</v>
      </c>
      <c r="O122" s="57" t="s">
        <v>56</v>
      </c>
      <c r="P122" s="57" t="s">
        <v>136</v>
      </c>
      <c r="Q122" s="98"/>
      <c r="R122" s="88" t="s">
        <v>53</v>
      </c>
      <c r="S122" s="89" t="s">
        <v>144</v>
      </c>
      <c r="T122" s="68" t="s">
        <v>42</v>
      </c>
      <c r="U122" s="90" t="s">
        <v>137</v>
      </c>
      <c r="V122" s="90" t="s">
        <v>138</v>
      </c>
      <c r="W122" s="81" t="s">
        <v>702</v>
      </c>
      <c r="X122" s="37" t="s">
        <v>140</v>
      </c>
      <c r="Y122" s="68" t="s">
        <v>42</v>
      </c>
      <c r="Z122" s="39" t="s">
        <v>700</v>
      </c>
      <c r="AA122" s="164">
        <v>0.5</v>
      </c>
      <c r="AB122" s="169" t="s">
        <v>42</v>
      </c>
      <c r="AC122" s="112"/>
      <c r="AD122" s="112"/>
      <c r="AE122" s="112"/>
      <c r="AF122" s="112"/>
      <c r="AG122" s="131"/>
      <c r="AH122" s="131"/>
      <c r="AI122" s="175"/>
      <c r="AJ122" s="176">
        <v>0</v>
      </c>
      <c r="AK122" s="121">
        <v>1</v>
      </c>
    </row>
    <row r="123" s="15" customFormat="1" ht="40" customHeight="1" spans="1:37">
      <c r="A123" s="28">
        <v>95</v>
      </c>
      <c r="B123" s="31"/>
      <c r="C123" s="31"/>
      <c r="D123" s="31">
        <v>2</v>
      </c>
      <c r="E123" s="46"/>
      <c r="F123" s="31"/>
      <c r="G123" s="31"/>
      <c r="H123" s="31"/>
      <c r="I123" s="31"/>
      <c r="J123" s="64"/>
      <c r="K123" s="64"/>
      <c r="L123" s="51" t="s">
        <v>191</v>
      </c>
      <c r="M123" s="35" t="s">
        <v>192</v>
      </c>
      <c r="N123" s="52" t="s">
        <v>193</v>
      </c>
      <c r="O123" s="53" t="s">
        <v>56</v>
      </c>
      <c r="P123" s="53" t="s">
        <v>136</v>
      </c>
      <c r="Q123" s="53" t="s">
        <v>42</v>
      </c>
      <c r="R123" s="85" t="s">
        <v>53</v>
      </c>
      <c r="S123" s="70" t="s">
        <v>144</v>
      </c>
      <c r="T123" s="66" t="s">
        <v>42</v>
      </c>
      <c r="U123" s="48" t="s">
        <v>138</v>
      </c>
      <c r="V123" s="48" t="s">
        <v>137</v>
      </c>
      <c r="W123" s="30" t="s">
        <v>193</v>
      </c>
      <c r="X123" s="66" t="s">
        <v>42</v>
      </c>
      <c r="Y123" s="66" t="s">
        <v>42</v>
      </c>
      <c r="Z123" s="66" t="s">
        <v>42</v>
      </c>
      <c r="AA123" s="105">
        <v>0.001</v>
      </c>
      <c r="AB123" s="53" t="s">
        <v>42</v>
      </c>
      <c r="AC123" s="95"/>
      <c r="AD123" s="95"/>
      <c r="AE123" s="95"/>
      <c r="AF123" s="95"/>
      <c r="AG123" s="109"/>
      <c r="AH123" s="109"/>
      <c r="AI123" s="126"/>
      <c r="AJ123" s="118">
        <v>30</v>
      </c>
      <c r="AK123" s="87">
        <v>30</v>
      </c>
    </row>
    <row r="124" ht="40" customHeight="1" spans="1:37">
      <c r="A124" s="28">
        <v>96</v>
      </c>
      <c r="B124" s="31"/>
      <c r="C124" s="31"/>
      <c r="D124" s="31">
        <v>2</v>
      </c>
      <c r="E124" s="38"/>
      <c r="F124" s="31"/>
      <c r="G124" s="38"/>
      <c r="H124" s="31"/>
      <c r="I124" s="31"/>
      <c r="J124" s="64"/>
      <c r="K124" s="64"/>
      <c r="L124" s="153" t="s">
        <v>703</v>
      </c>
      <c r="M124" s="35" t="s">
        <v>704</v>
      </c>
      <c r="N124" s="145" t="s">
        <v>72</v>
      </c>
      <c r="O124" s="53" t="s">
        <v>56</v>
      </c>
      <c r="P124" s="53" t="s">
        <v>136</v>
      </c>
      <c r="Q124" s="97"/>
      <c r="R124" s="85" t="s">
        <v>53</v>
      </c>
      <c r="S124" s="153" t="s">
        <v>703</v>
      </c>
      <c r="T124" s="85" t="s">
        <v>143</v>
      </c>
      <c r="U124" s="48" t="s">
        <v>138</v>
      </c>
      <c r="V124" s="48" t="s">
        <v>137</v>
      </c>
      <c r="W124" s="69" t="s">
        <v>173</v>
      </c>
      <c r="X124" s="35" t="s">
        <v>140</v>
      </c>
      <c r="Y124" s="66" t="s">
        <v>42</v>
      </c>
      <c r="Z124" s="30" t="s">
        <v>700</v>
      </c>
      <c r="AA124" s="165">
        <f>AA125+AA126+AA127+AA128*AJ128+AA129+AA130+AA131+AA132</f>
        <v>3.4653</v>
      </c>
      <c r="AB124" s="53" t="s">
        <v>42</v>
      </c>
      <c r="AC124" s="95"/>
      <c r="AD124" s="95"/>
      <c r="AE124" s="95"/>
      <c r="AF124" s="95"/>
      <c r="AG124" s="109"/>
      <c r="AH124" s="109"/>
      <c r="AI124" s="126"/>
      <c r="AJ124" s="35">
        <v>1</v>
      </c>
      <c r="AK124" s="121">
        <v>1</v>
      </c>
    </row>
    <row r="125" ht="40" customHeight="1" spans="1:37">
      <c r="A125" s="28">
        <v>97</v>
      </c>
      <c r="B125" s="31"/>
      <c r="C125" s="31"/>
      <c r="D125" s="38"/>
      <c r="E125" s="31">
        <v>3</v>
      </c>
      <c r="F125" s="31"/>
      <c r="G125" s="38"/>
      <c r="H125" s="31"/>
      <c r="I125" s="31"/>
      <c r="J125" s="64"/>
      <c r="K125" s="64"/>
      <c r="L125" s="153" t="s">
        <v>705</v>
      </c>
      <c r="M125" s="35" t="s">
        <v>706</v>
      </c>
      <c r="N125" s="145" t="s">
        <v>72</v>
      </c>
      <c r="O125" s="69" t="s">
        <v>56</v>
      </c>
      <c r="P125" s="53" t="s">
        <v>136</v>
      </c>
      <c r="Q125" s="97"/>
      <c r="R125" s="85" t="s">
        <v>53</v>
      </c>
      <c r="S125" s="70" t="s">
        <v>144</v>
      </c>
      <c r="T125" s="66" t="s">
        <v>42</v>
      </c>
      <c r="U125" s="48" t="s">
        <v>138</v>
      </c>
      <c r="V125" s="48" t="s">
        <v>137</v>
      </c>
      <c r="W125" s="30" t="s">
        <v>156</v>
      </c>
      <c r="X125" s="35" t="s">
        <v>707</v>
      </c>
      <c r="Y125" s="66" t="s">
        <v>708</v>
      </c>
      <c r="Z125" s="30" t="s">
        <v>700</v>
      </c>
      <c r="AA125" s="165">
        <v>2.8642</v>
      </c>
      <c r="AB125" s="53" t="s">
        <v>42</v>
      </c>
      <c r="AC125" s="95"/>
      <c r="AD125" s="95"/>
      <c r="AE125" s="95"/>
      <c r="AF125" s="95"/>
      <c r="AG125" s="109"/>
      <c r="AH125" s="109"/>
      <c r="AI125" s="126"/>
      <c r="AJ125" s="35">
        <v>1</v>
      </c>
      <c r="AK125" s="121">
        <v>1</v>
      </c>
    </row>
    <row r="126" ht="40" customHeight="1" spans="1:37">
      <c r="A126" s="28">
        <v>98</v>
      </c>
      <c r="B126" s="31"/>
      <c r="C126" s="31"/>
      <c r="D126" s="38"/>
      <c r="E126" s="31">
        <v>3</v>
      </c>
      <c r="F126" s="31"/>
      <c r="G126" s="38"/>
      <c r="H126" s="31"/>
      <c r="I126" s="31"/>
      <c r="J126" s="64"/>
      <c r="K126" s="64"/>
      <c r="L126" s="153" t="s">
        <v>709</v>
      </c>
      <c r="M126" s="35" t="s">
        <v>710</v>
      </c>
      <c r="N126" s="145" t="s">
        <v>149</v>
      </c>
      <c r="O126" s="69" t="s">
        <v>78</v>
      </c>
      <c r="P126" s="53" t="s">
        <v>136</v>
      </c>
      <c r="Q126" s="97"/>
      <c r="R126" s="85" t="s">
        <v>53</v>
      </c>
      <c r="S126" s="70" t="s">
        <v>144</v>
      </c>
      <c r="T126" s="66" t="s">
        <v>42</v>
      </c>
      <c r="U126" s="48" t="s">
        <v>138</v>
      </c>
      <c r="V126" s="48" t="s">
        <v>137</v>
      </c>
      <c r="W126" s="30" t="s">
        <v>150</v>
      </c>
      <c r="X126" s="35" t="s">
        <v>711</v>
      </c>
      <c r="Y126" s="66" t="s">
        <v>181</v>
      </c>
      <c r="Z126" s="30" t="s">
        <v>42</v>
      </c>
      <c r="AA126" s="170">
        <v>0.0092</v>
      </c>
      <c r="AB126" s="53" t="s">
        <v>42</v>
      </c>
      <c r="AC126" s="95"/>
      <c r="AD126" s="95"/>
      <c r="AE126" s="95"/>
      <c r="AF126" s="95"/>
      <c r="AG126" s="109"/>
      <c r="AH126" s="109"/>
      <c r="AI126" s="126"/>
      <c r="AJ126" s="35">
        <v>1</v>
      </c>
      <c r="AK126" s="121">
        <v>1</v>
      </c>
    </row>
    <row r="127" ht="40" customHeight="1" spans="1:37">
      <c r="A127" s="28">
        <v>99</v>
      </c>
      <c r="B127" s="31"/>
      <c r="C127" s="31"/>
      <c r="D127" s="38"/>
      <c r="E127" s="31">
        <v>3</v>
      </c>
      <c r="F127" s="31"/>
      <c r="G127" s="38"/>
      <c r="H127" s="31"/>
      <c r="I127" s="31"/>
      <c r="J127" s="64"/>
      <c r="K127" s="64"/>
      <c r="L127" s="153" t="s">
        <v>712</v>
      </c>
      <c r="M127" s="35" t="s">
        <v>713</v>
      </c>
      <c r="N127" s="145" t="s">
        <v>72</v>
      </c>
      <c r="O127" s="69" t="s">
        <v>78</v>
      </c>
      <c r="P127" s="53" t="s">
        <v>136</v>
      </c>
      <c r="Q127" s="97"/>
      <c r="R127" s="85" t="s">
        <v>53</v>
      </c>
      <c r="S127" s="153" t="s">
        <v>712</v>
      </c>
      <c r="T127" s="85" t="s">
        <v>53</v>
      </c>
      <c r="U127" s="48" t="s">
        <v>138</v>
      </c>
      <c r="V127" s="48" t="s">
        <v>137</v>
      </c>
      <c r="W127" s="30" t="s">
        <v>150</v>
      </c>
      <c r="X127" s="35" t="s">
        <v>711</v>
      </c>
      <c r="Y127" s="66" t="s">
        <v>181</v>
      </c>
      <c r="Z127" s="30" t="s">
        <v>42</v>
      </c>
      <c r="AA127" s="165">
        <v>0.0077</v>
      </c>
      <c r="AB127" s="53" t="s">
        <v>42</v>
      </c>
      <c r="AC127" s="95"/>
      <c r="AD127" s="95"/>
      <c r="AE127" s="95"/>
      <c r="AF127" s="95"/>
      <c r="AG127" s="109"/>
      <c r="AH127" s="109"/>
      <c r="AI127" s="126"/>
      <c r="AJ127" s="35">
        <v>1</v>
      </c>
      <c r="AK127" s="121">
        <v>1</v>
      </c>
    </row>
    <row r="128" ht="40" customHeight="1" spans="1:37">
      <c r="A128" s="28">
        <v>100</v>
      </c>
      <c r="B128" s="30"/>
      <c r="C128" s="31"/>
      <c r="D128" s="38"/>
      <c r="E128" s="31">
        <v>3</v>
      </c>
      <c r="F128" s="31"/>
      <c r="G128" s="38"/>
      <c r="H128" s="31"/>
      <c r="I128" s="31"/>
      <c r="J128" s="64"/>
      <c r="K128" s="64"/>
      <c r="L128" s="60" t="s">
        <v>357</v>
      </c>
      <c r="M128" s="35" t="s">
        <v>358</v>
      </c>
      <c r="N128" s="61" t="s">
        <v>514</v>
      </c>
      <c r="O128" s="78" t="s">
        <v>78</v>
      </c>
      <c r="P128" s="30" t="s">
        <v>136</v>
      </c>
      <c r="Q128" s="97"/>
      <c r="R128" s="85" t="s">
        <v>53</v>
      </c>
      <c r="S128" s="60" t="s">
        <v>357</v>
      </c>
      <c r="T128" s="85" t="s">
        <v>53</v>
      </c>
      <c r="U128" s="48" t="s">
        <v>138</v>
      </c>
      <c r="V128" s="48" t="s">
        <v>137</v>
      </c>
      <c r="W128" s="69" t="s">
        <v>355</v>
      </c>
      <c r="X128" s="35" t="s">
        <v>356</v>
      </c>
      <c r="Y128" s="30" t="s">
        <v>181</v>
      </c>
      <c r="Z128" s="35" t="s">
        <v>42</v>
      </c>
      <c r="AA128" s="105">
        <v>0.0107</v>
      </c>
      <c r="AB128" s="53" t="s">
        <v>42</v>
      </c>
      <c r="AC128" s="95"/>
      <c r="AD128" s="95"/>
      <c r="AE128" s="95"/>
      <c r="AF128" s="95"/>
      <c r="AG128" s="109"/>
      <c r="AH128" s="109"/>
      <c r="AI128" s="126"/>
      <c r="AJ128" s="35">
        <v>2</v>
      </c>
      <c r="AK128" s="121">
        <v>2</v>
      </c>
    </row>
    <row r="129" ht="40" customHeight="1" spans="1:37">
      <c r="A129" s="28">
        <v>101</v>
      </c>
      <c r="B129" s="31"/>
      <c r="C129" s="31"/>
      <c r="D129" s="38"/>
      <c r="E129" s="31">
        <v>3</v>
      </c>
      <c r="F129" s="31"/>
      <c r="G129" s="38"/>
      <c r="H129" s="31"/>
      <c r="I129" s="31"/>
      <c r="J129" s="64"/>
      <c r="K129" s="64"/>
      <c r="L129" s="60" t="s">
        <v>359</v>
      </c>
      <c r="M129" s="35" t="s">
        <v>360</v>
      </c>
      <c r="N129" s="61" t="s">
        <v>514</v>
      </c>
      <c r="O129" s="69" t="s">
        <v>78</v>
      </c>
      <c r="P129" s="53" t="s">
        <v>136</v>
      </c>
      <c r="Q129" s="97"/>
      <c r="R129" s="85" t="s">
        <v>53</v>
      </c>
      <c r="S129" s="60" t="s">
        <v>359</v>
      </c>
      <c r="T129" s="85" t="s">
        <v>53</v>
      </c>
      <c r="U129" s="48" t="s">
        <v>138</v>
      </c>
      <c r="V129" s="48" t="s">
        <v>137</v>
      </c>
      <c r="W129" s="69" t="s">
        <v>355</v>
      </c>
      <c r="X129" s="35" t="s">
        <v>356</v>
      </c>
      <c r="Y129" s="30" t="s">
        <v>181</v>
      </c>
      <c r="Z129" s="35" t="s">
        <v>42</v>
      </c>
      <c r="AA129" s="105">
        <v>0.0073</v>
      </c>
      <c r="AB129" s="53" t="s">
        <v>42</v>
      </c>
      <c r="AC129" s="95"/>
      <c r="AD129" s="95"/>
      <c r="AE129" s="95"/>
      <c r="AF129" s="95"/>
      <c r="AG129" s="109"/>
      <c r="AH129" s="109"/>
      <c r="AI129" s="126"/>
      <c r="AJ129" s="35">
        <v>1</v>
      </c>
      <c r="AK129" s="121">
        <v>1</v>
      </c>
    </row>
    <row r="130" ht="40" customHeight="1" spans="1:37">
      <c r="A130" s="28">
        <v>102</v>
      </c>
      <c r="B130" s="31"/>
      <c r="C130" s="31"/>
      <c r="D130" s="38"/>
      <c r="E130" s="31">
        <v>3</v>
      </c>
      <c r="F130" s="31"/>
      <c r="G130" s="38"/>
      <c r="H130" s="31"/>
      <c r="I130" s="31"/>
      <c r="J130" s="64"/>
      <c r="K130" s="64"/>
      <c r="L130" s="153" t="s">
        <v>714</v>
      </c>
      <c r="M130" s="35" t="s">
        <v>715</v>
      </c>
      <c r="N130" s="145" t="s">
        <v>72</v>
      </c>
      <c r="O130" s="69" t="s">
        <v>78</v>
      </c>
      <c r="P130" s="53" t="s">
        <v>136</v>
      </c>
      <c r="Q130" s="97"/>
      <c r="R130" s="85" t="s">
        <v>53</v>
      </c>
      <c r="S130" s="159" t="s">
        <v>714</v>
      </c>
      <c r="T130" s="85" t="s">
        <v>53</v>
      </c>
      <c r="U130" s="48" t="s">
        <v>138</v>
      </c>
      <c r="V130" s="48" t="s">
        <v>137</v>
      </c>
      <c r="W130" s="30" t="s">
        <v>150</v>
      </c>
      <c r="X130" s="35" t="s">
        <v>711</v>
      </c>
      <c r="Y130" s="66" t="s">
        <v>181</v>
      </c>
      <c r="Z130" s="30" t="s">
        <v>42</v>
      </c>
      <c r="AA130" s="165">
        <v>0.0111</v>
      </c>
      <c r="AB130" s="53" t="s">
        <v>42</v>
      </c>
      <c r="AC130" s="95"/>
      <c r="AD130" s="95"/>
      <c r="AE130" s="95"/>
      <c r="AF130" s="95"/>
      <c r="AG130" s="109"/>
      <c r="AH130" s="109"/>
      <c r="AI130" s="126"/>
      <c r="AJ130" s="35">
        <v>1</v>
      </c>
      <c r="AK130" s="121">
        <v>1</v>
      </c>
    </row>
    <row r="131" ht="40" customHeight="1" spans="1:37">
      <c r="A131" s="28">
        <v>103</v>
      </c>
      <c r="B131" s="31"/>
      <c r="C131" s="31"/>
      <c r="D131" s="38"/>
      <c r="E131" s="31">
        <v>3</v>
      </c>
      <c r="F131" s="31"/>
      <c r="G131" s="38"/>
      <c r="H131" s="31"/>
      <c r="I131" s="31"/>
      <c r="J131" s="64"/>
      <c r="K131" s="64"/>
      <c r="L131" s="153">
        <v>330102400400</v>
      </c>
      <c r="M131" s="35" t="s">
        <v>716</v>
      </c>
      <c r="N131" s="52" t="s">
        <v>240</v>
      </c>
      <c r="O131" s="69" t="s">
        <v>78</v>
      </c>
      <c r="P131" s="53" t="s">
        <v>136</v>
      </c>
      <c r="Q131" s="97"/>
      <c r="R131" s="85" t="s">
        <v>53</v>
      </c>
      <c r="S131" s="70" t="s">
        <v>144</v>
      </c>
      <c r="T131" s="66" t="s">
        <v>42</v>
      </c>
      <c r="U131" s="48" t="s">
        <v>138</v>
      </c>
      <c r="V131" s="48" t="s">
        <v>137</v>
      </c>
      <c r="W131" s="30" t="s">
        <v>156</v>
      </c>
      <c r="X131" s="35" t="s">
        <v>717</v>
      </c>
      <c r="Y131" s="66" t="s">
        <v>42</v>
      </c>
      <c r="Z131" s="30" t="s">
        <v>718</v>
      </c>
      <c r="AA131" s="165">
        <v>0.0556</v>
      </c>
      <c r="AB131" s="53" t="s">
        <v>42</v>
      </c>
      <c r="AC131" s="95"/>
      <c r="AD131" s="95"/>
      <c r="AE131" s="95"/>
      <c r="AF131" s="95"/>
      <c r="AG131" s="109"/>
      <c r="AH131" s="109"/>
      <c r="AI131" s="126"/>
      <c r="AJ131" s="35">
        <v>1</v>
      </c>
      <c r="AK131" s="121">
        <v>1</v>
      </c>
    </row>
    <row r="132" ht="40" customHeight="1" spans="1:37">
      <c r="A132" s="28">
        <v>104</v>
      </c>
      <c r="B132" s="31"/>
      <c r="C132" s="31"/>
      <c r="D132" s="38"/>
      <c r="E132" s="31">
        <v>3</v>
      </c>
      <c r="F132" s="31"/>
      <c r="G132" s="38"/>
      <c r="H132" s="31"/>
      <c r="I132" s="31"/>
      <c r="J132" s="64"/>
      <c r="K132" s="64"/>
      <c r="L132" s="153" t="s">
        <v>719</v>
      </c>
      <c r="M132" s="35" t="s">
        <v>720</v>
      </c>
      <c r="N132" s="145" t="s">
        <v>645</v>
      </c>
      <c r="O132" s="53" t="s">
        <v>56</v>
      </c>
      <c r="P132" s="53" t="s">
        <v>136</v>
      </c>
      <c r="Q132" s="97"/>
      <c r="R132" s="85" t="s">
        <v>53</v>
      </c>
      <c r="S132" s="70" t="s">
        <v>144</v>
      </c>
      <c r="T132" s="66" t="s">
        <v>42</v>
      </c>
      <c r="U132" s="48" t="s">
        <v>138</v>
      </c>
      <c r="V132" s="48" t="s">
        <v>137</v>
      </c>
      <c r="W132" s="30" t="s">
        <v>173</v>
      </c>
      <c r="X132" s="35" t="s">
        <v>140</v>
      </c>
      <c r="Y132" s="66" t="s">
        <v>42</v>
      </c>
      <c r="Z132" s="30" t="s">
        <v>42</v>
      </c>
      <c r="AA132" s="165">
        <f>AA133+AA134+AA135+AA136+AA137+AA138+AA139*AJ139</f>
        <v>0.4888</v>
      </c>
      <c r="AB132" s="53" t="s">
        <v>42</v>
      </c>
      <c r="AC132" s="95"/>
      <c r="AD132" s="95"/>
      <c r="AE132" s="95"/>
      <c r="AF132" s="95"/>
      <c r="AG132" s="109"/>
      <c r="AH132" s="109"/>
      <c r="AI132" s="126"/>
      <c r="AJ132" s="35">
        <v>1</v>
      </c>
      <c r="AK132" s="121">
        <v>1</v>
      </c>
    </row>
    <row r="133" ht="40" customHeight="1" spans="1:37">
      <c r="A133" s="28">
        <v>105</v>
      </c>
      <c r="B133" s="31"/>
      <c r="C133" s="31"/>
      <c r="D133" s="38"/>
      <c r="E133" s="38"/>
      <c r="F133" s="31">
        <v>4</v>
      </c>
      <c r="G133" s="38"/>
      <c r="H133" s="31"/>
      <c r="I133" s="31"/>
      <c r="J133" s="64"/>
      <c r="K133" s="64"/>
      <c r="L133" s="153" t="s">
        <v>721</v>
      </c>
      <c r="M133" s="35" t="s">
        <v>722</v>
      </c>
      <c r="N133" s="145" t="s">
        <v>645</v>
      </c>
      <c r="O133" s="53" t="s">
        <v>78</v>
      </c>
      <c r="P133" s="53" t="s">
        <v>136</v>
      </c>
      <c r="Q133" s="97"/>
      <c r="R133" s="85" t="s">
        <v>53</v>
      </c>
      <c r="S133" s="70" t="s">
        <v>144</v>
      </c>
      <c r="T133" s="66" t="s">
        <v>42</v>
      </c>
      <c r="U133" s="48" t="s">
        <v>138</v>
      </c>
      <c r="V133" s="48" t="s">
        <v>137</v>
      </c>
      <c r="W133" s="30" t="s">
        <v>150</v>
      </c>
      <c r="X133" s="35" t="s">
        <v>723</v>
      </c>
      <c r="Y133" s="66" t="s">
        <v>152</v>
      </c>
      <c r="Z133" s="30" t="s">
        <v>42</v>
      </c>
      <c r="AA133" s="165">
        <v>0.1834</v>
      </c>
      <c r="AB133" s="53" t="s">
        <v>42</v>
      </c>
      <c r="AC133" s="95"/>
      <c r="AD133" s="95"/>
      <c r="AE133" s="95"/>
      <c r="AF133" s="95"/>
      <c r="AG133" s="109"/>
      <c r="AH133" s="109"/>
      <c r="AI133" s="126"/>
      <c r="AJ133" s="35">
        <v>1</v>
      </c>
      <c r="AK133" s="121">
        <v>1</v>
      </c>
    </row>
    <row r="134" ht="40" customHeight="1" spans="1:37">
      <c r="A134" s="28">
        <v>106</v>
      </c>
      <c r="B134" s="31"/>
      <c r="C134" s="31"/>
      <c r="D134" s="38"/>
      <c r="E134" s="38"/>
      <c r="F134" s="31">
        <v>4</v>
      </c>
      <c r="G134" s="38"/>
      <c r="H134" s="31"/>
      <c r="I134" s="31"/>
      <c r="J134" s="64"/>
      <c r="K134" s="64"/>
      <c r="L134" s="153" t="s">
        <v>724</v>
      </c>
      <c r="M134" s="35" t="s">
        <v>725</v>
      </c>
      <c r="N134" s="145" t="s">
        <v>645</v>
      </c>
      <c r="O134" s="53" t="s">
        <v>78</v>
      </c>
      <c r="P134" s="53" t="s">
        <v>136</v>
      </c>
      <c r="Q134" s="97"/>
      <c r="R134" s="85" t="s">
        <v>53</v>
      </c>
      <c r="S134" s="70" t="s">
        <v>144</v>
      </c>
      <c r="T134" s="66" t="s">
        <v>42</v>
      </c>
      <c r="U134" s="48" t="s">
        <v>138</v>
      </c>
      <c r="V134" s="48" t="s">
        <v>137</v>
      </c>
      <c r="W134" s="30" t="s">
        <v>150</v>
      </c>
      <c r="X134" s="35" t="s">
        <v>723</v>
      </c>
      <c r="Y134" s="66" t="s">
        <v>152</v>
      </c>
      <c r="Z134" s="30" t="s">
        <v>42</v>
      </c>
      <c r="AA134" s="165">
        <v>0.0262</v>
      </c>
      <c r="AB134" s="53" t="s">
        <v>42</v>
      </c>
      <c r="AC134" s="95"/>
      <c r="AD134" s="95"/>
      <c r="AE134" s="95"/>
      <c r="AF134" s="95"/>
      <c r="AG134" s="109"/>
      <c r="AH134" s="109"/>
      <c r="AI134" s="126"/>
      <c r="AJ134" s="35">
        <v>1</v>
      </c>
      <c r="AK134" s="121">
        <v>1</v>
      </c>
    </row>
    <row r="135" ht="40" customHeight="1" spans="1:37">
      <c r="A135" s="28">
        <v>107</v>
      </c>
      <c r="B135" s="31"/>
      <c r="C135" s="31"/>
      <c r="D135" s="38"/>
      <c r="E135" s="38"/>
      <c r="F135" s="31">
        <v>4</v>
      </c>
      <c r="G135" s="38"/>
      <c r="H135" s="31"/>
      <c r="I135" s="31"/>
      <c r="J135" s="64"/>
      <c r="K135" s="64"/>
      <c r="L135" s="153" t="s">
        <v>726</v>
      </c>
      <c r="M135" s="35" t="s">
        <v>727</v>
      </c>
      <c r="N135" s="145" t="s">
        <v>645</v>
      </c>
      <c r="O135" s="53" t="s">
        <v>78</v>
      </c>
      <c r="P135" s="53" t="s">
        <v>136</v>
      </c>
      <c r="Q135" s="97"/>
      <c r="R135" s="85" t="s">
        <v>53</v>
      </c>
      <c r="S135" s="70" t="s">
        <v>144</v>
      </c>
      <c r="T135" s="66" t="s">
        <v>42</v>
      </c>
      <c r="U135" s="48" t="s">
        <v>138</v>
      </c>
      <c r="V135" s="48" t="s">
        <v>137</v>
      </c>
      <c r="W135" s="30" t="s">
        <v>150</v>
      </c>
      <c r="X135" s="35" t="s">
        <v>723</v>
      </c>
      <c r="Y135" s="66" t="s">
        <v>152</v>
      </c>
      <c r="Z135" s="30" t="s">
        <v>42</v>
      </c>
      <c r="AA135" s="165">
        <v>0.0368</v>
      </c>
      <c r="AB135" s="53" t="s">
        <v>42</v>
      </c>
      <c r="AC135" s="95"/>
      <c r="AD135" s="95"/>
      <c r="AE135" s="95"/>
      <c r="AF135" s="95"/>
      <c r="AG135" s="109"/>
      <c r="AH135" s="109"/>
      <c r="AI135" s="126"/>
      <c r="AJ135" s="35">
        <v>1</v>
      </c>
      <c r="AK135" s="121">
        <v>1</v>
      </c>
    </row>
    <row r="136" ht="40" customHeight="1" spans="1:37">
      <c r="A136" s="28">
        <v>108</v>
      </c>
      <c r="B136" s="31"/>
      <c r="C136" s="31"/>
      <c r="D136" s="38"/>
      <c r="E136" s="38"/>
      <c r="F136" s="31">
        <v>4</v>
      </c>
      <c r="G136" s="38"/>
      <c r="H136" s="31"/>
      <c r="I136" s="31"/>
      <c r="J136" s="64"/>
      <c r="K136" s="64"/>
      <c r="L136" s="153" t="s">
        <v>728</v>
      </c>
      <c r="M136" s="35" t="s">
        <v>729</v>
      </c>
      <c r="N136" s="145" t="s">
        <v>645</v>
      </c>
      <c r="O136" s="53" t="s">
        <v>78</v>
      </c>
      <c r="P136" s="53" t="s">
        <v>136</v>
      </c>
      <c r="Q136" s="97"/>
      <c r="R136" s="85" t="s">
        <v>53</v>
      </c>
      <c r="S136" s="70" t="s">
        <v>144</v>
      </c>
      <c r="T136" s="66" t="s">
        <v>42</v>
      </c>
      <c r="U136" s="48" t="s">
        <v>138</v>
      </c>
      <c r="V136" s="48" t="s">
        <v>137</v>
      </c>
      <c r="W136" s="30" t="s">
        <v>150</v>
      </c>
      <c r="X136" s="35" t="s">
        <v>723</v>
      </c>
      <c r="Y136" s="66" t="s">
        <v>152</v>
      </c>
      <c r="Z136" s="30" t="s">
        <v>42</v>
      </c>
      <c r="AA136" s="165">
        <v>0.1456</v>
      </c>
      <c r="AB136" s="53" t="s">
        <v>42</v>
      </c>
      <c r="AC136" s="95"/>
      <c r="AD136" s="95"/>
      <c r="AE136" s="95"/>
      <c r="AF136" s="95"/>
      <c r="AG136" s="109"/>
      <c r="AH136" s="109"/>
      <c r="AI136" s="126"/>
      <c r="AJ136" s="35">
        <v>1</v>
      </c>
      <c r="AK136" s="121">
        <v>1</v>
      </c>
    </row>
    <row r="137" ht="40" customHeight="1" spans="1:37">
      <c r="A137" s="28">
        <v>109</v>
      </c>
      <c r="B137" s="31"/>
      <c r="C137" s="31"/>
      <c r="D137" s="38"/>
      <c r="E137" s="38"/>
      <c r="F137" s="31">
        <v>4</v>
      </c>
      <c r="G137" s="38"/>
      <c r="H137" s="31"/>
      <c r="I137" s="31"/>
      <c r="J137" s="64"/>
      <c r="K137" s="64"/>
      <c r="L137" s="153" t="s">
        <v>730</v>
      </c>
      <c r="M137" s="35" t="s">
        <v>731</v>
      </c>
      <c r="N137" s="145" t="s">
        <v>645</v>
      </c>
      <c r="O137" s="53" t="s">
        <v>78</v>
      </c>
      <c r="P137" s="53" t="s">
        <v>136</v>
      </c>
      <c r="Q137" s="97"/>
      <c r="R137" s="85" t="s">
        <v>53</v>
      </c>
      <c r="S137" s="70" t="s">
        <v>144</v>
      </c>
      <c r="T137" s="66" t="s">
        <v>42</v>
      </c>
      <c r="U137" s="48" t="s">
        <v>138</v>
      </c>
      <c r="V137" s="48" t="s">
        <v>137</v>
      </c>
      <c r="W137" s="30" t="s">
        <v>150</v>
      </c>
      <c r="X137" s="35" t="s">
        <v>723</v>
      </c>
      <c r="Y137" s="66" t="s">
        <v>152</v>
      </c>
      <c r="Z137" s="30" t="s">
        <v>42</v>
      </c>
      <c r="AA137" s="165">
        <v>0.0226</v>
      </c>
      <c r="AB137" s="53" t="s">
        <v>42</v>
      </c>
      <c r="AC137" s="95"/>
      <c r="AD137" s="95"/>
      <c r="AE137" s="95"/>
      <c r="AF137" s="95"/>
      <c r="AG137" s="109"/>
      <c r="AH137" s="109"/>
      <c r="AI137" s="126"/>
      <c r="AJ137" s="35">
        <v>1</v>
      </c>
      <c r="AK137" s="121">
        <v>1</v>
      </c>
    </row>
    <row r="138" ht="40" customHeight="1" spans="1:37">
      <c r="A138" s="28">
        <v>110</v>
      </c>
      <c r="B138" s="31"/>
      <c r="C138" s="31"/>
      <c r="D138" s="38"/>
      <c r="E138" s="38"/>
      <c r="F138" s="31">
        <v>4</v>
      </c>
      <c r="G138" s="38"/>
      <c r="H138" s="31"/>
      <c r="I138" s="31"/>
      <c r="J138" s="64"/>
      <c r="K138" s="64"/>
      <c r="L138" s="153" t="s">
        <v>732</v>
      </c>
      <c r="M138" s="35" t="s">
        <v>733</v>
      </c>
      <c r="N138" s="145" t="s">
        <v>645</v>
      </c>
      <c r="O138" s="53" t="s">
        <v>78</v>
      </c>
      <c r="P138" s="53" t="s">
        <v>136</v>
      </c>
      <c r="Q138" s="97"/>
      <c r="R138" s="85" t="s">
        <v>53</v>
      </c>
      <c r="S138" s="70" t="s">
        <v>144</v>
      </c>
      <c r="T138" s="66" t="s">
        <v>42</v>
      </c>
      <c r="U138" s="48" t="s">
        <v>138</v>
      </c>
      <c r="V138" s="48" t="s">
        <v>137</v>
      </c>
      <c r="W138" s="30" t="s">
        <v>150</v>
      </c>
      <c r="X138" s="35" t="s">
        <v>723</v>
      </c>
      <c r="Y138" s="66" t="s">
        <v>152</v>
      </c>
      <c r="Z138" s="30" t="s">
        <v>42</v>
      </c>
      <c r="AA138" s="165">
        <v>0.0296</v>
      </c>
      <c r="AB138" s="53" t="s">
        <v>42</v>
      </c>
      <c r="AC138" s="95"/>
      <c r="AD138" s="95"/>
      <c r="AE138" s="95"/>
      <c r="AF138" s="95"/>
      <c r="AG138" s="109"/>
      <c r="AH138" s="109"/>
      <c r="AI138" s="126"/>
      <c r="AJ138" s="35">
        <v>1</v>
      </c>
      <c r="AK138" s="121">
        <v>1</v>
      </c>
    </row>
    <row r="139" ht="40" customHeight="1" spans="1:37">
      <c r="A139" s="28">
        <v>111</v>
      </c>
      <c r="B139" s="31"/>
      <c r="C139" s="31"/>
      <c r="D139" s="38"/>
      <c r="E139" s="38"/>
      <c r="F139" s="31">
        <v>4</v>
      </c>
      <c r="G139" s="38"/>
      <c r="H139" s="31"/>
      <c r="I139" s="31"/>
      <c r="J139" s="64"/>
      <c r="K139" s="64"/>
      <c r="L139" s="153" t="s">
        <v>734</v>
      </c>
      <c r="M139" s="35" t="s">
        <v>735</v>
      </c>
      <c r="N139" s="145" t="s">
        <v>645</v>
      </c>
      <c r="O139" s="53" t="s">
        <v>78</v>
      </c>
      <c r="P139" s="53" t="s">
        <v>136</v>
      </c>
      <c r="Q139" s="97"/>
      <c r="R139" s="85" t="s">
        <v>53</v>
      </c>
      <c r="S139" s="70" t="s">
        <v>144</v>
      </c>
      <c r="T139" s="66" t="s">
        <v>42</v>
      </c>
      <c r="U139" s="48" t="s">
        <v>138</v>
      </c>
      <c r="V139" s="48" t="s">
        <v>137</v>
      </c>
      <c r="W139" s="30" t="s">
        <v>150</v>
      </c>
      <c r="X139" s="35" t="s">
        <v>140</v>
      </c>
      <c r="Y139" s="66" t="s">
        <v>42</v>
      </c>
      <c r="Z139" s="30" t="s">
        <v>42</v>
      </c>
      <c r="AA139" s="165">
        <f>AA140+AA141</f>
        <v>0.0223</v>
      </c>
      <c r="AB139" s="53" t="s">
        <v>619</v>
      </c>
      <c r="AC139" s="95"/>
      <c r="AD139" s="95"/>
      <c r="AE139" s="95"/>
      <c r="AF139" s="95"/>
      <c r="AG139" s="109"/>
      <c r="AH139" s="109"/>
      <c r="AI139" s="126"/>
      <c r="AJ139" s="35">
        <v>2</v>
      </c>
      <c r="AK139" s="121">
        <v>2</v>
      </c>
    </row>
    <row r="140" ht="40" customHeight="1" spans="1:37">
      <c r="A140" s="28">
        <v>112</v>
      </c>
      <c r="B140" s="31"/>
      <c r="C140" s="31"/>
      <c r="D140" s="38"/>
      <c r="E140" s="38"/>
      <c r="F140" s="31"/>
      <c r="G140" s="31">
        <v>5</v>
      </c>
      <c r="H140" s="31"/>
      <c r="I140" s="31"/>
      <c r="J140" s="64"/>
      <c r="K140" s="64"/>
      <c r="L140" s="153" t="s">
        <v>736</v>
      </c>
      <c r="M140" s="35" t="s">
        <v>737</v>
      </c>
      <c r="N140" s="145" t="s">
        <v>645</v>
      </c>
      <c r="O140" s="53" t="s">
        <v>78</v>
      </c>
      <c r="P140" s="53" t="s">
        <v>136</v>
      </c>
      <c r="Q140" s="97"/>
      <c r="R140" s="85" t="s">
        <v>53</v>
      </c>
      <c r="S140" s="70" t="s">
        <v>144</v>
      </c>
      <c r="T140" s="66" t="s">
        <v>42</v>
      </c>
      <c r="U140" s="48" t="s">
        <v>138</v>
      </c>
      <c r="V140" s="48" t="s">
        <v>137</v>
      </c>
      <c r="W140" s="30" t="s">
        <v>681</v>
      </c>
      <c r="X140" s="35" t="s">
        <v>634</v>
      </c>
      <c r="Y140" s="66" t="s">
        <v>335</v>
      </c>
      <c r="Z140" s="30" t="s">
        <v>42</v>
      </c>
      <c r="AA140" s="165">
        <v>0.0131</v>
      </c>
      <c r="AB140" s="53" t="s">
        <v>619</v>
      </c>
      <c r="AC140" s="95"/>
      <c r="AD140" s="95"/>
      <c r="AE140" s="95"/>
      <c r="AF140" s="95"/>
      <c r="AG140" s="109"/>
      <c r="AH140" s="109"/>
      <c r="AI140" s="126"/>
      <c r="AJ140" s="35">
        <v>2</v>
      </c>
      <c r="AK140" s="121">
        <v>2</v>
      </c>
    </row>
    <row r="141" s="10" customFormat="1" ht="40" customHeight="1" spans="1:37">
      <c r="A141" s="28">
        <v>113</v>
      </c>
      <c r="B141" s="31"/>
      <c r="C141" s="31"/>
      <c r="D141" s="38"/>
      <c r="E141" s="38"/>
      <c r="F141" s="31"/>
      <c r="G141" s="31">
        <v>5</v>
      </c>
      <c r="H141" s="31"/>
      <c r="I141" s="31"/>
      <c r="J141" s="64"/>
      <c r="K141" s="64"/>
      <c r="L141" s="153" t="s">
        <v>738</v>
      </c>
      <c r="M141" s="35" t="s">
        <v>398</v>
      </c>
      <c r="N141" s="145" t="s">
        <v>645</v>
      </c>
      <c r="O141" s="53" t="s">
        <v>78</v>
      </c>
      <c r="P141" s="53" t="s">
        <v>136</v>
      </c>
      <c r="Q141" s="97"/>
      <c r="R141" s="85" t="s">
        <v>53</v>
      </c>
      <c r="S141" s="70" t="s">
        <v>144</v>
      </c>
      <c r="T141" s="66" t="s">
        <v>42</v>
      </c>
      <c r="U141" s="48" t="s">
        <v>138</v>
      </c>
      <c r="V141" s="48" t="s">
        <v>137</v>
      </c>
      <c r="W141" s="30" t="s">
        <v>193</v>
      </c>
      <c r="X141" s="35" t="s">
        <v>739</v>
      </c>
      <c r="Y141" s="66" t="s">
        <v>740</v>
      </c>
      <c r="Z141" s="30" t="s">
        <v>42</v>
      </c>
      <c r="AA141" s="165">
        <v>0.0092</v>
      </c>
      <c r="AB141" s="53" t="s">
        <v>619</v>
      </c>
      <c r="AC141" s="95"/>
      <c r="AD141" s="95"/>
      <c r="AE141" s="95"/>
      <c r="AF141" s="95"/>
      <c r="AG141" s="109"/>
      <c r="AH141" s="109"/>
      <c r="AI141" s="73"/>
      <c r="AJ141" s="35">
        <v>2</v>
      </c>
      <c r="AK141" s="121">
        <v>2</v>
      </c>
    </row>
    <row r="142" ht="40" customHeight="1" spans="1:37">
      <c r="A142" s="28">
        <v>114</v>
      </c>
      <c r="B142" s="31"/>
      <c r="C142" s="31">
        <v>1</v>
      </c>
      <c r="D142" s="38"/>
      <c r="E142" s="38"/>
      <c r="F142" s="31"/>
      <c r="G142" s="38"/>
      <c r="H142" s="31"/>
      <c r="I142" s="31"/>
      <c r="J142" s="64"/>
      <c r="K142" s="64"/>
      <c r="L142" s="153" t="s">
        <v>741</v>
      </c>
      <c r="M142" s="35" t="s">
        <v>742</v>
      </c>
      <c r="N142" s="145" t="s">
        <v>149</v>
      </c>
      <c r="O142" s="53" t="s">
        <v>78</v>
      </c>
      <c r="P142" s="53" t="s">
        <v>136</v>
      </c>
      <c r="Q142" s="66" t="s">
        <v>42</v>
      </c>
      <c r="R142" s="85" t="s">
        <v>53</v>
      </c>
      <c r="S142" s="70" t="s">
        <v>144</v>
      </c>
      <c r="T142" s="66" t="s">
        <v>42</v>
      </c>
      <c r="U142" s="48" t="s">
        <v>138</v>
      </c>
      <c r="V142" s="48" t="s">
        <v>137</v>
      </c>
      <c r="W142" s="30" t="s">
        <v>435</v>
      </c>
      <c r="X142" s="35" t="s">
        <v>42</v>
      </c>
      <c r="Y142" s="66" t="s">
        <v>42</v>
      </c>
      <c r="Z142" s="30" t="s">
        <v>42</v>
      </c>
      <c r="AA142" s="165">
        <v>0.0165</v>
      </c>
      <c r="AB142" s="53" t="s">
        <v>42</v>
      </c>
      <c r="AC142" s="95"/>
      <c r="AD142" s="95"/>
      <c r="AE142" s="95"/>
      <c r="AF142" s="95"/>
      <c r="AG142" s="109"/>
      <c r="AH142" s="109"/>
      <c r="AI142" s="73"/>
      <c r="AJ142" s="35">
        <v>1</v>
      </c>
      <c r="AK142" s="121">
        <v>1</v>
      </c>
    </row>
    <row r="143" ht="40" customHeight="1" spans="1:37">
      <c r="A143" s="28">
        <v>115</v>
      </c>
      <c r="B143" s="31"/>
      <c r="C143" s="31">
        <v>1</v>
      </c>
      <c r="D143" s="38"/>
      <c r="E143" s="38"/>
      <c r="F143" s="31"/>
      <c r="G143" s="38"/>
      <c r="H143" s="31"/>
      <c r="I143" s="31"/>
      <c r="J143" s="64"/>
      <c r="K143" s="64"/>
      <c r="L143" s="153" t="s">
        <v>743</v>
      </c>
      <c r="M143" s="35" t="s">
        <v>744</v>
      </c>
      <c r="N143" s="145" t="s">
        <v>149</v>
      </c>
      <c r="O143" s="53" t="s">
        <v>78</v>
      </c>
      <c r="P143" s="53" t="s">
        <v>136</v>
      </c>
      <c r="Q143" s="66" t="s">
        <v>42</v>
      </c>
      <c r="R143" s="85" t="s">
        <v>53</v>
      </c>
      <c r="S143" s="70" t="s">
        <v>144</v>
      </c>
      <c r="T143" s="66" t="s">
        <v>42</v>
      </c>
      <c r="U143" s="48" t="s">
        <v>138</v>
      </c>
      <c r="V143" s="48" t="s">
        <v>137</v>
      </c>
      <c r="W143" s="30" t="s">
        <v>435</v>
      </c>
      <c r="X143" s="35" t="s">
        <v>42</v>
      </c>
      <c r="Y143" s="66" t="s">
        <v>42</v>
      </c>
      <c r="Z143" s="30" t="s">
        <v>42</v>
      </c>
      <c r="AA143" s="165">
        <v>0.0045</v>
      </c>
      <c r="AB143" s="53" t="s">
        <v>42</v>
      </c>
      <c r="AC143" s="95"/>
      <c r="AD143" s="95"/>
      <c r="AE143" s="95"/>
      <c r="AF143" s="95"/>
      <c r="AG143" s="109"/>
      <c r="AH143" s="109"/>
      <c r="AI143" s="73"/>
      <c r="AJ143" s="35">
        <v>1</v>
      </c>
      <c r="AK143" s="121">
        <v>1</v>
      </c>
    </row>
    <row r="144" ht="40" customHeight="1" spans="1:37">
      <c r="A144" s="28">
        <v>116</v>
      </c>
      <c r="B144" s="31"/>
      <c r="C144" s="31">
        <v>1</v>
      </c>
      <c r="D144" s="38"/>
      <c r="E144" s="38"/>
      <c r="F144" s="31"/>
      <c r="G144" s="38"/>
      <c r="H144" s="31"/>
      <c r="I144" s="31"/>
      <c r="J144" s="64"/>
      <c r="K144" s="64"/>
      <c r="L144" s="153" t="s">
        <v>745</v>
      </c>
      <c r="M144" s="35" t="s">
        <v>746</v>
      </c>
      <c r="N144" s="145" t="s">
        <v>149</v>
      </c>
      <c r="O144" s="53" t="s">
        <v>78</v>
      </c>
      <c r="P144" s="53" t="s">
        <v>136</v>
      </c>
      <c r="Q144" s="66" t="s">
        <v>42</v>
      </c>
      <c r="R144" s="85" t="s">
        <v>53</v>
      </c>
      <c r="S144" s="70" t="s">
        <v>144</v>
      </c>
      <c r="T144" s="66" t="s">
        <v>42</v>
      </c>
      <c r="U144" s="48" t="s">
        <v>138</v>
      </c>
      <c r="V144" s="48" t="s">
        <v>137</v>
      </c>
      <c r="W144" s="30" t="s">
        <v>435</v>
      </c>
      <c r="X144" s="35" t="s">
        <v>42</v>
      </c>
      <c r="Y144" s="66" t="s">
        <v>42</v>
      </c>
      <c r="Z144" s="30" t="s">
        <v>42</v>
      </c>
      <c r="AA144" s="165">
        <v>0.0185</v>
      </c>
      <c r="AB144" s="53" t="s">
        <v>42</v>
      </c>
      <c r="AC144" s="95"/>
      <c r="AD144" s="95"/>
      <c r="AE144" s="95"/>
      <c r="AF144" s="95"/>
      <c r="AG144" s="109"/>
      <c r="AH144" s="109"/>
      <c r="AI144" s="73"/>
      <c r="AJ144" s="35">
        <v>1</v>
      </c>
      <c r="AK144" s="121">
        <v>1</v>
      </c>
    </row>
    <row r="145" ht="40" customHeight="1" spans="1:37">
      <c r="A145" s="28">
        <v>117</v>
      </c>
      <c r="B145" s="31"/>
      <c r="C145" s="31">
        <v>1</v>
      </c>
      <c r="D145" s="38"/>
      <c r="E145" s="38"/>
      <c r="F145" s="31"/>
      <c r="G145" s="38"/>
      <c r="H145" s="31"/>
      <c r="I145" s="31"/>
      <c r="J145" s="64"/>
      <c r="K145" s="64"/>
      <c r="L145" s="153" t="s">
        <v>747</v>
      </c>
      <c r="M145" s="35" t="s">
        <v>748</v>
      </c>
      <c r="N145" s="145" t="s">
        <v>72</v>
      </c>
      <c r="O145" s="53" t="s">
        <v>78</v>
      </c>
      <c r="P145" s="53" t="s">
        <v>136</v>
      </c>
      <c r="Q145" s="66" t="s">
        <v>42</v>
      </c>
      <c r="R145" s="85" t="s">
        <v>53</v>
      </c>
      <c r="S145" s="70" t="s">
        <v>144</v>
      </c>
      <c r="T145" s="66" t="s">
        <v>42</v>
      </c>
      <c r="U145" s="48" t="s">
        <v>138</v>
      </c>
      <c r="V145" s="48" t="s">
        <v>137</v>
      </c>
      <c r="W145" s="30" t="s">
        <v>749</v>
      </c>
      <c r="X145" s="35" t="s">
        <v>42</v>
      </c>
      <c r="Y145" s="66" t="s">
        <v>42</v>
      </c>
      <c r="Z145" s="30" t="s">
        <v>42</v>
      </c>
      <c r="AA145" s="165">
        <v>0.0002</v>
      </c>
      <c r="AB145" s="53" t="s">
        <v>42</v>
      </c>
      <c r="AC145" s="95"/>
      <c r="AD145" s="95"/>
      <c r="AE145" s="95"/>
      <c r="AF145" s="95"/>
      <c r="AG145" s="109"/>
      <c r="AH145" s="109"/>
      <c r="AI145" s="73"/>
      <c r="AJ145" s="35">
        <v>1</v>
      </c>
      <c r="AK145" s="121">
        <v>1</v>
      </c>
    </row>
    <row r="146" ht="40" customHeight="1" spans="1:37">
      <c r="A146" s="28">
        <v>118</v>
      </c>
      <c r="B146" s="31"/>
      <c r="C146" s="31">
        <v>1</v>
      </c>
      <c r="D146" s="38"/>
      <c r="E146" s="38"/>
      <c r="F146" s="31"/>
      <c r="G146" s="38"/>
      <c r="H146" s="31"/>
      <c r="I146" s="31"/>
      <c r="J146" s="64"/>
      <c r="K146" s="64"/>
      <c r="L146" s="153" t="s">
        <v>750</v>
      </c>
      <c r="M146" s="35" t="s">
        <v>751</v>
      </c>
      <c r="N146" s="145" t="s">
        <v>72</v>
      </c>
      <c r="O146" s="53" t="s">
        <v>78</v>
      </c>
      <c r="P146" s="53" t="s">
        <v>136</v>
      </c>
      <c r="Q146" s="66" t="s">
        <v>42</v>
      </c>
      <c r="R146" s="85" t="s">
        <v>53</v>
      </c>
      <c r="S146" s="70" t="s">
        <v>144</v>
      </c>
      <c r="T146" s="66" t="s">
        <v>42</v>
      </c>
      <c r="U146" s="48" t="s">
        <v>138</v>
      </c>
      <c r="V146" s="48" t="s">
        <v>137</v>
      </c>
      <c r="W146" s="30" t="s">
        <v>749</v>
      </c>
      <c r="X146" s="35" t="s">
        <v>42</v>
      </c>
      <c r="Y146" s="66" t="s">
        <v>42</v>
      </c>
      <c r="Z146" s="30" t="s">
        <v>42</v>
      </c>
      <c r="AA146" s="165">
        <v>0.0002</v>
      </c>
      <c r="AB146" s="53" t="s">
        <v>42</v>
      </c>
      <c r="AC146" s="95"/>
      <c r="AD146" s="95"/>
      <c r="AE146" s="95"/>
      <c r="AF146" s="95"/>
      <c r="AG146" s="109"/>
      <c r="AH146" s="109"/>
      <c r="AI146" s="73"/>
      <c r="AJ146" s="35">
        <v>1</v>
      </c>
      <c r="AK146" s="121">
        <v>1</v>
      </c>
    </row>
    <row r="147" ht="40" customHeight="1" spans="1:37">
      <c r="A147" s="28">
        <v>119</v>
      </c>
      <c r="B147" s="31"/>
      <c r="C147" s="31">
        <v>1</v>
      </c>
      <c r="D147" s="38"/>
      <c r="E147" s="38"/>
      <c r="F147" s="31"/>
      <c r="G147" s="38"/>
      <c r="H147" s="31"/>
      <c r="I147" s="31"/>
      <c r="J147" s="64"/>
      <c r="K147" s="64"/>
      <c r="L147" s="153" t="s">
        <v>752</v>
      </c>
      <c r="M147" s="35" t="s">
        <v>753</v>
      </c>
      <c r="N147" s="145" t="s">
        <v>72</v>
      </c>
      <c r="O147" s="53" t="s">
        <v>78</v>
      </c>
      <c r="P147" s="53" t="s">
        <v>136</v>
      </c>
      <c r="Q147" s="66" t="s">
        <v>42</v>
      </c>
      <c r="R147" s="85" t="s">
        <v>53</v>
      </c>
      <c r="S147" s="70" t="s">
        <v>144</v>
      </c>
      <c r="T147" s="66" t="s">
        <v>42</v>
      </c>
      <c r="U147" s="48" t="s">
        <v>138</v>
      </c>
      <c r="V147" s="48" t="s">
        <v>137</v>
      </c>
      <c r="W147" s="30" t="s">
        <v>749</v>
      </c>
      <c r="X147" s="35" t="s">
        <v>42</v>
      </c>
      <c r="Y147" s="66" t="s">
        <v>42</v>
      </c>
      <c r="Z147" s="30" t="s">
        <v>42</v>
      </c>
      <c r="AA147" s="165">
        <v>0.0002</v>
      </c>
      <c r="AB147" s="53" t="s">
        <v>42</v>
      </c>
      <c r="AC147" s="95"/>
      <c r="AD147" s="95"/>
      <c r="AE147" s="95"/>
      <c r="AF147" s="95"/>
      <c r="AG147" s="109"/>
      <c r="AH147" s="109"/>
      <c r="AI147" s="73"/>
      <c r="AJ147" s="35">
        <v>1</v>
      </c>
      <c r="AK147" s="121">
        <v>1</v>
      </c>
    </row>
    <row r="148" spans="18:25">
      <c r="R148" s="1"/>
      <c r="T148" s="1"/>
      <c r="U148" s="1"/>
      <c r="V148" s="1"/>
      <c r="W148" s="1"/>
      <c r="X148" s="1"/>
      <c r="Y148" s="1"/>
    </row>
    <row r="149" spans="18:25">
      <c r="R149" s="1"/>
      <c r="T149" s="1"/>
      <c r="U149" s="1"/>
      <c r="V149" s="1"/>
      <c r="W149" s="1"/>
      <c r="X149" s="1"/>
      <c r="Y149" s="1"/>
    </row>
    <row r="150" spans="18:25">
      <c r="R150" s="1"/>
      <c r="T150" s="1"/>
      <c r="U150" s="1"/>
      <c r="V150" s="1"/>
      <c r="W150" s="1"/>
      <c r="X150" s="1"/>
      <c r="Y150" s="1"/>
    </row>
    <row r="151" spans="18:25">
      <c r="R151" s="1"/>
      <c r="T151" s="1"/>
      <c r="U151" s="1"/>
      <c r="V151" s="1"/>
      <c r="W151" s="1"/>
      <c r="X151" s="1"/>
      <c r="Y151" s="1"/>
    </row>
    <row r="152" spans="18:25">
      <c r="R152" s="1"/>
      <c r="T152" s="1"/>
      <c r="U152" s="1"/>
      <c r="V152" s="1"/>
      <c r="W152" s="1"/>
      <c r="X152" s="1"/>
      <c r="Y152" s="1"/>
    </row>
    <row r="153" spans="18:25">
      <c r="R153" s="1"/>
      <c r="T153" s="1"/>
      <c r="U153" s="1"/>
      <c r="V153" s="1"/>
      <c r="W153" s="1"/>
      <c r="X153" s="1"/>
      <c r="Y153" s="1"/>
    </row>
    <row r="154" spans="18:25">
      <c r="R154" s="1"/>
      <c r="T154" s="1"/>
      <c r="U154" s="1"/>
      <c r="V154" s="1"/>
      <c r="W154" s="1"/>
      <c r="X154" s="1"/>
      <c r="Y154" s="1"/>
    </row>
    <row r="155" spans="18:25">
      <c r="R155" s="1"/>
      <c r="T155" s="1"/>
      <c r="U155" s="1"/>
      <c r="V155" s="1"/>
      <c r="W155" s="1"/>
      <c r="X155" s="1"/>
      <c r="Y155" s="1"/>
    </row>
    <row r="156" spans="18:25">
      <c r="R156" s="1"/>
      <c r="T156" s="1"/>
      <c r="U156" s="1"/>
      <c r="V156" s="1"/>
      <c r="W156" s="1"/>
      <c r="X156" s="1"/>
      <c r="Y156" s="1"/>
    </row>
    <row r="157" spans="18:25">
      <c r="R157" s="1"/>
      <c r="T157" s="1"/>
      <c r="U157" s="1"/>
      <c r="V157" s="1"/>
      <c r="W157" s="1"/>
      <c r="X157" s="1"/>
      <c r="Y157" s="1"/>
    </row>
    <row r="158" spans="18:25">
      <c r="R158" s="1"/>
      <c r="T158" s="1"/>
      <c r="U158" s="1"/>
      <c r="V158" s="1"/>
      <c r="W158" s="1"/>
      <c r="X158" s="1"/>
      <c r="Y158" s="1"/>
    </row>
    <row r="159" spans="18:25">
      <c r="R159" s="1"/>
      <c r="T159" s="1"/>
      <c r="U159" s="1"/>
      <c r="V159" s="1"/>
      <c r="W159" s="1"/>
      <c r="X159" s="1"/>
      <c r="Y159" s="1"/>
    </row>
    <row r="160" spans="18:25">
      <c r="R160" s="1"/>
      <c r="T160" s="1"/>
      <c r="U160" s="1"/>
      <c r="V160" s="1"/>
      <c r="W160" s="1"/>
      <c r="X160" s="1"/>
      <c r="Y160" s="1"/>
    </row>
    <row r="161" spans="18:25">
      <c r="R161" s="1"/>
      <c r="T161" s="1"/>
      <c r="U161" s="1"/>
      <c r="V161" s="1"/>
      <c r="W161" s="1"/>
      <c r="X161" s="1"/>
      <c r="Y161" s="1"/>
    </row>
    <row r="162" spans="18:25">
      <c r="R162" s="1"/>
      <c r="T162" s="1"/>
      <c r="U162" s="1"/>
      <c r="V162" s="1"/>
      <c r="W162" s="1"/>
      <c r="X162" s="1"/>
      <c r="Y162" s="1"/>
    </row>
  </sheetData>
  <mergeCells count="37">
    <mergeCell ref="A1:E1"/>
    <mergeCell ref="F1:K1"/>
    <mergeCell ref="L1:M1"/>
    <mergeCell ref="A2:M2"/>
    <mergeCell ref="A3:K3"/>
    <mergeCell ref="L3:M3"/>
    <mergeCell ref="A4:M4"/>
    <mergeCell ref="B7:K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K7:AK8"/>
    <mergeCell ref="N1:AH6"/>
    <mergeCell ref="A5:M6"/>
  </mergeCells>
  <conditionalFormatting sqref="AJ1">
    <cfRule type="duplicateValues" dxfId="7" priority="71"/>
  </conditionalFormatting>
  <conditionalFormatting sqref="U10:V10">
    <cfRule type="cellIs" dxfId="8" priority="38" operator="equal">
      <formula>"Y"</formula>
    </cfRule>
    <cfRule type="cellIs" dxfId="9" priority="37" operator="equal">
      <formula>"N"</formula>
    </cfRule>
  </conditionalFormatting>
  <conditionalFormatting sqref="U12:V12">
    <cfRule type="cellIs" dxfId="9" priority="35" operator="equal">
      <formula>"N"</formula>
    </cfRule>
    <cfRule type="cellIs" dxfId="8" priority="36" operator="equal">
      <formula>"Y"</formula>
    </cfRule>
  </conditionalFormatting>
  <conditionalFormatting sqref="U18:V18">
    <cfRule type="cellIs" dxfId="9" priority="33" operator="equal">
      <formula>"N"</formula>
    </cfRule>
    <cfRule type="cellIs" dxfId="8" priority="34" operator="equal">
      <formula>"Y"</formula>
    </cfRule>
  </conditionalFormatting>
  <conditionalFormatting sqref="U23:V23">
    <cfRule type="cellIs" dxfId="9" priority="31" operator="equal">
      <formula>"N"</formula>
    </cfRule>
    <cfRule type="cellIs" dxfId="8" priority="32" operator="equal">
      <formula>"Y"</formula>
    </cfRule>
  </conditionalFormatting>
  <conditionalFormatting sqref="U25:V25">
    <cfRule type="cellIs" dxfId="9" priority="17" operator="equal">
      <formula>"N"</formula>
    </cfRule>
    <cfRule type="cellIs" dxfId="8" priority="18" operator="equal">
      <formula>"Y"</formula>
    </cfRule>
  </conditionalFormatting>
  <conditionalFormatting sqref="K32">
    <cfRule type="duplicateValues" dxfId="7" priority="81"/>
  </conditionalFormatting>
  <conditionalFormatting sqref="U42:V42">
    <cfRule type="cellIs" dxfId="9" priority="29" operator="equal">
      <formula>"N"</formula>
    </cfRule>
    <cfRule type="cellIs" dxfId="8" priority="30" operator="equal">
      <formula>"Y"</formula>
    </cfRule>
  </conditionalFormatting>
  <conditionalFormatting sqref="U44:V44">
    <cfRule type="cellIs" dxfId="9" priority="27" operator="equal">
      <formula>"N"</formula>
    </cfRule>
    <cfRule type="cellIs" dxfId="8" priority="28" operator="equal">
      <formula>"Y"</formula>
    </cfRule>
  </conditionalFormatting>
  <conditionalFormatting sqref="K49">
    <cfRule type="duplicateValues" dxfId="7" priority="151"/>
  </conditionalFormatting>
  <conditionalFormatting sqref="K52">
    <cfRule type="duplicateValues" dxfId="7" priority="14"/>
    <cfRule type="duplicateValues" dxfId="7" priority="13"/>
  </conditionalFormatting>
  <conditionalFormatting sqref="U52:V52">
    <cfRule type="cellIs" dxfId="8" priority="12" operator="equal">
      <formula>"Y"</formula>
    </cfRule>
    <cfRule type="cellIs" dxfId="9" priority="11" operator="equal">
      <formula>"N"</formula>
    </cfRule>
  </conditionalFormatting>
  <conditionalFormatting sqref="K58">
    <cfRule type="duplicateValues" dxfId="7" priority="10"/>
    <cfRule type="duplicateValues" dxfId="7" priority="9"/>
  </conditionalFormatting>
  <conditionalFormatting sqref="U58:V58">
    <cfRule type="cellIs" dxfId="8" priority="8" operator="equal">
      <formula>"Y"</formula>
    </cfRule>
    <cfRule type="cellIs" dxfId="9" priority="7" operator="equal">
      <formula>"N"</formula>
    </cfRule>
  </conditionalFormatting>
  <conditionalFormatting sqref="K61">
    <cfRule type="duplicateValues" dxfId="7" priority="120"/>
  </conditionalFormatting>
  <conditionalFormatting sqref="U71:V71">
    <cfRule type="cellIs" dxfId="9" priority="25" operator="equal">
      <formula>"N"</formula>
    </cfRule>
    <cfRule type="cellIs" dxfId="8" priority="26" operator="equal">
      <formula>"Y"</formula>
    </cfRule>
  </conditionalFormatting>
  <conditionalFormatting sqref="U82:V82">
    <cfRule type="cellIs" dxfId="8" priority="4" operator="equal">
      <formula>"Y"</formula>
    </cfRule>
    <cfRule type="cellIs" dxfId="9" priority="3" operator="equal">
      <formula>"N"</formula>
    </cfRule>
  </conditionalFormatting>
  <conditionalFormatting sqref="U88:V88">
    <cfRule type="cellIs" dxfId="9" priority="5" operator="equal">
      <formula>"N"</formula>
    </cfRule>
    <cfRule type="cellIs" dxfId="8" priority="6" operator="equal">
      <formula>"Y"</formula>
    </cfRule>
  </conditionalFormatting>
  <conditionalFormatting sqref="U104:V104">
    <cfRule type="cellIs" dxfId="9" priority="23" operator="equal">
      <formula>"N"</formula>
    </cfRule>
    <cfRule type="cellIs" dxfId="8" priority="24" operator="equal">
      <formula>"Y"</formula>
    </cfRule>
  </conditionalFormatting>
  <conditionalFormatting sqref="U120:V120">
    <cfRule type="cellIs" dxfId="9" priority="21" operator="equal">
      <formula>"N"</formula>
    </cfRule>
    <cfRule type="cellIs" dxfId="8" priority="22" operator="equal">
      <formula>"Y"</formula>
    </cfRule>
  </conditionalFormatting>
  <conditionalFormatting sqref="U122:V122">
    <cfRule type="cellIs" dxfId="9" priority="19" operator="equal">
      <formula>"N"</formula>
    </cfRule>
    <cfRule type="cellIs" dxfId="8" priority="20" operator="equal">
      <formula>"Y"</formula>
    </cfRule>
  </conditionalFormatting>
  <conditionalFormatting sqref="K128">
    <cfRule type="duplicateValues" dxfId="7" priority="56"/>
  </conditionalFormatting>
  <conditionalFormatting sqref="K37:K40">
    <cfRule type="duplicateValues" dxfId="7" priority="145"/>
  </conditionalFormatting>
  <conditionalFormatting sqref="K47:K48">
    <cfRule type="duplicateValues" dxfId="7" priority="152"/>
  </conditionalFormatting>
  <conditionalFormatting sqref="K47:K49">
    <cfRule type="duplicateValues" dxfId="7" priority="153"/>
  </conditionalFormatting>
  <conditionalFormatting sqref="U9:V9 U11:V11 U15:V17 U43:V43 U45:V51 U53:V57 U59:V70 U26:V41 U19:V22 U24:V24 U72:V81 U83:V87 U105:V105 U109:V119 U89:V103 U121:V121 U123:V147">
    <cfRule type="cellIs" dxfId="9" priority="39" operator="equal">
      <formula>"N"</formula>
    </cfRule>
    <cfRule type="cellIs" dxfId="8" priority="40" operator="equal">
      <formula>"Y"</formula>
    </cfRule>
  </conditionalFormatting>
  <conditionalFormatting sqref="U13:V14">
    <cfRule type="cellIs" dxfId="8" priority="16" operator="equal">
      <formula>"Y"</formula>
    </cfRule>
    <cfRule type="cellIs" dxfId="9" priority="15" operator="equal">
      <formula>"N"</formula>
    </cfRule>
  </conditionalFormatting>
  <conditionalFormatting sqref="K51 K53:K56">
    <cfRule type="duplicateValues" dxfId="7" priority="123"/>
  </conditionalFormatting>
  <conditionalFormatting sqref="K51 K53:K57 K59:K61">
    <cfRule type="duplicateValues" dxfId="7" priority="125"/>
  </conditionalFormatting>
  <conditionalFormatting sqref="K57 K59:K60">
    <cfRule type="duplicateValues" dxfId="7" priority="121"/>
  </conditionalFormatting>
  <conditionalFormatting sqref="U106:V108">
    <cfRule type="cellIs" dxfId="8" priority="2" operator="equal">
      <formula>"Y"</formula>
    </cfRule>
    <cfRule type="cellIs" dxfId="9" priority="1" operator="equal">
      <formula>"N"</formula>
    </cfRule>
  </conditionalFormatting>
  <dataValidations count="1">
    <dataValidation type="list" allowBlank="1" showInputMessage="1" showErrorMessage="1" sqref="U9:V9 U10:V10 U11:V11 U12:V12 U17:V17 U18:V18 U21:V21 U22:V22 U23:V23 U24:V24 U25:V25 U41:V41 U42:V42 U43:V43 U44:V44 U45:V45 U46:V46 U47:V47 U48:V48 U49:V49 U52:V52 U58:V58 U70:V70 U71:V71 U82:V82 U88:V88 U103:V103 U104:V104 U105:V105 U119:V119 U120:V120 U121:V121 U122:V122 U123:V123 U124:V124 U125:V125 U126:V126 U127:V127 U128:V128 U129:V129 U130:V130 U145:V145 U146:V146 U147:V147 U13:V14 U15:V16 U19:V20 U89:V102 U131:V144 U59:V69 U26:V40 U53:V57 U83:V87 U72:V81 U50:V51 U109:V118 U106:V108">
      <formula1>"Y,N"</formula1>
    </dataValidation>
  </dataValidations>
  <pageMargins left="1.57430555555556" right="0.707638888888889" top="0.747916666666667" bottom="0.747916666666667" header="0.313888888888889" footer="0.313888888888889"/>
  <pageSetup paperSize="8" scale="69" fitToHeight="5" orientation="landscape" horizontalDpi="1200" verticalDpi="12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总清单</vt:lpstr>
      <vt:lpstr>驾驶员首页</vt:lpstr>
      <vt:lpstr>驾驶员座总成EBOM清单</vt:lpstr>
      <vt:lpstr>副驾驶员首页</vt:lpstr>
      <vt:lpstr>副驾驶员座椅总成EBOM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wangyangguang</cp:lastModifiedBy>
  <dcterms:created xsi:type="dcterms:W3CDTF">2006-09-13T11:21:00Z</dcterms:created>
  <dcterms:modified xsi:type="dcterms:W3CDTF">2023-06-05T08:45:11Z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CA5A9FF749EA4EA0B2723A1FDD75C037_13</vt:lpwstr>
  </property>
</Properties>
</file>