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rc\Desktop\"/>
    </mc:Choice>
  </mc:AlternateContent>
  <xr:revisionPtr revIDLastSave="0" documentId="8_{14DEDAA2-14B0-4547-9BA3-5DE996D047EF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直管" sheetId="1" r:id="rId1"/>
  </sheets>
  <definedNames>
    <definedName name="_xlnm.Print_Area" localSheetId="0">直管!$B$2:$N$33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1" i="1" l="1"/>
  <c r="J21" i="1" s="1"/>
  <c r="M21" i="1" s="1"/>
  <c r="I20" i="1"/>
  <c r="J20" i="1" s="1"/>
  <c r="M20" i="1" s="1"/>
  <c r="M26" i="1"/>
  <c r="M14" i="1"/>
  <c r="J8" i="1"/>
  <c r="M8" i="1" s="1"/>
  <c r="I9" i="1"/>
  <c r="J9" i="1" s="1"/>
  <c r="M9" i="1" s="1"/>
  <c r="I10" i="1"/>
  <c r="J10" i="1" s="1"/>
  <c r="M10" i="1" s="1"/>
  <c r="I11" i="1"/>
  <c r="J11" i="1" s="1"/>
  <c r="M11" i="1" s="1"/>
  <c r="I12" i="1"/>
  <c r="J12" i="1" s="1"/>
  <c r="M12" i="1" s="1"/>
  <c r="I13" i="1"/>
  <c r="J13" i="1" s="1"/>
  <c r="M13" i="1" s="1"/>
  <c r="I14" i="1"/>
  <c r="J14" i="1" s="1"/>
  <c r="I15" i="1"/>
  <c r="J15" i="1" s="1"/>
  <c r="M15" i="1" s="1"/>
  <c r="I16" i="1"/>
  <c r="J16" i="1" s="1"/>
  <c r="M16" i="1" s="1"/>
  <c r="I17" i="1"/>
  <c r="J17" i="1" s="1"/>
  <c r="M17" i="1" s="1"/>
  <c r="I18" i="1"/>
  <c r="J18" i="1" s="1"/>
  <c r="M18" i="1" s="1"/>
  <c r="I19" i="1"/>
  <c r="J19" i="1" s="1"/>
  <c r="M19" i="1" s="1"/>
  <c r="I22" i="1"/>
  <c r="J22" i="1" s="1"/>
  <c r="M22" i="1" s="1"/>
  <c r="I23" i="1"/>
  <c r="J23" i="1" s="1"/>
  <c r="M23" i="1" s="1"/>
  <c r="I8" i="1"/>
  <c r="D30" i="1" l="1"/>
</calcChain>
</file>

<file path=xl/sharedStrings.xml><?xml version="1.0" encoding="utf-8"?>
<sst xmlns="http://schemas.openxmlformats.org/spreadsheetml/2006/main" count="83" uniqueCount="54">
  <si>
    <r>
      <rPr>
        <b/>
        <sz val="22"/>
        <color theme="1"/>
        <rFont val="宋体"/>
        <charset val="134"/>
        <scheme val="minor"/>
      </rPr>
      <t>河北光华荣昌汽车部件有限公司</t>
    </r>
    <r>
      <rPr>
        <b/>
        <sz val="11"/>
        <color theme="1"/>
        <rFont val="宋体"/>
        <charset val="134"/>
        <scheme val="minor"/>
      </rPr>
      <t xml:space="preserve">
</t>
    </r>
    <r>
      <rPr>
        <b/>
        <sz val="14"/>
        <color theme="1"/>
        <rFont val="宋体"/>
        <charset val="134"/>
        <scheme val="minor"/>
      </rPr>
      <t>模板材料请购单</t>
    </r>
  </si>
  <si>
    <r>
      <rPr>
        <sz val="12"/>
        <color theme="1"/>
        <rFont val="宋体"/>
        <charset val="134"/>
        <scheme val="minor"/>
      </rPr>
      <t>项目代码:</t>
    </r>
    <r>
      <rPr>
        <u/>
        <sz val="12"/>
        <color theme="1"/>
        <rFont val="宋体"/>
        <charset val="134"/>
        <scheme val="minor"/>
      </rPr>
      <t xml:space="preserve"> </t>
    </r>
  </si>
  <si>
    <t>序号</t>
  </si>
  <si>
    <t>代码</t>
  </si>
  <si>
    <t>模板名称</t>
  </si>
  <si>
    <t>材质</t>
  </si>
  <si>
    <t>热处理</t>
  </si>
  <si>
    <t>数量/PCS</t>
  </si>
  <si>
    <t>备注</t>
  </si>
  <si>
    <t>上模座</t>
  </si>
  <si>
    <t>45#</t>
  </si>
  <si>
    <t>/</t>
  </si>
  <si>
    <t>周边倒角C2</t>
  </si>
  <si>
    <t>标准件</t>
  </si>
  <si>
    <r>
      <rPr>
        <b/>
        <sz val="11"/>
        <color theme="1"/>
        <rFont val="宋体"/>
        <charset val="134"/>
        <scheme val="minor"/>
      </rPr>
      <t xml:space="preserve"> 备注：
      1.非热处理板材厚度公差为+0.3/+0.6，需热处理板材厚度公差为+0.4/+0.5；
      2.除特殊注明外，板材四周均倒角C2.0；
      3.相同名称的模板高度必须相等；
      4.供应商材料的材质，规格必须严格按照上述要求，否则视对本厂造成损失的程度进行适
        当的扣款或索赔</t>
    </r>
    <r>
      <rPr>
        <sz val="11"/>
        <color theme="1"/>
        <rFont val="宋体"/>
        <charset val="134"/>
        <scheme val="minor"/>
      </rPr>
      <t xml:space="preserve">
</t>
    </r>
  </si>
  <si>
    <t xml:space="preserve">  编辑：___________ 审核：________________________  批准：____________</t>
  </si>
  <si>
    <t>下模板</t>
    <phoneticPr fontId="11" type="noConversion"/>
  </si>
  <si>
    <t>压入式外导柱</t>
    <phoneticPr fontId="11" type="noConversion"/>
  </si>
  <si>
    <t>压入式外导套</t>
    <phoneticPr fontId="11" type="noConversion"/>
  </si>
  <si>
    <t>·</t>
    <phoneticPr fontId="11" type="noConversion"/>
  </si>
  <si>
    <t>45#</t>
    <phoneticPr fontId="11" type="noConversion"/>
  </si>
  <si>
    <t>重汽-直管冲孔模物料</t>
    <phoneticPr fontId="11" type="noConversion"/>
  </si>
  <si>
    <t>重汽直管冲孔模</t>
    <phoneticPr fontId="11" type="noConversion"/>
  </si>
  <si>
    <r>
      <t xml:space="preserve">      申请日期：</t>
    </r>
    <r>
      <rPr>
        <u/>
        <sz val="12"/>
        <color theme="1"/>
        <rFont val="宋体"/>
        <charset val="134"/>
        <scheme val="minor"/>
      </rPr>
      <t>2023.6.28</t>
    </r>
    <phoneticPr fontId="11" type="noConversion"/>
  </si>
  <si>
    <r>
      <t xml:space="preserve">      需求日期：</t>
    </r>
    <r>
      <rPr>
        <u/>
        <sz val="12"/>
        <color theme="1"/>
        <rFont val="宋体"/>
        <charset val="134"/>
        <scheme val="minor"/>
      </rPr>
      <t xml:space="preserve"> 2023.7.5</t>
    </r>
    <phoneticPr fontId="11" type="noConversion"/>
  </si>
  <si>
    <t>上夹板</t>
    <phoneticPr fontId="11" type="noConversion"/>
  </si>
  <si>
    <t>45#</t>
    <phoneticPr fontId="11" type="noConversion"/>
  </si>
  <si>
    <t>下垫角</t>
    <phoneticPr fontId="11" type="noConversion"/>
  </si>
  <si>
    <t>卸料板</t>
    <phoneticPr fontId="11" type="noConversion"/>
  </si>
  <si>
    <t>支撑垫板</t>
    <phoneticPr fontId="11" type="noConversion"/>
  </si>
  <si>
    <t>心撑支撑板</t>
    <phoneticPr fontId="11" type="noConversion"/>
  </si>
  <si>
    <t>定位垫板</t>
    <phoneticPr fontId="11" type="noConversion"/>
  </si>
  <si>
    <t>定位卡片01</t>
    <phoneticPr fontId="11" type="noConversion"/>
  </si>
  <si>
    <t>定位卡片02</t>
    <phoneticPr fontId="11" type="noConversion"/>
  </si>
  <si>
    <t>定位卡片03</t>
    <phoneticPr fontId="11" type="noConversion"/>
  </si>
  <si>
    <t>芯撑</t>
    <phoneticPr fontId="11" type="noConversion"/>
  </si>
  <si>
    <t>下冲孔镶件</t>
    <phoneticPr fontId="11" type="noConversion"/>
  </si>
  <si>
    <t>DC53</t>
    <phoneticPr fontId="11" type="noConversion"/>
  </si>
  <si>
    <t>芯模</t>
    <phoneticPr fontId="11" type="noConversion"/>
  </si>
  <si>
    <t>冲针</t>
    <phoneticPr fontId="11" type="noConversion"/>
  </si>
  <si>
    <t>T-PHAS20-90-P17.15-BC30</t>
    <phoneticPr fontId="11" type="noConversion"/>
  </si>
  <si>
    <t>米思米</t>
    <phoneticPr fontId="11" type="noConversion"/>
  </si>
  <si>
    <r>
      <t>Φ</t>
    </r>
    <r>
      <rPr>
        <sz val="10"/>
        <rFont val="宋体"/>
        <charset val="134"/>
      </rPr>
      <t>25-150</t>
    </r>
    <phoneticPr fontId="11" type="noConversion"/>
  </si>
  <si>
    <r>
      <t>本司模号：__</t>
    </r>
    <r>
      <rPr>
        <u/>
        <sz val="12"/>
        <color theme="1"/>
        <rFont val="宋体"/>
        <charset val="134"/>
        <scheme val="minor"/>
      </rPr>
      <t>SHT0014474直管冲孔模</t>
    </r>
    <r>
      <rPr>
        <sz val="12"/>
        <color theme="1"/>
        <rFont val="宋体"/>
        <charset val="134"/>
        <scheme val="minor"/>
      </rPr>
      <t xml:space="preserve">___        </t>
    </r>
    <phoneticPr fontId="11" type="noConversion"/>
  </si>
  <si>
    <t>产品名称：直管</t>
    <phoneticPr fontId="11" type="noConversion"/>
  </si>
  <si>
    <t>宽</t>
    <phoneticPr fontId="11" type="noConversion"/>
  </si>
  <si>
    <t>长</t>
    <phoneticPr fontId="11" type="noConversion"/>
  </si>
  <si>
    <t>高</t>
    <phoneticPr fontId="11" type="noConversion"/>
  </si>
  <si>
    <t>重量</t>
    <phoneticPr fontId="11" type="noConversion"/>
  </si>
  <si>
    <t>预估价格</t>
    <phoneticPr fontId="11" type="noConversion"/>
  </si>
  <si>
    <t>总计</t>
    <phoneticPr fontId="11" type="noConversion"/>
  </si>
  <si>
    <t>材料总计费用</t>
    <phoneticPr fontId="11" type="noConversion"/>
  </si>
  <si>
    <r>
      <t>垫板0</t>
    </r>
    <r>
      <rPr>
        <sz val="10"/>
        <rFont val="宋体"/>
        <family val="3"/>
        <charset val="134"/>
      </rPr>
      <t>1</t>
    </r>
    <phoneticPr fontId="11" type="noConversion"/>
  </si>
  <si>
    <r>
      <t>垫板02</t>
    </r>
    <r>
      <rPr>
        <sz val="10"/>
        <rFont val="宋体"/>
        <family val="3"/>
        <charset val="134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</si>
</sst>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2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9" fillId="0" borderId="0"/>
    <xf numFmtId="0" fontId="9" fillId="0" borderId="0">
      <alignment vertical="center"/>
    </xf>
  </cellStyleXfs>
  <cellXfs count="78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0" fillId="0" borderId="0" xfId="0" applyFont="1" applyAlignment="1">
      <alignment horizontal="left" vertical="top"/>
    </xf>
    <xf numFmtId="0" fontId="8" fillId="0" borderId="0" xfId="0" applyFont="1" applyAlignment="1">
      <alignment horizontal="left" vertical="center"/>
    </xf>
    <xf numFmtId="0" fontId="0" fillId="0" borderId="17" xfId="0" applyBorder="1"/>
    <xf numFmtId="0" fontId="1" fillId="0" borderId="15" xfId="0" applyFont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0" fontId="7" fillId="0" borderId="18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6" fillId="0" borderId="22" xfId="0" applyNumberFormat="1" applyFont="1" applyFill="1" applyBorder="1" applyAlignment="1">
      <alignment horizontal="center" vertical="center"/>
    </xf>
    <xf numFmtId="0" fontId="6" fillId="0" borderId="23" xfId="0" applyNumberFormat="1" applyFont="1" applyFill="1" applyBorder="1" applyAlignment="1">
      <alignment horizontal="center" vertical="center"/>
    </xf>
    <xf numFmtId="0" fontId="0" fillId="0" borderId="24" xfId="0" applyBorder="1"/>
    <xf numFmtId="0" fontId="13" fillId="0" borderId="19" xfId="0" applyFont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/>
    </xf>
    <xf numFmtId="0" fontId="0" fillId="0" borderId="19" xfId="0" applyFont="1" applyBorder="1" applyAlignment="1">
      <alignment horizontal="left" vertical="top"/>
    </xf>
    <xf numFmtId="0" fontId="0" fillId="0" borderId="12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0" fontId="7" fillId="0" borderId="18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18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6" fillId="0" borderId="19" xfId="0" applyNumberFormat="1" applyFont="1" applyFill="1" applyBorder="1" applyAlignment="1">
      <alignment horizontal="center" vertical="center"/>
    </xf>
    <xf numFmtId="0" fontId="6" fillId="0" borderId="20" xfId="0" applyNumberFormat="1" applyFont="1" applyFill="1" applyBorder="1" applyAlignment="1">
      <alignment horizontal="center" vertical="center"/>
    </xf>
    <xf numFmtId="0" fontId="6" fillId="0" borderId="21" xfId="0" applyNumberFormat="1" applyFont="1" applyFill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</cellXfs>
  <cellStyles count="3">
    <cellStyle name="常规" xfId="0" builtinId="0"/>
    <cellStyle name="常规 2" xfId="1" xr:uid="{00000000-0005-0000-0000-000001000000}"/>
    <cellStyle name="常规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3"/>
  <sheetViews>
    <sheetView tabSelected="1" topLeftCell="A7" zoomScale="115" zoomScaleNormal="115" workbookViewId="0">
      <selection activeCell="P22" sqref="P22"/>
    </sheetView>
  </sheetViews>
  <sheetFormatPr defaultColWidth="9" defaultRowHeight="13.5" x14ac:dyDescent="0.15"/>
  <cols>
    <col min="2" max="2" width="5.875" customWidth="1"/>
    <col min="3" max="3" width="11.875" customWidth="1"/>
    <col min="4" max="4" width="16.125" customWidth="1"/>
    <col min="5" max="5" width="10.5" customWidth="1"/>
    <col min="6" max="6" width="7.125" customWidth="1"/>
    <col min="7" max="7" width="9" customWidth="1"/>
    <col min="8" max="8" width="10.125" customWidth="1"/>
    <col min="9" max="9" width="15.625" hidden="1" customWidth="1"/>
    <col min="10" max="10" width="14" hidden="1" customWidth="1"/>
    <col min="11" max="11" width="10.375" customWidth="1"/>
    <col min="12" max="12" width="11.125" customWidth="1"/>
    <col min="13" max="13" width="11.125" hidden="1" customWidth="1"/>
    <col min="14" max="14" width="11.125" customWidth="1"/>
    <col min="15" max="15" width="9" customWidth="1"/>
    <col min="16" max="16" width="12.625"/>
  </cols>
  <sheetData>
    <row r="1" spans="1:15" ht="14.25" thickBot="1" x14ac:dyDescent="0.2">
      <c r="A1" t="s">
        <v>19</v>
      </c>
    </row>
    <row r="2" spans="1:15" ht="5.0999999999999996" customHeight="1" x14ac:dyDescent="0.1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4"/>
    </row>
    <row r="3" spans="1:15" ht="51" customHeight="1" x14ac:dyDescent="0.15">
      <c r="B3" s="40" t="s">
        <v>0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2"/>
      <c r="N3" s="43"/>
      <c r="O3" s="15"/>
    </row>
    <row r="4" spans="1:15" ht="14.25" customHeight="1" x14ac:dyDescent="0.15">
      <c r="B4" s="44" t="s">
        <v>21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6"/>
      <c r="N4" s="47"/>
      <c r="O4" s="16"/>
    </row>
    <row r="5" spans="1:15" ht="21" customHeight="1" x14ac:dyDescent="0.15">
      <c r="B5" s="48" t="s">
        <v>1</v>
      </c>
      <c r="C5" s="49"/>
      <c r="D5" s="49"/>
      <c r="E5" s="49" t="s">
        <v>44</v>
      </c>
      <c r="F5" s="49"/>
      <c r="G5" s="29"/>
      <c r="H5" s="29"/>
      <c r="I5" s="29"/>
      <c r="J5" s="29"/>
      <c r="K5" s="50" t="s">
        <v>23</v>
      </c>
      <c r="L5" s="50"/>
      <c r="M5" s="51"/>
      <c r="N5" s="52"/>
      <c r="O5" s="17"/>
    </row>
    <row r="6" spans="1:15" ht="21" customHeight="1" x14ac:dyDescent="0.15">
      <c r="B6" s="48" t="s">
        <v>43</v>
      </c>
      <c r="C6" s="49"/>
      <c r="D6" s="49"/>
      <c r="E6" s="49"/>
      <c r="F6" s="49"/>
      <c r="G6" s="29"/>
      <c r="H6" s="29"/>
      <c r="I6" s="29"/>
      <c r="J6" s="29"/>
      <c r="K6" s="49" t="s">
        <v>24</v>
      </c>
      <c r="L6" s="49"/>
      <c r="M6" s="53"/>
      <c r="N6" s="54"/>
      <c r="O6" s="18"/>
    </row>
    <row r="7" spans="1:15" ht="20.100000000000001" customHeight="1" x14ac:dyDescent="0.15">
      <c r="B7" s="4" t="s">
        <v>2</v>
      </c>
      <c r="C7" s="5" t="s">
        <v>3</v>
      </c>
      <c r="D7" s="5" t="s">
        <v>4</v>
      </c>
      <c r="E7" s="5" t="s">
        <v>5</v>
      </c>
      <c r="F7" s="5" t="s">
        <v>47</v>
      </c>
      <c r="G7" s="5" t="s">
        <v>45</v>
      </c>
      <c r="H7" s="5" t="s">
        <v>46</v>
      </c>
      <c r="I7" s="5" t="s">
        <v>48</v>
      </c>
      <c r="J7" s="34" t="s">
        <v>49</v>
      </c>
      <c r="K7" s="5" t="s">
        <v>6</v>
      </c>
      <c r="L7" s="6" t="s">
        <v>7</v>
      </c>
      <c r="M7" s="38" t="s">
        <v>50</v>
      </c>
      <c r="N7" s="19" t="s">
        <v>8</v>
      </c>
      <c r="O7" s="20"/>
    </row>
    <row r="8" spans="1:15" s="1" customFormat="1" ht="18" customHeight="1" x14ac:dyDescent="0.15">
      <c r="B8" s="7">
        <v>1</v>
      </c>
      <c r="C8" s="69" t="s">
        <v>22</v>
      </c>
      <c r="D8" s="8" t="s">
        <v>9</v>
      </c>
      <c r="E8" s="9" t="s">
        <v>10</v>
      </c>
      <c r="F8" s="9">
        <v>40</v>
      </c>
      <c r="G8" s="9">
        <v>160</v>
      </c>
      <c r="H8" s="9">
        <v>280</v>
      </c>
      <c r="I8" s="9">
        <f>F8*G8*H8*7.85*1.3/1000000</f>
        <v>18.28736</v>
      </c>
      <c r="J8" s="9">
        <f>I8*5.5</f>
        <v>100.58047999999999</v>
      </c>
      <c r="K8" s="9" t="s">
        <v>11</v>
      </c>
      <c r="L8" s="9">
        <v>1</v>
      </c>
      <c r="M8" s="35">
        <f>L8*J8</f>
        <v>100.58047999999999</v>
      </c>
      <c r="N8" s="62" t="s">
        <v>12</v>
      </c>
      <c r="O8" s="21"/>
    </row>
    <row r="9" spans="1:15" s="1" customFormat="1" ht="18" customHeight="1" x14ac:dyDescent="0.15">
      <c r="B9" s="7">
        <v>2</v>
      </c>
      <c r="C9" s="70"/>
      <c r="D9" s="8" t="s">
        <v>25</v>
      </c>
      <c r="E9" s="9" t="s">
        <v>10</v>
      </c>
      <c r="F9" s="9">
        <v>30</v>
      </c>
      <c r="G9" s="9">
        <v>80</v>
      </c>
      <c r="H9" s="9">
        <v>100</v>
      </c>
      <c r="I9" s="9">
        <f t="shared" ref="I9:I23" si="0">F9*G9*H9*7.85*1.3/1000000</f>
        <v>2.4491999999999998</v>
      </c>
      <c r="J9" s="9">
        <f t="shared" ref="J9:J21" si="1">I9*5.5</f>
        <v>13.470599999999999</v>
      </c>
      <c r="K9" s="9" t="s">
        <v>11</v>
      </c>
      <c r="L9" s="9">
        <v>1</v>
      </c>
      <c r="M9" s="35">
        <f t="shared" ref="M9:M23" si="2">L9*J9</f>
        <v>13.470599999999999</v>
      </c>
      <c r="N9" s="63"/>
      <c r="O9" s="21"/>
    </row>
    <row r="10" spans="1:15" s="1" customFormat="1" ht="18" customHeight="1" x14ac:dyDescent="0.15">
      <c r="B10" s="7">
        <v>3</v>
      </c>
      <c r="C10" s="70"/>
      <c r="D10" s="8" t="s">
        <v>16</v>
      </c>
      <c r="E10" s="9" t="s">
        <v>26</v>
      </c>
      <c r="F10" s="9">
        <v>40</v>
      </c>
      <c r="G10" s="9">
        <v>280</v>
      </c>
      <c r="H10" s="9">
        <v>400</v>
      </c>
      <c r="I10" s="9">
        <f t="shared" si="0"/>
        <v>45.718400000000003</v>
      </c>
      <c r="J10" s="9">
        <f t="shared" si="1"/>
        <v>251.45120000000003</v>
      </c>
      <c r="K10" s="9" t="s">
        <v>11</v>
      </c>
      <c r="L10" s="9">
        <v>1</v>
      </c>
      <c r="M10" s="35">
        <f t="shared" si="2"/>
        <v>251.45120000000003</v>
      </c>
      <c r="N10" s="63"/>
      <c r="O10" s="21"/>
    </row>
    <row r="11" spans="1:15" s="1" customFormat="1" ht="18" customHeight="1" x14ac:dyDescent="0.15">
      <c r="B11" s="7">
        <v>4</v>
      </c>
      <c r="C11" s="70"/>
      <c r="D11" s="8" t="s">
        <v>27</v>
      </c>
      <c r="E11" s="9" t="s">
        <v>10</v>
      </c>
      <c r="F11" s="9">
        <v>40</v>
      </c>
      <c r="G11" s="9">
        <v>120</v>
      </c>
      <c r="H11" s="9">
        <v>280</v>
      </c>
      <c r="I11" s="9">
        <f t="shared" si="0"/>
        <v>13.71552</v>
      </c>
      <c r="J11" s="9">
        <f t="shared" si="1"/>
        <v>75.435360000000003</v>
      </c>
      <c r="K11" s="9" t="s">
        <v>11</v>
      </c>
      <c r="L11" s="9">
        <v>2</v>
      </c>
      <c r="M11" s="35">
        <f t="shared" si="2"/>
        <v>150.87072000000001</v>
      </c>
      <c r="N11" s="63"/>
      <c r="O11" s="21"/>
    </row>
    <row r="12" spans="1:15" s="1" customFormat="1" ht="18" customHeight="1" x14ac:dyDescent="0.15">
      <c r="B12" s="7">
        <v>5</v>
      </c>
      <c r="C12" s="70"/>
      <c r="D12" s="8" t="s">
        <v>28</v>
      </c>
      <c r="E12" s="9" t="s">
        <v>20</v>
      </c>
      <c r="F12" s="10">
        <v>35</v>
      </c>
      <c r="G12" s="33">
        <v>95</v>
      </c>
      <c r="H12" s="33">
        <v>170</v>
      </c>
      <c r="I12" s="9">
        <f t="shared" si="0"/>
        <v>5.7683762500000002</v>
      </c>
      <c r="J12" s="9">
        <f t="shared" si="1"/>
        <v>31.726069375000002</v>
      </c>
      <c r="K12" s="9" t="s">
        <v>11</v>
      </c>
      <c r="L12" s="10">
        <v>1</v>
      </c>
      <c r="M12" s="35">
        <f t="shared" si="2"/>
        <v>31.726069375000002</v>
      </c>
      <c r="N12" s="63"/>
      <c r="O12" s="21"/>
    </row>
    <row r="13" spans="1:15" s="1" customFormat="1" ht="18" customHeight="1" x14ac:dyDescent="0.15">
      <c r="B13" s="7">
        <v>6</v>
      </c>
      <c r="C13" s="70"/>
      <c r="D13" s="8" t="s">
        <v>29</v>
      </c>
      <c r="E13" s="9" t="s">
        <v>20</v>
      </c>
      <c r="F13" s="28">
        <v>20</v>
      </c>
      <c r="G13" s="33">
        <v>65</v>
      </c>
      <c r="H13" s="33">
        <v>295</v>
      </c>
      <c r="I13" s="9">
        <f t="shared" si="0"/>
        <v>3.9136175</v>
      </c>
      <c r="J13" s="9">
        <f t="shared" si="1"/>
        <v>21.524896250000001</v>
      </c>
      <c r="K13" s="9" t="s">
        <v>11</v>
      </c>
      <c r="L13" s="28">
        <v>1</v>
      </c>
      <c r="M13" s="35">
        <f t="shared" si="2"/>
        <v>21.524896250000001</v>
      </c>
      <c r="N13" s="63"/>
      <c r="O13" s="21"/>
    </row>
    <row r="14" spans="1:15" s="1" customFormat="1" ht="18" customHeight="1" x14ac:dyDescent="0.15">
      <c r="B14" s="7">
        <v>7</v>
      </c>
      <c r="C14" s="70"/>
      <c r="D14" s="8" t="s">
        <v>30</v>
      </c>
      <c r="E14" s="9" t="s">
        <v>20</v>
      </c>
      <c r="F14" s="28">
        <v>30</v>
      </c>
      <c r="G14" s="33">
        <v>60</v>
      </c>
      <c r="H14" s="33">
        <v>65</v>
      </c>
      <c r="I14" s="9">
        <f t="shared" si="0"/>
        <v>1.1939850000000001</v>
      </c>
      <c r="J14" s="9">
        <f t="shared" si="1"/>
        <v>6.5669175000000006</v>
      </c>
      <c r="K14" s="9" t="s">
        <v>11</v>
      </c>
      <c r="L14" s="28">
        <v>1</v>
      </c>
      <c r="M14" s="35">
        <f t="shared" si="2"/>
        <v>6.5669175000000006</v>
      </c>
      <c r="N14" s="63"/>
      <c r="O14" s="21"/>
    </row>
    <row r="15" spans="1:15" s="1" customFormat="1" ht="18" customHeight="1" x14ac:dyDescent="0.15">
      <c r="B15" s="7">
        <v>8</v>
      </c>
      <c r="C15" s="70"/>
      <c r="D15" s="8" t="s">
        <v>31</v>
      </c>
      <c r="E15" s="9" t="s">
        <v>20</v>
      </c>
      <c r="F15" s="28">
        <v>20</v>
      </c>
      <c r="G15" s="33">
        <v>50</v>
      </c>
      <c r="H15" s="33">
        <v>420</v>
      </c>
      <c r="I15" s="9">
        <f t="shared" si="0"/>
        <v>4.2861000000000002</v>
      </c>
      <c r="J15" s="9">
        <f t="shared" si="1"/>
        <v>23.573550000000001</v>
      </c>
      <c r="K15" s="9" t="s">
        <v>11</v>
      </c>
      <c r="L15" s="28">
        <v>1</v>
      </c>
      <c r="M15" s="35">
        <f t="shared" si="2"/>
        <v>23.573550000000001</v>
      </c>
      <c r="N15" s="64"/>
      <c r="O15" s="21"/>
    </row>
    <row r="16" spans="1:15" s="1" customFormat="1" ht="18" customHeight="1" x14ac:dyDescent="0.15">
      <c r="B16" s="7">
        <v>9</v>
      </c>
      <c r="C16" s="70"/>
      <c r="D16" s="8" t="s">
        <v>32</v>
      </c>
      <c r="E16" s="9" t="s">
        <v>20</v>
      </c>
      <c r="F16" s="28">
        <v>8</v>
      </c>
      <c r="G16" s="33">
        <v>30</v>
      </c>
      <c r="H16" s="33">
        <v>50</v>
      </c>
      <c r="I16" s="9">
        <f t="shared" si="0"/>
        <v>0.12246</v>
      </c>
      <c r="J16" s="9">
        <f t="shared" si="1"/>
        <v>0.67352999999999996</v>
      </c>
      <c r="K16" s="9" t="s">
        <v>11</v>
      </c>
      <c r="L16" s="28">
        <v>2</v>
      </c>
      <c r="M16" s="35">
        <f t="shared" si="2"/>
        <v>1.3470599999999999</v>
      </c>
      <c r="N16" s="27"/>
      <c r="O16" s="21"/>
    </row>
    <row r="17" spans="2:15" s="1" customFormat="1" ht="18" customHeight="1" x14ac:dyDescent="0.15">
      <c r="B17" s="7">
        <v>10</v>
      </c>
      <c r="C17" s="70"/>
      <c r="D17" s="8" t="s">
        <v>33</v>
      </c>
      <c r="E17" s="9" t="s">
        <v>20</v>
      </c>
      <c r="F17" s="28">
        <v>30</v>
      </c>
      <c r="G17" s="33">
        <v>50</v>
      </c>
      <c r="H17" s="33">
        <v>310</v>
      </c>
      <c r="I17" s="9">
        <f t="shared" si="0"/>
        <v>4.7453250000000002</v>
      </c>
      <c r="J17" s="9">
        <f t="shared" si="1"/>
        <v>26.099287500000003</v>
      </c>
      <c r="K17" s="9" t="s">
        <v>11</v>
      </c>
      <c r="L17" s="28">
        <v>1</v>
      </c>
      <c r="M17" s="35">
        <f t="shared" si="2"/>
        <v>26.099287500000003</v>
      </c>
      <c r="N17" s="27"/>
      <c r="O17" s="21"/>
    </row>
    <row r="18" spans="2:15" s="1" customFormat="1" ht="18" customHeight="1" x14ac:dyDescent="0.15">
      <c r="B18" s="7">
        <v>11</v>
      </c>
      <c r="C18" s="70"/>
      <c r="D18" s="8" t="s">
        <v>34</v>
      </c>
      <c r="E18" s="9" t="s">
        <v>20</v>
      </c>
      <c r="F18" s="28">
        <v>30</v>
      </c>
      <c r="G18" s="33">
        <v>50</v>
      </c>
      <c r="H18" s="33">
        <v>100</v>
      </c>
      <c r="I18" s="9">
        <f t="shared" si="0"/>
        <v>1.5307500000000001</v>
      </c>
      <c r="J18" s="9">
        <f t="shared" si="1"/>
        <v>8.4191250000000011</v>
      </c>
      <c r="K18" s="9" t="s">
        <v>11</v>
      </c>
      <c r="L18" s="28">
        <v>1</v>
      </c>
      <c r="M18" s="35">
        <f t="shared" si="2"/>
        <v>8.4191250000000011</v>
      </c>
      <c r="N18" s="27"/>
      <c r="O18" s="21"/>
    </row>
    <row r="19" spans="2:15" s="1" customFormat="1" ht="18" customHeight="1" x14ac:dyDescent="0.15">
      <c r="B19" s="7">
        <v>12</v>
      </c>
      <c r="C19" s="70"/>
      <c r="D19" s="8" t="s">
        <v>35</v>
      </c>
      <c r="E19" s="9" t="s">
        <v>20</v>
      </c>
      <c r="F19" s="28">
        <v>14</v>
      </c>
      <c r="G19" s="33">
        <v>30</v>
      </c>
      <c r="H19" s="33">
        <v>430</v>
      </c>
      <c r="I19" s="9">
        <f t="shared" si="0"/>
        <v>1.8430230000000001</v>
      </c>
      <c r="J19" s="9">
        <f t="shared" si="1"/>
        <v>10.1366265</v>
      </c>
      <c r="K19" s="9" t="s">
        <v>11</v>
      </c>
      <c r="L19" s="28">
        <v>1</v>
      </c>
      <c r="M19" s="35">
        <f t="shared" si="2"/>
        <v>10.1366265</v>
      </c>
      <c r="N19" s="27"/>
      <c r="O19" s="21"/>
    </row>
    <row r="20" spans="2:15" s="1" customFormat="1" ht="18" customHeight="1" x14ac:dyDescent="0.15">
      <c r="B20" s="7">
        <v>13</v>
      </c>
      <c r="C20" s="70"/>
      <c r="D20" s="39" t="s">
        <v>52</v>
      </c>
      <c r="E20" s="9" t="s">
        <v>20</v>
      </c>
      <c r="F20" s="33">
        <v>20</v>
      </c>
      <c r="G20" s="33">
        <v>120</v>
      </c>
      <c r="H20" s="33">
        <v>250</v>
      </c>
      <c r="I20" s="9">
        <f t="shared" si="0"/>
        <v>6.1230000000000002</v>
      </c>
      <c r="J20" s="33">
        <f t="shared" si="1"/>
        <v>33.676500000000004</v>
      </c>
      <c r="K20" s="9" t="s">
        <v>11</v>
      </c>
      <c r="L20" s="33">
        <v>2</v>
      </c>
      <c r="M20" s="35">
        <f t="shared" si="2"/>
        <v>67.353000000000009</v>
      </c>
      <c r="N20" s="30"/>
      <c r="O20" s="21"/>
    </row>
    <row r="21" spans="2:15" s="1" customFormat="1" ht="18" customHeight="1" x14ac:dyDescent="0.15">
      <c r="B21" s="7">
        <v>14</v>
      </c>
      <c r="C21" s="70"/>
      <c r="D21" s="39" t="s">
        <v>53</v>
      </c>
      <c r="E21" s="9" t="s">
        <v>20</v>
      </c>
      <c r="F21" s="33">
        <v>20</v>
      </c>
      <c r="G21" s="33">
        <v>150</v>
      </c>
      <c r="H21" s="33">
        <v>200</v>
      </c>
      <c r="I21" s="9">
        <f t="shared" si="0"/>
        <v>6.1230000000000002</v>
      </c>
      <c r="J21" s="33">
        <f t="shared" si="1"/>
        <v>33.676500000000004</v>
      </c>
      <c r="K21" s="9" t="s">
        <v>11</v>
      </c>
      <c r="L21" s="33">
        <v>2</v>
      </c>
      <c r="M21" s="35">
        <f t="shared" si="2"/>
        <v>67.353000000000009</v>
      </c>
      <c r="N21" s="30"/>
      <c r="O21" s="21"/>
    </row>
    <row r="22" spans="2:15" s="1" customFormat="1" ht="18" customHeight="1" x14ac:dyDescent="0.15">
      <c r="B22" s="7">
        <v>15</v>
      </c>
      <c r="C22" s="70"/>
      <c r="D22" s="8" t="s">
        <v>36</v>
      </c>
      <c r="E22" s="9" t="s">
        <v>37</v>
      </c>
      <c r="F22" s="28">
        <v>20</v>
      </c>
      <c r="G22" s="33">
        <v>60</v>
      </c>
      <c r="H22" s="33">
        <v>90</v>
      </c>
      <c r="I22" s="9">
        <f t="shared" si="0"/>
        <v>1.1021399999999999</v>
      </c>
      <c r="J22" s="33">
        <f>I22*35</f>
        <v>38.5749</v>
      </c>
      <c r="K22" s="9" t="s">
        <v>11</v>
      </c>
      <c r="L22" s="28">
        <v>1</v>
      </c>
      <c r="M22" s="35">
        <f t="shared" si="2"/>
        <v>38.5749</v>
      </c>
      <c r="N22" s="27"/>
      <c r="O22" s="21"/>
    </row>
    <row r="23" spans="2:15" s="1" customFormat="1" ht="18" customHeight="1" x14ac:dyDescent="0.15">
      <c r="B23" s="7">
        <v>16</v>
      </c>
      <c r="C23" s="70"/>
      <c r="D23" s="8" t="s">
        <v>38</v>
      </c>
      <c r="E23" s="9" t="s">
        <v>37</v>
      </c>
      <c r="F23" s="28">
        <v>18</v>
      </c>
      <c r="G23" s="33">
        <v>50</v>
      </c>
      <c r="H23" s="33">
        <v>100</v>
      </c>
      <c r="I23" s="9">
        <f t="shared" si="0"/>
        <v>0.91844999999999999</v>
      </c>
      <c r="J23" s="33">
        <f>I23*35</f>
        <v>32.14575</v>
      </c>
      <c r="K23" s="9" t="s">
        <v>11</v>
      </c>
      <c r="L23" s="28">
        <v>1</v>
      </c>
      <c r="M23" s="35">
        <f t="shared" si="2"/>
        <v>32.14575</v>
      </c>
      <c r="N23" s="27"/>
      <c r="O23" s="21"/>
    </row>
    <row r="24" spans="2:15" s="1" customFormat="1" ht="18" customHeight="1" x14ac:dyDescent="0.15">
      <c r="B24" s="7"/>
      <c r="C24" s="70"/>
      <c r="D24" s="8"/>
      <c r="E24" s="9"/>
      <c r="F24" s="28"/>
      <c r="G24" s="33"/>
      <c r="H24" s="33"/>
      <c r="I24" s="33"/>
      <c r="J24" s="33"/>
      <c r="K24" s="28"/>
      <c r="L24" s="28"/>
      <c r="M24" s="36"/>
      <c r="N24" s="27"/>
      <c r="O24" s="21"/>
    </row>
    <row r="25" spans="2:15" s="1" customFormat="1" ht="18" customHeight="1" x14ac:dyDescent="0.15">
      <c r="B25" s="7">
        <v>17</v>
      </c>
      <c r="C25" s="70"/>
      <c r="D25" s="8" t="s">
        <v>39</v>
      </c>
      <c r="E25" s="9"/>
      <c r="F25" s="71" t="s">
        <v>40</v>
      </c>
      <c r="G25" s="72"/>
      <c r="H25" s="72"/>
      <c r="I25" s="73"/>
      <c r="J25" s="33"/>
      <c r="K25" s="28"/>
      <c r="L25" s="28">
        <v>1</v>
      </c>
      <c r="M25" s="36">
        <v>300</v>
      </c>
      <c r="N25" s="27" t="s">
        <v>41</v>
      </c>
      <c r="O25" s="21"/>
    </row>
    <row r="26" spans="2:15" s="1" customFormat="1" ht="18" customHeight="1" x14ac:dyDescent="0.15">
      <c r="B26" s="7">
        <v>18</v>
      </c>
      <c r="C26" s="70"/>
      <c r="D26" s="9" t="s">
        <v>17</v>
      </c>
      <c r="E26" s="9" t="s">
        <v>13</v>
      </c>
      <c r="F26" s="65" t="s">
        <v>42</v>
      </c>
      <c r="G26" s="31"/>
      <c r="H26" s="31"/>
      <c r="I26" s="31"/>
      <c r="J26" s="65">
        <v>150</v>
      </c>
      <c r="K26" s="67" t="s">
        <v>11</v>
      </c>
      <c r="L26" s="67">
        <v>2</v>
      </c>
      <c r="M26" s="67">
        <f>L26*J26</f>
        <v>300</v>
      </c>
      <c r="N26" s="22"/>
      <c r="O26" s="21"/>
    </row>
    <row r="27" spans="2:15" s="1" customFormat="1" ht="18" customHeight="1" x14ac:dyDescent="0.15">
      <c r="B27" s="7">
        <v>19</v>
      </c>
      <c r="C27" s="70"/>
      <c r="D27" s="9" t="s">
        <v>18</v>
      </c>
      <c r="E27" s="9" t="s">
        <v>13</v>
      </c>
      <c r="F27" s="66"/>
      <c r="G27" s="32"/>
      <c r="H27" s="32"/>
      <c r="I27" s="32"/>
      <c r="J27" s="66"/>
      <c r="K27" s="68"/>
      <c r="L27" s="68"/>
      <c r="M27" s="68"/>
      <c r="N27" s="23"/>
      <c r="O27" s="21"/>
    </row>
    <row r="28" spans="2:15" s="1" customFormat="1" ht="18" customHeight="1" x14ac:dyDescent="0.15">
      <c r="B28" s="7"/>
      <c r="C28" s="11"/>
      <c r="D28" s="9"/>
      <c r="E28" s="9"/>
      <c r="F28" s="9"/>
      <c r="G28" s="9"/>
      <c r="H28" s="9"/>
      <c r="I28" s="9"/>
      <c r="J28" s="9"/>
      <c r="K28" s="9"/>
      <c r="L28" s="9"/>
      <c r="M28" s="35"/>
      <c r="N28" s="62"/>
      <c r="O28" s="21"/>
    </row>
    <row r="29" spans="2:15" s="1" customFormat="1" ht="18" customHeight="1" x14ac:dyDescent="0.15">
      <c r="B29" s="7"/>
      <c r="C29" s="11"/>
      <c r="D29" s="9"/>
      <c r="E29" s="9"/>
      <c r="F29" s="9"/>
      <c r="G29" s="9"/>
      <c r="H29" s="9"/>
      <c r="I29" s="9"/>
      <c r="J29" s="9"/>
      <c r="K29" s="9"/>
      <c r="L29" s="9"/>
      <c r="M29" s="36"/>
      <c r="N29" s="63"/>
      <c r="O29" s="21"/>
    </row>
    <row r="30" spans="2:15" s="1" customFormat="1" ht="18" hidden="1" customHeight="1" x14ac:dyDescent="0.15">
      <c r="B30" s="74" t="s">
        <v>51</v>
      </c>
      <c r="C30" s="75"/>
      <c r="D30" s="76">
        <f>M8+M9+M10+M11+M12+M13+M14+M15+M16+M17+M18+M19+M22+M23+M25+M26</f>
        <v>1316.4871821250001</v>
      </c>
      <c r="E30" s="76"/>
      <c r="F30" s="76"/>
      <c r="G30" s="76"/>
      <c r="H30" s="76"/>
      <c r="I30" s="76"/>
      <c r="J30" s="76"/>
      <c r="K30" s="76"/>
      <c r="L30" s="76"/>
      <c r="M30" s="77"/>
      <c r="N30" s="64"/>
      <c r="O30" s="21"/>
    </row>
    <row r="31" spans="2:15" ht="86.1" customHeight="1" x14ac:dyDescent="0.15">
      <c r="B31" s="55" t="s">
        <v>14</v>
      </c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7"/>
      <c r="N31" s="58"/>
      <c r="O31" s="24"/>
    </row>
    <row r="32" spans="2:15" ht="42.75" customHeight="1" thickBot="1" x14ac:dyDescent="0.2">
      <c r="B32" s="59" t="s">
        <v>15</v>
      </c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1"/>
      <c r="O32" s="25"/>
    </row>
    <row r="33" spans="2:14" ht="3" customHeight="1" thickBot="1" x14ac:dyDescent="0.2">
      <c r="B33" s="12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37"/>
      <c r="N33" s="26"/>
    </row>
  </sheetData>
  <mergeCells count="20">
    <mergeCell ref="B6:F6"/>
    <mergeCell ref="K6:N6"/>
    <mergeCell ref="B31:N31"/>
    <mergeCell ref="B32:N32"/>
    <mergeCell ref="N28:N30"/>
    <mergeCell ref="F26:F27"/>
    <mergeCell ref="L26:L27"/>
    <mergeCell ref="K26:K27"/>
    <mergeCell ref="C8:C27"/>
    <mergeCell ref="N8:N15"/>
    <mergeCell ref="F25:I25"/>
    <mergeCell ref="J26:J27"/>
    <mergeCell ref="M26:M27"/>
    <mergeCell ref="B30:C30"/>
    <mergeCell ref="D30:M30"/>
    <mergeCell ref="B3:N3"/>
    <mergeCell ref="B4:N4"/>
    <mergeCell ref="B5:D5"/>
    <mergeCell ref="E5:F5"/>
    <mergeCell ref="K5:N5"/>
  </mergeCells>
  <phoneticPr fontId="11" type="noConversion"/>
  <printOptions horizontalCentered="1" verticalCentered="1"/>
  <pageMargins left="0" right="0" top="0" bottom="0" header="0.31388888888888899" footer="0.31388888888888899"/>
  <pageSetup paperSize="9" scale="93" orientation="portrait" r:id="rId1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直管</vt:lpstr>
      <vt:lpstr>直管!Print_Area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Ghrc</cp:lastModifiedBy>
  <cp:lastPrinted>2021-09-08T09:10:00Z</cp:lastPrinted>
  <dcterms:created xsi:type="dcterms:W3CDTF">2021-09-06T01:52:00Z</dcterms:created>
  <dcterms:modified xsi:type="dcterms:W3CDTF">2023-06-30T07:03:24Z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2052-10.1.0.7311</vt:lpwstr>
  </property>
  <property fmtid="{D5CDD505-2E9C-101B-9397-08002B2CF9AE}" pid="3" name="ICV">
    <vt:lpwstr>E6B999036A14432F89A934AB0AF90EDE</vt:lpwstr>
  </property>
</Properties>
</file>