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926" activeTab="1"/>
  </bookViews>
  <sheets>
    <sheet name="建议" sheetId="9" r:id="rId1"/>
    <sheet name="建议 (2)" sheetId="10" r:id="rId2"/>
  </sheets>
  <externalReferences>
    <externalReference r:id="rId3"/>
  </externalReferences>
  <definedNames>
    <definedName name="_xlnm._FilterDatabase" localSheetId="0" hidden="1">建议!$A$8:$GW$176</definedName>
    <definedName name="_xlnm._FilterDatabase" localSheetId="1" hidden="1">'建议 (2)'!$A$8:$GW$125</definedName>
    <definedName name="_xlnm.Print_Area" localSheetId="0">建议!$A$1:$N$176</definedName>
    <definedName name="_xlnm.Print_Area" localSheetId="1">'建议 (2)'!$A$1:$N$125</definedName>
  </definedNames>
  <calcPr calcId="144525"/>
</workbook>
</file>

<file path=xl/sharedStrings.xml><?xml version="1.0" encoding="utf-8"?>
<sst xmlns="http://schemas.openxmlformats.org/spreadsheetml/2006/main" count="811" uniqueCount="262">
  <si>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</si>
  <si>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</si>
  <si>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</si>
  <si>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</si>
  <si>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</si>
  <si>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</si>
  <si>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</si>
  <si>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</si>
  <si>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</si>
  <si>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</si>
  <si>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</si>
  <si>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</si>
  <si>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</si>
  <si>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</si>
  <si>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</si>
  <si>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</si>
  <si>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</si>
  <si>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</si>
  <si>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</si>
  <si>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</si>
  <si>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</si>
  <si>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</si>
  <si>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SHT0000819</t>
  </si>
  <si>
    <t>H4A正调角器新</t>
  </si>
  <si>
    <t>件</t>
  </si>
  <si>
    <t>SHT0000830</t>
  </si>
  <si>
    <t>H4A副调角器新</t>
  </si>
  <si>
    <t>SHT0010376</t>
  </si>
  <si>
    <t>一汽D04底座模块化</t>
  </si>
  <si>
    <t>SHT0010729</t>
  </si>
  <si>
    <t>一汽D03靠背骨架（通风+扶手）</t>
  </si>
  <si>
    <t>SHT0000461</t>
  </si>
  <si>
    <t>一汽D03靠背骨架（通风 ）</t>
  </si>
  <si>
    <t>SHT0010728</t>
  </si>
  <si>
    <t>一汽D03靠背骨架（扶手）</t>
  </si>
  <si>
    <t>SHT0011334</t>
  </si>
  <si>
    <t>缓冲减震总成</t>
  </si>
  <si>
    <t>SHT0002641</t>
  </si>
  <si>
    <t>主驾底座模块化</t>
  </si>
  <si>
    <t>SHT0002434</t>
  </si>
  <si>
    <t>20款H4座框减震器总成</t>
  </si>
  <si>
    <t>SHT0000017</t>
  </si>
  <si>
    <t>D04副靠背骨架</t>
  </si>
  <si>
    <t>SHT0000018</t>
  </si>
  <si>
    <t>BB27正靠背骨架</t>
  </si>
  <si>
    <t>SHT0000019</t>
  </si>
  <si>
    <t>B27副靠背骨架（17款）</t>
  </si>
  <si>
    <t>SHT0000020</t>
  </si>
  <si>
    <t>B27正靠背骨架（17款）</t>
  </si>
  <si>
    <t>SHT0000024</t>
  </si>
  <si>
    <t>气囊减震器</t>
  </si>
  <si>
    <t>SHT0000025</t>
  </si>
  <si>
    <t>升降机构</t>
  </si>
  <si>
    <t>SHT0000059</t>
  </si>
  <si>
    <t>正司机调角器</t>
  </si>
  <si>
    <t>SHT0000130</t>
  </si>
  <si>
    <t>D04靠背骨架焊接总成</t>
  </si>
  <si>
    <t>SHT0002437</t>
  </si>
  <si>
    <t>SHT0000058</t>
  </si>
  <si>
    <t>副驾调角器总成</t>
  </si>
  <si>
    <t>SHT0014482</t>
  </si>
  <si>
    <t>主驾底座模块化总成</t>
  </si>
  <si>
    <t>-</t>
  </si>
  <si>
    <t>SHT0013338</t>
  </si>
  <si>
    <t>主边调角器总成</t>
  </si>
  <si>
    <t>SHT0001839</t>
  </si>
  <si>
    <t>主驾副边调角器总成</t>
  </si>
  <si>
    <t>SHT0000096</t>
  </si>
  <si>
    <t>左侧副边调角器总成</t>
  </si>
  <si>
    <t>SHT0014483</t>
  </si>
  <si>
    <t>低配底座模块化</t>
  </si>
  <si>
    <t>SHT0014002</t>
  </si>
  <si>
    <t>左侧罩壳（带气袋腰托）</t>
  </si>
  <si>
    <t>SHT0001838</t>
  </si>
  <si>
    <t xml:space="preserve"> 主驾主边调角器总成 </t>
  </si>
  <si>
    <t>SHT0011975</t>
  </si>
  <si>
    <t xml:space="preserve"> 加热底座（塑料件） </t>
  </si>
  <si>
    <t>SHT0014561</t>
  </si>
  <si>
    <t xml:space="preserve"> 调角器左罩壳 </t>
  </si>
  <si>
    <t>SHT0014562</t>
  </si>
  <si>
    <t xml:space="preserve"> 阻尼堵盖 </t>
  </si>
  <si>
    <t>SHT0013891</t>
  </si>
  <si>
    <t xml:space="preserve"> 调角器右罩壳 </t>
  </si>
  <si>
    <t>SHT0014599</t>
  </si>
  <si>
    <t xml:space="preserve"> 座垫前部罩壳 </t>
  </si>
  <si>
    <t>SHT0015083</t>
  </si>
  <si>
    <t xml:space="preserve"> 低配底座模块化 </t>
  </si>
  <si>
    <t>SHT0000063</t>
  </si>
  <si>
    <t>D03司机座通风款泡沫</t>
  </si>
  <si>
    <t>SHT0000439</t>
  </si>
  <si>
    <t>J6K司机座泡沫</t>
  </si>
  <si>
    <t>SHT0002376</t>
  </si>
  <si>
    <t>SHT0010585</t>
  </si>
  <si>
    <t>D03司机座垫泡沫通风</t>
  </si>
  <si>
    <t>SHT0010938</t>
  </si>
  <si>
    <t>司机座坐垫泡沫总成</t>
  </si>
  <si>
    <t>SHT0000064</t>
  </si>
  <si>
    <t>B27座垫泡沫</t>
  </si>
  <si>
    <t>SHT0000463</t>
  </si>
  <si>
    <t>D04司机座垫泡沫通风</t>
  </si>
  <si>
    <t>SHT0014630</t>
  </si>
  <si>
    <t>靠背泡棉总成</t>
  </si>
  <si>
    <t>SHT0012340</t>
  </si>
  <si>
    <t>主驾驶座垫泡沫总成</t>
  </si>
  <si>
    <t>SHT0012345</t>
  </si>
  <si>
    <t>副驾驶座垫泡沫总成</t>
  </si>
  <si>
    <t>SHT0013536</t>
  </si>
  <si>
    <t>靠背泡棉总成（通风）</t>
  </si>
  <si>
    <t>SHT0012366</t>
  </si>
  <si>
    <t>主驾驶座垫泡沫总成（通风）</t>
  </si>
  <si>
    <t>SHT0010936</t>
  </si>
  <si>
    <t>司机座坐垫护面总成B</t>
  </si>
  <si>
    <t>SHT0000447</t>
  </si>
  <si>
    <t>H4升级司机坐垫前部罩壳</t>
  </si>
  <si>
    <t>SHT0000445</t>
  </si>
  <si>
    <t>H5驾驶员调角器左罩壳</t>
  </si>
  <si>
    <t>SHT0000446</t>
  </si>
  <si>
    <t>H5驾驶员调角器右罩壳</t>
  </si>
  <si>
    <t>SHT0000508</t>
  </si>
  <si>
    <t>H4A升级司机调角器罩壳右</t>
  </si>
  <si>
    <t>SHT0010982</t>
  </si>
  <si>
    <t>X3000正司机调角器手柄（加工费）</t>
  </si>
  <si>
    <t>SHT0010985</t>
  </si>
  <si>
    <t>司机仰角手柄</t>
  </si>
  <si>
    <t>SHT0002595</t>
  </si>
  <si>
    <t>仰角手柄</t>
  </si>
  <si>
    <t>SHT0000057</t>
  </si>
  <si>
    <t>正司机调角器手柄</t>
  </si>
  <si>
    <t>SHT0000054</t>
  </si>
  <si>
    <t>副驾驶调角器手柄</t>
  </si>
  <si>
    <t>SHT0000493</t>
  </si>
  <si>
    <t>安全带外部罩壳</t>
  </si>
  <si>
    <t>SHT0012959</t>
  </si>
  <si>
    <t>2.0座椅左侧罩壳</t>
  </si>
  <si>
    <t>SHT0011961</t>
  </si>
  <si>
    <t>2.0座椅右侧罩壳</t>
  </si>
  <si>
    <t>SHT0011962</t>
  </si>
  <si>
    <t>2.0座椅前部罩壳</t>
  </si>
  <si>
    <t>SHT0014620</t>
  </si>
  <si>
    <t>调角器左罩壳</t>
  </si>
  <si>
    <t>SHT0014618</t>
  </si>
  <si>
    <t>SHT0011330</t>
  </si>
  <si>
    <t>扶手外盖</t>
  </si>
  <si>
    <t>BPC0000008</t>
  </si>
  <si>
    <t>欧曼重卡气阀气管总成（新）</t>
  </si>
  <si>
    <t>SHT0000443</t>
  </si>
  <si>
    <t>滑轨（H4-A升级）华阳</t>
  </si>
  <si>
    <t>SHT0000496</t>
  </si>
  <si>
    <t>H4司机背安全带外罩壳固定片中间</t>
  </si>
  <si>
    <t>SHT0010520</t>
  </si>
  <si>
    <t>变阻尼弹簧</t>
  </si>
  <si>
    <t>BCL0010006</t>
  </si>
  <si>
    <t>气管卡扣（2*4mm）</t>
  </si>
  <si>
    <t>BPC0010012</t>
  </si>
  <si>
    <t>4mm卡箍</t>
  </si>
  <si>
    <t>SHT0001667</t>
  </si>
  <si>
    <t>坐盆总成</t>
  </si>
  <si>
    <t>SHT0011046</t>
  </si>
  <si>
    <t>阻尼器调节机构</t>
  </si>
  <si>
    <t>SHT0011982</t>
  </si>
  <si>
    <t>升降速降开关气路总成</t>
  </si>
  <si>
    <t>BFA0000083</t>
  </si>
  <si>
    <t>元机自攻 5.5*13白</t>
  </si>
  <si>
    <t>BPC0000027</t>
  </si>
  <si>
    <t>变径接头</t>
  </si>
  <si>
    <t>SHT0000449</t>
  </si>
  <si>
    <t>H4A升级司机调角器手柄</t>
  </si>
  <si>
    <t>SHT0000450</t>
  </si>
  <si>
    <t>H4A升级司机仰角手柄</t>
  </si>
  <si>
    <t>SHT0000014</t>
  </si>
  <si>
    <t>电加热开关卡片</t>
  </si>
  <si>
    <t>SHT0000022</t>
  </si>
  <si>
    <t>右安全带罩壳卡片</t>
  </si>
  <si>
    <t>SHT0000023</t>
  </si>
  <si>
    <t>左安全带罩壳卡片</t>
  </si>
  <si>
    <t>BFA0000003</t>
  </si>
  <si>
    <r>
      <rPr>
        <sz val="10"/>
        <rFont val="微软雅黑"/>
        <charset val="134"/>
      </rPr>
      <t>F</t>
    </r>
    <r>
      <rPr>
        <sz val="10"/>
        <rFont val="微软雅黑"/>
        <charset val="134"/>
      </rPr>
      <t>扣</t>
    </r>
  </si>
  <si>
    <t>BFA0000004</t>
  </si>
  <si>
    <r>
      <rPr>
        <sz val="10"/>
        <rFont val="微软雅黑"/>
        <charset val="134"/>
      </rPr>
      <t>重卡扎带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塑料线卡子</t>
    </r>
    <r>
      <rPr>
        <sz val="10"/>
        <rFont val="微软雅黑"/>
        <charset val="134"/>
      </rPr>
      <t>)</t>
    </r>
  </si>
  <si>
    <t>SHT0000001</t>
  </si>
  <si>
    <t>福田H4安全带导向板01.05.0627</t>
  </si>
  <si>
    <t>SHT0000055</t>
  </si>
  <si>
    <t>升降调节手柄(前）</t>
  </si>
  <si>
    <t>SHT0000056</t>
  </si>
  <si>
    <t>升降调节手柄(后）</t>
  </si>
  <si>
    <t>SLT0000835</t>
  </si>
  <si>
    <t>副司机主边调角器总成</t>
  </si>
  <si>
    <t>SHT0000158</t>
  </si>
  <si>
    <t>副司机角调把手</t>
  </si>
  <si>
    <t>SHT0000157</t>
  </si>
  <si>
    <t>副边罩壳</t>
  </si>
  <si>
    <t>SHT0000156</t>
  </si>
  <si>
    <t>总座罩壳</t>
  </si>
  <si>
    <t>SHT0000217</t>
  </si>
  <si>
    <t>小铰链护罩</t>
  </si>
  <si>
    <t>BFA0010014</t>
  </si>
  <si>
    <t>扶手锁止销</t>
  </si>
  <si>
    <t>RSM0000252</t>
  </si>
  <si>
    <t>一汽MV3补盲镜</t>
  </si>
  <si>
    <t>RIM0000120</t>
  </si>
  <si>
    <t>一汽MV3内视镜</t>
  </si>
  <si>
    <t>REM0001232</t>
  </si>
  <si>
    <t>一汽MV3左后视镜(手动)</t>
  </si>
  <si>
    <t>REM0001233</t>
  </si>
  <si>
    <t>一汽MV3右后视镜(手动)</t>
  </si>
  <si>
    <t>REM0010407</t>
  </si>
  <si>
    <t>一汽M46左后视镜总成</t>
  </si>
  <si>
    <t>REM0010408</t>
  </si>
  <si>
    <t>一汽M46右后视镜总成</t>
  </si>
  <si>
    <t>SHT0011613</t>
  </si>
  <si>
    <t>右侧扶手本体总成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</si>
  <si>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</si>
  <si>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</si>
  <si>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</si>
  <si>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</si>
  <si>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</si>
  <si>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</si>
  <si>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</si>
  <si>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</si>
  <si>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</si>
  <si>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</si>
  <si>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</si>
  <si>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</si>
  <si>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</si>
  <si>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</si>
  <si>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2023年</t>
  </si>
  <si>
    <t>2023年1月1日-2023年12月31日</t>
  </si>
  <si>
    <t>SHT0002572</t>
  </si>
  <si>
    <t>扶手支架焊接总成电泳 / 重汽T5-1.0整体靠背</t>
  </si>
  <si>
    <t>SHT0015095</t>
  </si>
  <si>
    <t>2023年3月1日-2023年12月31日</t>
  </si>
  <si>
    <t>REM0003466</t>
  </si>
  <si>
    <t>MV3主镜镜片合件</t>
  </si>
  <si>
    <t>REM0003467</t>
  </si>
  <si>
    <t>MV3广角镜镜片合件</t>
  </si>
  <si>
    <t>调角器左罩壳 / 低成本气袋腰托通风加热孔</t>
  </si>
  <si>
    <t>2023年4月1日-2023年12月31日</t>
  </si>
  <si>
    <t>调角器左罩壳 / 低成本+气袋腰托孔</t>
  </si>
  <si>
    <t>SLT0011405</t>
  </si>
  <si>
    <t>减震驾驶员座椅总成 / L168100000352</t>
  </si>
  <si>
    <t>2023年5月1日-2023年12月31日</t>
  </si>
  <si>
    <t>SLT0011407</t>
  </si>
  <si>
    <t>副驾驶员座椅总成 / L168100000355</t>
  </si>
  <si>
    <t>F扣</t>
  </si>
  <si>
    <t>重卡扎带(塑料线卡子)</t>
  </si>
  <si>
    <t>SLT0001092</t>
  </si>
  <si>
    <t>钢丝2.5*220</t>
  </si>
  <si>
    <t>SLT0001093</t>
  </si>
  <si>
    <t>钢丝2.5*270</t>
  </si>
  <si>
    <t>SLT0001126</t>
  </si>
  <si>
    <t>钢丝2.5*400</t>
  </si>
  <si>
    <t>SLT0000740</t>
  </si>
  <si>
    <t>钢丝2.5*160</t>
  </si>
  <si>
    <t>SHT0015074</t>
  </si>
  <si>
    <t>M3000座垫无纺布磁吸</t>
  </si>
  <si>
    <t>SHT0015331</t>
  </si>
  <si>
    <t>左侧翼无纺布磁吸</t>
  </si>
  <si>
    <t>SHT0015395</t>
  </si>
  <si>
    <t>右侧翼无纺布J6L</t>
  </si>
  <si>
    <t>SHT0010983</t>
  </si>
  <si>
    <t>X3000副司机调角器手柄</t>
  </si>
  <si>
    <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</si>
</sst>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  <font>
      <sz val="1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176" fontId="0" fillId="0" borderId="0"/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7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179" fontId="7" fillId="0" borderId="1" xfId="58" applyNumberFormat="1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178" fontId="6" fillId="2" borderId="1" xfId="56" applyNumberFormat="1" applyFont="1" applyFill="1" applyBorder="1" applyAlignment="1">
      <alignment horizontal="center" vertical="center" shrinkToFit="1"/>
    </xf>
    <xf numFmtId="178" fontId="6" fillId="2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9" fillId="0" borderId="0" xfId="56" applyFont="1" applyFill="1" applyBorder="1" applyAlignment="1">
      <alignment horizontal="center" vertical="center"/>
    </xf>
    <xf numFmtId="0" fontId="9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8" fillId="0" borderId="0" xfId="56" applyFont="1" applyFill="1" applyBorder="1" applyAlignment="1">
      <alignment horizontal="center" vertical="center" shrinkToFi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9" fillId="0" borderId="0" xfId="56" applyFont="1" applyFill="1">
      <alignment vertical="center"/>
    </xf>
    <xf numFmtId="0" fontId="5" fillId="0" borderId="2" xfId="56" applyFont="1" applyFill="1" applyBorder="1" applyAlignment="1">
      <alignment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319;&#36141;&#30456;&#20851;\&#21327;&#35758;&#12289;&#21512;&#21516;\2021&#38271;&#26149;&#24037;&#21378;&#21512;&#21516;&#21450;&#20215;&#26684;&#21327;&#35758;\&#38271;&#26149;&#24037;&#21378;&#21512;&#21516;&#12289;&#21327;&#35758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长生模具分摊"/>
      <sheetName val="Sheet3"/>
    </sheetNames>
    <sheetDataSet>
      <sheetData sheetId="0">
        <row r="111">
          <cell r="F111" t="str">
            <v>BCL0010006</v>
          </cell>
          <cell r="G111" t="str">
            <v>气管卡扣（2*4mm）</v>
          </cell>
        </row>
        <row r="111">
          <cell r="I111" t="str">
            <v>EA</v>
          </cell>
          <cell r="J111">
            <v>0.42</v>
          </cell>
        </row>
        <row r="112">
          <cell r="F112" t="str">
            <v>BFA0000003</v>
          </cell>
          <cell r="G112" t="str">
            <v>F扣</v>
          </cell>
        </row>
        <row r="112">
          <cell r="I112" t="str">
            <v>EA</v>
          </cell>
          <cell r="J112">
            <v>0.07</v>
          </cell>
        </row>
        <row r="113">
          <cell r="F113" t="str">
            <v>BFA0000004</v>
          </cell>
          <cell r="G113" t="str">
            <v>重卡扎带(塑料线卡子)</v>
          </cell>
        </row>
        <row r="113">
          <cell r="I113" t="str">
            <v>EA</v>
          </cell>
          <cell r="J113">
            <v>0.07</v>
          </cell>
        </row>
        <row r="114">
          <cell r="F114" t="str">
            <v>BFA0000083</v>
          </cell>
          <cell r="G114" t="str">
            <v>元机自攻5.5*13白</v>
          </cell>
          <cell r="H114" t="str">
            <v>ST5.5*13镀白锌</v>
          </cell>
          <cell r="I114" t="str">
            <v>EA</v>
          </cell>
          <cell r="J114">
            <v>0.04</v>
          </cell>
        </row>
        <row r="115">
          <cell r="F115" t="str">
            <v>BPC0000027</v>
          </cell>
          <cell r="G115" t="str">
            <v>变径接头</v>
          </cell>
        </row>
        <row r="115">
          <cell r="I115" t="str">
            <v>EA</v>
          </cell>
          <cell r="J115">
            <v>1.94</v>
          </cell>
        </row>
        <row r="116">
          <cell r="F116" t="str">
            <v>SHT0000001</v>
          </cell>
          <cell r="G116" t="str">
            <v>安全带导向板</v>
          </cell>
          <cell r="H116" t="str">
            <v>H4681010088A0</v>
          </cell>
          <cell r="I116" t="str">
            <v>EA</v>
          </cell>
          <cell r="J116">
            <v>2.33</v>
          </cell>
        </row>
        <row r="117">
          <cell r="F117" t="str">
            <v>SHT0000014</v>
          </cell>
          <cell r="G117" t="str">
            <v>电加热开关卡片</v>
          </cell>
          <cell r="H117" t="str">
            <v>YJ-6809004</v>
          </cell>
          <cell r="I117" t="str">
            <v>EA</v>
          </cell>
          <cell r="J117">
            <v>0.54</v>
          </cell>
        </row>
        <row r="118">
          <cell r="F118" t="str">
            <v>SHT0000017</v>
          </cell>
          <cell r="G118" t="str">
            <v>D04副靠背骨架</v>
          </cell>
          <cell r="H118" t="str">
            <v>D04-6902100</v>
          </cell>
          <cell r="I118" t="str">
            <v>EA</v>
          </cell>
          <cell r="J118">
            <v>47.17</v>
          </cell>
        </row>
        <row r="119">
          <cell r="F119" t="str">
            <v>SHT0000018</v>
          </cell>
          <cell r="G119" t="str">
            <v>BB27正靠背骨架</v>
          </cell>
          <cell r="H119" t="str">
            <v>BB27-6802100</v>
          </cell>
          <cell r="I119" t="str">
            <v>EA</v>
          </cell>
          <cell r="J119">
            <v>47.17</v>
          </cell>
        </row>
        <row r="120">
          <cell r="F120" t="str">
            <v>SHT0000019</v>
          </cell>
          <cell r="G120" t="str">
            <v>B27副靠背骨架（17款）</v>
          </cell>
          <cell r="H120" t="str">
            <v>YJ-6902100</v>
          </cell>
          <cell r="I120" t="str">
            <v>EA</v>
          </cell>
          <cell r="J120">
            <v>55.1</v>
          </cell>
        </row>
        <row r="121">
          <cell r="F121" t="str">
            <v>SHT0000020</v>
          </cell>
          <cell r="G121" t="str">
            <v>B27正靠背骨架（17款）</v>
          </cell>
          <cell r="H121" t="str">
            <v>YJ-6802100</v>
          </cell>
          <cell r="I121" t="str">
            <v>EA</v>
          </cell>
          <cell r="J121">
            <v>55.1</v>
          </cell>
        </row>
        <row r="122">
          <cell r="F122" t="str">
            <v>SHT0000022</v>
          </cell>
          <cell r="G122" t="str">
            <v>右安全带罩壳卡片</v>
          </cell>
          <cell r="H122" t="str">
            <v>YJ-6909001</v>
          </cell>
          <cell r="I122" t="str">
            <v>EA</v>
          </cell>
          <cell r="J122">
            <v>0.23</v>
          </cell>
        </row>
        <row r="123">
          <cell r="F123" t="str">
            <v>SHT0000023</v>
          </cell>
          <cell r="G123" t="str">
            <v>左安全带罩壳卡片</v>
          </cell>
          <cell r="H123" t="str">
            <v>YJ-6809001</v>
          </cell>
          <cell r="I123" t="str">
            <v>EA</v>
          </cell>
          <cell r="J123">
            <v>0.63</v>
          </cell>
        </row>
        <row r="124">
          <cell r="F124" t="str">
            <v>SHT0000024</v>
          </cell>
          <cell r="G124" t="str">
            <v>气囊减震器</v>
          </cell>
          <cell r="H124" t="str">
            <v>YJ-6805400</v>
          </cell>
          <cell r="I124" t="str">
            <v>EA</v>
          </cell>
          <cell r="J124">
            <v>283.52</v>
          </cell>
        </row>
        <row r="125">
          <cell r="F125" t="str">
            <v>SHT0000025</v>
          </cell>
          <cell r="G125" t="str">
            <v>升降机构</v>
          </cell>
          <cell r="H125" t="str">
            <v>YJ-6805300</v>
          </cell>
          <cell r="I125" t="str">
            <v>EA</v>
          </cell>
          <cell r="J125">
            <v>50.68</v>
          </cell>
        </row>
        <row r="126">
          <cell r="F126" t="str">
            <v>SHT0000054</v>
          </cell>
          <cell r="G126" t="str">
            <v>副司机调角器手柄</v>
          </cell>
          <cell r="H126" t="str">
            <v>YJ-6906005</v>
          </cell>
          <cell r="I126" t="str">
            <v>EA</v>
          </cell>
          <cell r="J126">
            <v>0.81</v>
          </cell>
        </row>
        <row r="127">
          <cell r="F127" t="str">
            <v>SHT0000055</v>
          </cell>
          <cell r="G127" t="str">
            <v>升降调节手柄(前）</v>
          </cell>
          <cell r="H127" t="str">
            <v>YJ-6806008</v>
          </cell>
          <cell r="I127" t="str">
            <v>EA</v>
          </cell>
          <cell r="J127">
            <v>0.79</v>
          </cell>
        </row>
        <row r="128">
          <cell r="F128" t="str">
            <v>SHT0000056</v>
          </cell>
          <cell r="G128" t="str">
            <v>升降调节手柄(后）</v>
          </cell>
          <cell r="H128" t="str">
            <v>YJ-6806007</v>
          </cell>
          <cell r="I128" t="str">
            <v>EA</v>
          </cell>
          <cell r="J128">
            <v>0.79</v>
          </cell>
        </row>
        <row r="129">
          <cell r="F129" t="str">
            <v>SHT0000057</v>
          </cell>
          <cell r="G129" t="str">
            <v>正司机调角器手柄</v>
          </cell>
          <cell r="H129" t="str">
            <v>YJ-6806006</v>
          </cell>
          <cell r="I129" t="str">
            <v>EA</v>
          </cell>
          <cell r="J129">
            <v>0.81</v>
          </cell>
        </row>
        <row r="130">
          <cell r="F130" t="str">
            <v>SHT0000058</v>
          </cell>
          <cell r="G130" t="str">
            <v>副司机调角器</v>
          </cell>
          <cell r="H130" t="str">
            <v>YJ-6905100</v>
          </cell>
          <cell r="I130" t="str">
            <v>EA</v>
          </cell>
          <cell r="J130">
            <v>104.97</v>
          </cell>
        </row>
        <row r="131">
          <cell r="F131" t="str">
            <v>SHT0000059</v>
          </cell>
          <cell r="G131" t="str">
            <v>正司机调角器</v>
          </cell>
          <cell r="H131" t="str">
            <v>YJ-6805100</v>
          </cell>
          <cell r="I131" t="str">
            <v>EA</v>
          </cell>
          <cell r="J131">
            <v>101.8</v>
          </cell>
        </row>
        <row r="132">
          <cell r="F132" t="str">
            <v>SHT0000063</v>
          </cell>
          <cell r="G132" t="str">
            <v>D03司机座通风款泡沫</v>
          </cell>
          <cell r="H132" t="str">
            <v>D03-6801200</v>
          </cell>
          <cell r="I132" t="str">
            <v>EA</v>
          </cell>
          <cell r="J132">
            <v>25.24</v>
          </cell>
        </row>
        <row r="133">
          <cell r="F133" t="str">
            <v>SHT0000064</v>
          </cell>
          <cell r="G133" t="str">
            <v>B27座垫泡沫</v>
          </cell>
          <cell r="H133" t="str">
            <v>YJ-6801200</v>
          </cell>
          <cell r="I133" t="str">
            <v>EA</v>
          </cell>
          <cell r="J133">
            <v>18.62</v>
          </cell>
        </row>
        <row r="134">
          <cell r="F134" t="str">
            <v>SHT0000130</v>
          </cell>
          <cell r="G134" t="str">
            <v>D04靠背骨架焊接总成</v>
          </cell>
          <cell r="H134" t="str">
            <v>D04-6802100</v>
          </cell>
          <cell r="I134" t="str">
            <v>EA</v>
          </cell>
          <cell r="J134">
            <v>51.62</v>
          </cell>
        </row>
        <row r="135">
          <cell r="F135" t="str">
            <v>SHT0000439</v>
          </cell>
          <cell r="G135" t="str">
            <v>J6K司机座垫泡沫总成</v>
          </cell>
          <cell r="H135" t="str">
            <v>JK6-6801200</v>
          </cell>
          <cell r="I135" t="str">
            <v>EA</v>
          </cell>
          <cell r="J135">
            <v>20.53</v>
          </cell>
        </row>
        <row r="136">
          <cell r="F136" t="str">
            <v>SHT0000443</v>
          </cell>
          <cell r="G136" t="str">
            <v>滑轨（H4-A升级）华阳</v>
          </cell>
          <cell r="H136" t="str">
            <v>H4A-6805200</v>
          </cell>
          <cell r="I136" t="str">
            <v>EA</v>
          </cell>
          <cell r="J136">
            <v>49.38</v>
          </cell>
        </row>
        <row r="137">
          <cell r="F137" t="str">
            <v>SHT0000445</v>
          </cell>
          <cell r="G137" t="str">
            <v>H5驾驶员调角器左罩壳</v>
          </cell>
          <cell r="H137" t="str">
            <v>H4G-6806001</v>
          </cell>
          <cell r="I137" t="str">
            <v>EA</v>
          </cell>
          <cell r="J137">
            <v>5.13</v>
          </cell>
        </row>
        <row r="138">
          <cell r="F138" t="str">
            <v>SHT0000446</v>
          </cell>
          <cell r="G138" t="str">
            <v>H4升级司机调角器右罩壳新</v>
          </cell>
          <cell r="H138" t="str">
            <v>H5-6806002</v>
          </cell>
          <cell r="I138" t="str">
            <v>EA</v>
          </cell>
          <cell r="J138">
            <v>4.92</v>
          </cell>
        </row>
        <row r="139">
          <cell r="F139" t="str">
            <v>SHT0000446</v>
          </cell>
          <cell r="G139" t="str">
            <v>H5驾驶员调角器右罩壳</v>
          </cell>
        </row>
        <row r="139">
          <cell r="I139" t="str">
            <v>EA</v>
          </cell>
          <cell r="J139">
            <v>4.92</v>
          </cell>
        </row>
        <row r="140">
          <cell r="F140" t="str">
            <v>SHT0000447</v>
          </cell>
          <cell r="G140" t="str">
            <v>H4升级司机座垫前部罩壳</v>
          </cell>
          <cell r="H140" t="str">
            <v>H4A-6806003</v>
          </cell>
          <cell r="I140" t="str">
            <v>EA</v>
          </cell>
          <cell r="J140">
            <v>2.38</v>
          </cell>
        </row>
        <row r="141">
          <cell r="F141" t="str">
            <v>SHT0000449</v>
          </cell>
          <cell r="G141" t="str">
            <v>H4A升级司机调角器手柄</v>
          </cell>
          <cell r="H141" t="str">
            <v>H4A-6806005</v>
          </cell>
          <cell r="I141" t="str">
            <v>EA</v>
          </cell>
          <cell r="J141">
            <v>0.8</v>
          </cell>
        </row>
        <row r="142">
          <cell r="F142" t="str">
            <v>SHT0000450</v>
          </cell>
          <cell r="G142" t="str">
            <v>H4A升级司机仰角手柄</v>
          </cell>
          <cell r="H142" t="str">
            <v>H4A-6806008</v>
          </cell>
          <cell r="I142" t="str">
            <v>EA</v>
          </cell>
          <cell r="J142">
            <v>0.58</v>
          </cell>
        </row>
        <row r="143">
          <cell r="F143" t="str">
            <v>SHT0000461</v>
          </cell>
          <cell r="G143" t="str">
            <v>一汽D03靠背骨架焊接总成通风</v>
          </cell>
          <cell r="H143" t="str">
            <v>D04-6802110</v>
          </cell>
          <cell r="I143" t="str">
            <v>EA</v>
          </cell>
          <cell r="J143">
            <v>66.05</v>
          </cell>
        </row>
        <row r="144">
          <cell r="F144" t="str">
            <v>SHT0000463</v>
          </cell>
          <cell r="G144" t="str">
            <v>D04司机座垫泡沫通风</v>
          </cell>
          <cell r="H144" t="str">
            <v>D04-6801200</v>
          </cell>
          <cell r="I144" t="str">
            <v>EA</v>
          </cell>
          <cell r="J144">
            <v>23.43</v>
          </cell>
        </row>
        <row r="145">
          <cell r="F145" t="str">
            <v>SHT0000493</v>
          </cell>
          <cell r="G145" t="str">
            <v>安全带外部罩壳</v>
          </cell>
          <cell r="H145" t="str">
            <v>H4681010091A0</v>
          </cell>
          <cell r="I145" t="str">
            <v>EA</v>
          </cell>
          <cell r="J145">
            <v>2.2</v>
          </cell>
        </row>
        <row r="146">
          <cell r="F146" t="str">
            <v>SHT0000496</v>
          </cell>
          <cell r="G146" t="str">
            <v>H4司机背安全带外部罩壳固定卡片中间</v>
          </cell>
          <cell r="H146" t="str">
            <v>H4681010096A0</v>
          </cell>
          <cell r="I146" t="str">
            <v>EA</v>
          </cell>
          <cell r="J146">
            <v>1</v>
          </cell>
        </row>
        <row r="147">
          <cell r="F147" t="str">
            <v>SHT0000508</v>
          </cell>
          <cell r="G147" t="str">
            <v>H4A升级司机调角器罩壳右</v>
          </cell>
        </row>
        <row r="147">
          <cell r="I147" t="str">
            <v>EA</v>
          </cell>
          <cell r="J147">
            <v>4.69</v>
          </cell>
        </row>
        <row r="148">
          <cell r="F148" t="str">
            <v>SHT0000508</v>
          </cell>
          <cell r="G148" t="str">
            <v>H4A升级司机调角器罩壳右</v>
          </cell>
        </row>
        <row r="148">
          <cell r="I148" t="str">
            <v>EA</v>
          </cell>
          <cell r="J148">
            <v>4.68</v>
          </cell>
        </row>
        <row r="149">
          <cell r="F149" t="str">
            <v>SHT0000819</v>
          </cell>
          <cell r="G149" t="str">
            <v>H4A司机调角器总成新</v>
          </cell>
          <cell r="H149" t="str">
            <v>H4A-6805100</v>
          </cell>
          <cell r="I149" t="str">
            <v>EA</v>
          </cell>
          <cell r="J149">
            <v>106.56</v>
          </cell>
        </row>
        <row r="150">
          <cell r="F150" t="str">
            <v>SHT0001667</v>
          </cell>
          <cell r="G150" t="str">
            <v>坐盆总成</v>
          </cell>
        </row>
        <row r="150">
          <cell r="I150" t="str">
            <v>EA</v>
          </cell>
          <cell r="J150">
            <v>25.11</v>
          </cell>
        </row>
        <row r="151">
          <cell r="F151" t="str">
            <v>SHT0002376</v>
          </cell>
          <cell r="G151" t="str">
            <v>D03驾驶员座垫泡沫总成通风</v>
          </cell>
          <cell r="H151" t="str">
            <v>D03TF-6801200</v>
          </cell>
          <cell r="I151" t="str">
            <v>EA</v>
          </cell>
          <cell r="J151">
            <v>21.98</v>
          </cell>
        </row>
        <row r="152">
          <cell r="F152" t="str">
            <v>SHT0002437</v>
          </cell>
          <cell r="G152" t="str">
            <v>H4 2.0座框减震器总成</v>
          </cell>
        </row>
        <row r="152">
          <cell r="I152" t="str">
            <v>EA</v>
          </cell>
          <cell r="J152">
            <v>677.76</v>
          </cell>
        </row>
        <row r="153">
          <cell r="F153" t="str">
            <v>SHT0010376</v>
          </cell>
          <cell r="G153" t="str">
            <v>一汽D04底座模块化</v>
          </cell>
        </row>
        <row r="153">
          <cell r="I153" t="str">
            <v>EA</v>
          </cell>
          <cell r="J153">
            <v>581.07</v>
          </cell>
        </row>
        <row r="154">
          <cell r="F154" t="str">
            <v>SHT0010376</v>
          </cell>
          <cell r="G154" t="str">
            <v>V3ET底座19款SHT0010376</v>
          </cell>
        </row>
        <row r="154">
          <cell r="I154" t="str">
            <v>EA</v>
          </cell>
          <cell r="J154">
            <v>581.07</v>
          </cell>
        </row>
        <row r="155">
          <cell r="F155" t="str">
            <v>SHT0010520</v>
          </cell>
          <cell r="G155" t="str">
            <v>变阻尼弹簧</v>
          </cell>
        </row>
        <row r="155">
          <cell r="I155" t="str">
            <v>EA</v>
          </cell>
          <cell r="J155">
            <v>0.13</v>
          </cell>
        </row>
        <row r="156">
          <cell r="F156" t="str">
            <v>SHT0010728</v>
          </cell>
          <cell r="G156" t="str">
            <v>一汽D03靠背骨架焊接总成带扶手</v>
          </cell>
        </row>
        <row r="156">
          <cell r="I156" t="str">
            <v>EA</v>
          </cell>
          <cell r="J156">
            <v>65.96</v>
          </cell>
        </row>
        <row r="157">
          <cell r="F157" t="str">
            <v>SHT0010729</v>
          </cell>
          <cell r="G157" t="str">
            <v>一汽D03靠背骨架扶手+通风</v>
          </cell>
        </row>
        <row r="157">
          <cell r="I157" t="str">
            <v>EA</v>
          </cell>
          <cell r="J157">
            <v>68.95</v>
          </cell>
        </row>
        <row r="158">
          <cell r="F158" t="str">
            <v>SHT0010938</v>
          </cell>
          <cell r="G158" t="str">
            <v>司机座坐垫泡沫总成</v>
          </cell>
        </row>
        <row r="158">
          <cell r="I158" t="str">
            <v>EA</v>
          </cell>
          <cell r="J158">
            <v>20.58</v>
          </cell>
        </row>
        <row r="159">
          <cell r="F159" t="str">
            <v>SHT0010938</v>
          </cell>
          <cell r="G159" t="str">
            <v>司机座坐垫泡沫总成</v>
          </cell>
        </row>
        <row r="159">
          <cell r="I159" t="str">
            <v>EA</v>
          </cell>
          <cell r="J159">
            <v>22.62</v>
          </cell>
        </row>
        <row r="160">
          <cell r="F160" t="str">
            <v>SHT0010982</v>
          </cell>
          <cell r="G160" t="str">
            <v>司机调角器手柄</v>
          </cell>
        </row>
        <row r="160">
          <cell r="I160" t="str">
            <v>EA</v>
          </cell>
          <cell r="J160">
            <v>0.42</v>
          </cell>
        </row>
        <row r="161">
          <cell r="F161" t="str">
            <v>SHT0010982</v>
          </cell>
          <cell r="G161" t="str">
            <v>司机调角器手柄</v>
          </cell>
        </row>
        <row r="161">
          <cell r="I161" t="str">
            <v>EA</v>
          </cell>
          <cell r="J161">
            <v>2.54</v>
          </cell>
        </row>
        <row r="162">
          <cell r="F162" t="str">
            <v>SHT0010985</v>
          </cell>
          <cell r="G162" t="str">
            <v>司机仰角手柄</v>
          </cell>
        </row>
        <row r="162">
          <cell r="I162" t="str">
            <v>EA</v>
          </cell>
          <cell r="J162">
            <v>0.42</v>
          </cell>
        </row>
        <row r="163">
          <cell r="F163" t="str">
            <v>SHT0010985</v>
          </cell>
          <cell r="G163" t="str">
            <v>司机仰角手柄</v>
          </cell>
        </row>
        <row r="163">
          <cell r="I163" t="str">
            <v>EA</v>
          </cell>
          <cell r="J163">
            <v>1.92</v>
          </cell>
        </row>
        <row r="164">
          <cell r="F164" t="str">
            <v>SHT0011046</v>
          </cell>
          <cell r="G164" t="str">
            <v>可变阻调节机构座椅底座</v>
          </cell>
          <cell r="H164" t="str">
            <v>FH468100000118A1093</v>
          </cell>
          <cell r="I164" t="str">
            <v>EA</v>
          </cell>
          <cell r="J164">
            <v>22.54</v>
          </cell>
        </row>
        <row r="165">
          <cell r="F165" t="str">
            <v>SHT0011334</v>
          </cell>
          <cell r="G165" t="str">
            <v>缓冲减震总成</v>
          </cell>
        </row>
        <row r="165">
          <cell r="I165" t="str">
            <v>EA</v>
          </cell>
          <cell r="J165">
            <v>224.65</v>
          </cell>
        </row>
        <row r="166">
          <cell r="F166" t="str">
            <v>SHT0011982</v>
          </cell>
          <cell r="G166" t="str">
            <v>升降速降气路开关总成（座椅底座）</v>
          </cell>
          <cell r="H166" t="str">
            <v>FH468100000112A1093</v>
          </cell>
          <cell r="I166" t="str">
            <v>EA</v>
          </cell>
          <cell r="J166">
            <v>74.39</v>
          </cell>
        </row>
        <row r="167">
          <cell r="F167" t="str">
            <v>SHT0000830</v>
          </cell>
          <cell r="G167" t="str">
            <v>H4A副司机调角器总成新</v>
          </cell>
        </row>
        <row r="167">
          <cell r="I167" t="str">
            <v>EA</v>
          </cell>
          <cell r="J167">
            <v>106.56</v>
          </cell>
        </row>
        <row r="168">
          <cell r="F168" t="str">
            <v>SHT0010585</v>
          </cell>
          <cell r="G168" t="str">
            <v>D04司机座垫泡沫通风</v>
          </cell>
        </row>
        <row r="168">
          <cell r="I168" t="str">
            <v>EA</v>
          </cell>
          <cell r="J168">
            <v>23.43</v>
          </cell>
        </row>
        <row r="169">
          <cell r="F169" t="str">
            <v>BPC0000008</v>
          </cell>
          <cell r="G169" t="str">
            <v>欧曼重卡气阀气管总成（新）</v>
          </cell>
        </row>
        <row r="169">
          <cell r="I169" t="str">
            <v>EA</v>
          </cell>
          <cell r="J169">
            <v>26.22</v>
          </cell>
        </row>
        <row r="170">
          <cell r="F170" t="str">
            <v>SHT0002434</v>
          </cell>
          <cell r="G170" t="str">
            <v>20款H4座框减震器总成</v>
          </cell>
        </row>
        <row r="170">
          <cell r="I170" t="str">
            <v>EA</v>
          </cell>
          <cell r="J170">
            <v>631.99</v>
          </cell>
        </row>
        <row r="171">
          <cell r="F171" t="str">
            <v>SHT0002641</v>
          </cell>
          <cell r="G171" t="str">
            <v>主驾底座模块化</v>
          </cell>
        </row>
        <row r="171">
          <cell r="I171" t="str">
            <v>EA</v>
          </cell>
          <cell r="J171">
            <v>746.26</v>
          </cell>
        </row>
        <row r="172">
          <cell r="F172" t="str">
            <v>SHT0010936</v>
          </cell>
          <cell r="G172" t="str">
            <v>司机座坐垫护面总成B</v>
          </cell>
        </row>
        <row r="172">
          <cell r="I172" t="str">
            <v>EA</v>
          </cell>
          <cell r="J172">
            <v>30.93</v>
          </cell>
        </row>
        <row r="173">
          <cell r="F173" t="str">
            <v>BPC0010012</v>
          </cell>
          <cell r="G173" t="str">
            <v>4mm卡箍</v>
          </cell>
        </row>
        <row r="173">
          <cell r="I173" t="str">
            <v>EA</v>
          </cell>
          <cell r="J173">
            <v>0.25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98"/>
  <sheetViews>
    <sheetView zoomScaleSheetLayoutView="70" topLeftCell="A29" workbookViewId="0">
      <selection activeCell="D101" sqref="D101"/>
    </sheetView>
  </sheetViews>
  <sheetFormatPr defaultColWidth="9" defaultRowHeight="14.25"/>
  <cols>
    <col min="1" max="1" width="6.5" style="3" customWidth="1"/>
    <col min="2" max="2" width="12.25" style="4" customWidth="1"/>
    <col min="3" max="3" width="28.875" style="5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6" t="s">
        <v>13</v>
      </c>
      <c r="L7" s="26" t="s">
        <v>14</v>
      </c>
      <c r="M7" s="26" t="s">
        <v>15</v>
      </c>
      <c r="N7" s="27" t="s">
        <v>16</v>
      </c>
      <c r="O7" s="28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6" t="s">
        <v>18</v>
      </c>
      <c r="L8" s="26"/>
      <c r="M8" s="26"/>
      <c r="N8" s="27"/>
      <c r="O8" s="28"/>
    </row>
    <row r="9" s="1" customFormat="1" ht="34" customHeight="1" spans="1:205">
      <c r="A9" s="25">
        <v>1</v>
      </c>
      <c r="B9" s="24" t="s">
        <v>22</v>
      </c>
      <c r="C9" s="24" t="s">
        <v>23</v>
      </c>
      <c r="D9" s="24"/>
      <c r="E9" s="24" t="s">
        <v>24</v>
      </c>
      <c r="F9" s="24">
        <f>VLOOKUP($B$9:$B$162,[1]汇总!$F$111:$J$173,5,0)</f>
        <v>106.56</v>
      </c>
      <c r="G9" s="24">
        <v>104.98</v>
      </c>
      <c r="H9" s="24">
        <v>0</v>
      </c>
      <c r="I9" s="24">
        <v>0</v>
      </c>
      <c r="J9" s="24">
        <v>0</v>
      </c>
      <c r="K9" s="24">
        <f>G9+I9</f>
        <v>104.98</v>
      </c>
      <c r="L9" s="24">
        <f>K9*0.13</f>
        <v>13.6474</v>
      </c>
      <c r="M9" s="24">
        <f>K9+L9</f>
        <v>118.6274</v>
      </c>
      <c r="N9" s="24"/>
      <c r="O9" s="29"/>
      <c r="P9" s="30">
        <f>ROUND(G9,2)</f>
        <v>104.98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</row>
    <row r="10" s="1" customFormat="1" ht="34" customHeight="1" spans="1:205">
      <c r="A10" s="25">
        <v>2</v>
      </c>
      <c r="B10" s="24" t="s">
        <v>25</v>
      </c>
      <c r="C10" s="24" t="s">
        <v>26</v>
      </c>
      <c r="D10" s="24"/>
      <c r="E10" s="24" t="s">
        <v>24</v>
      </c>
      <c r="F10" s="24">
        <f>VLOOKUP($B$9:$B$162,[1]汇总!$F$111:$J$173,5,0)</f>
        <v>106.56</v>
      </c>
      <c r="G10" s="24">
        <v>104.98</v>
      </c>
      <c r="H10" s="24">
        <v>0</v>
      </c>
      <c r="I10" s="24">
        <v>0</v>
      </c>
      <c r="J10" s="24">
        <v>0</v>
      </c>
      <c r="K10" s="24">
        <f t="shared" ref="K10:K41" si="0">G10+I10</f>
        <v>104.98</v>
      </c>
      <c r="L10" s="24">
        <f t="shared" ref="L10:L41" si="1">K10*0.13</f>
        <v>13.6474</v>
      </c>
      <c r="M10" s="24">
        <f t="shared" ref="M10:M41" si="2">K10+L10</f>
        <v>118.6274</v>
      </c>
      <c r="N10" s="24"/>
      <c r="O10" s="29"/>
      <c r="P10" s="30">
        <f t="shared" ref="P10:P41" si="3">ROUND(G10,2)</f>
        <v>104.98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</row>
    <row r="11" s="1" customFormat="1" ht="34" customHeight="1" spans="1:205">
      <c r="A11" s="25">
        <v>3</v>
      </c>
      <c r="B11" s="24" t="s">
        <v>27</v>
      </c>
      <c r="C11" s="24" t="s">
        <v>28</v>
      </c>
      <c r="D11" s="24"/>
      <c r="E11" s="24" t="s">
        <v>24</v>
      </c>
      <c r="F11" s="24">
        <f>VLOOKUP($B$9:$B$162,[1]汇总!$F$111:$J$173,5,0)</f>
        <v>581.07</v>
      </c>
      <c r="G11" s="24">
        <v>572.49</v>
      </c>
      <c r="H11" s="24">
        <v>0</v>
      </c>
      <c r="I11" s="24">
        <v>0</v>
      </c>
      <c r="J11" s="24">
        <v>0</v>
      </c>
      <c r="K11" s="24">
        <f t="shared" si="0"/>
        <v>572.49</v>
      </c>
      <c r="L11" s="24">
        <f t="shared" si="1"/>
        <v>74.4237</v>
      </c>
      <c r="M11" s="24">
        <f t="shared" si="2"/>
        <v>646.9137</v>
      </c>
      <c r="N11" s="24"/>
      <c r="O11" s="29"/>
      <c r="P11" s="30">
        <f t="shared" si="3"/>
        <v>572.49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</row>
    <row r="12" s="1" customFormat="1" ht="34" customHeight="1" spans="1:205">
      <c r="A12" s="25">
        <v>4</v>
      </c>
      <c r="B12" s="24" t="s">
        <v>29</v>
      </c>
      <c r="C12" s="24" t="s">
        <v>30</v>
      </c>
      <c r="D12" s="24"/>
      <c r="E12" s="24" t="s">
        <v>24</v>
      </c>
      <c r="F12" s="24">
        <f>VLOOKUP($B$9:$B$162,[1]汇总!$F$111:$J$173,5,0)</f>
        <v>68.95</v>
      </c>
      <c r="G12" s="24">
        <v>67.93</v>
      </c>
      <c r="H12" s="24">
        <v>0</v>
      </c>
      <c r="I12" s="24">
        <v>0</v>
      </c>
      <c r="J12" s="24">
        <v>0</v>
      </c>
      <c r="K12" s="24">
        <f t="shared" si="0"/>
        <v>67.93</v>
      </c>
      <c r="L12" s="24">
        <f t="shared" si="1"/>
        <v>8.8309</v>
      </c>
      <c r="M12" s="24">
        <f t="shared" si="2"/>
        <v>76.7609</v>
      </c>
      <c r="N12" s="24"/>
      <c r="O12" s="29"/>
      <c r="P12" s="30">
        <f t="shared" si="3"/>
        <v>67.93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</row>
    <row r="13" s="1" customFormat="1" ht="34" customHeight="1" spans="1:205">
      <c r="A13" s="25">
        <v>5</v>
      </c>
      <c r="B13" s="24" t="s">
        <v>31</v>
      </c>
      <c r="C13" s="24" t="s">
        <v>32</v>
      </c>
      <c r="D13" s="24"/>
      <c r="E13" s="24" t="s">
        <v>24</v>
      </c>
      <c r="F13" s="24">
        <f>VLOOKUP($B$9:$B$162,[1]汇总!$F$111:$J$173,5,0)</f>
        <v>66.05</v>
      </c>
      <c r="G13" s="24">
        <v>65.07</v>
      </c>
      <c r="H13" s="24">
        <v>0</v>
      </c>
      <c r="I13" s="24">
        <v>0</v>
      </c>
      <c r="J13" s="24">
        <v>0</v>
      </c>
      <c r="K13" s="24">
        <f t="shared" si="0"/>
        <v>65.07</v>
      </c>
      <c r="L13" s="24">
        <f t="shared" si="1"/>
        <v>8.4591</v>
      </c>
      <c r="M13" s="24">
        <f t="shared" si="2"/>
        <v>73.5291</v>
      </c>
      <c r="N13" s="24"/>
      <c r="O13" s="29"/>
      <c r="P13" s="30">
        <f t="shared" si="3"/>
        <v>65.07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</row>
    <row r="14" s="1" customFormat="1" ht="34" customHeight="1" spans="1:205">
      <c r="A14" s="25">
        <v>6</v>
      </c>
      <c r="B14" s="24" t="s">
        <v>33</v>
      </c>
      <c r="C14" s="24" t="s">
        <v>34</v>
      </c>
      <c r="D14" s="24"/>
      <c r="E14" s="24" t="s">
        <v>24</v>
      </c>
      <c r="F14" s="24">
        <f>VLOOKUP($B$9:$B$162,[1]汇总!$F$111:$J$173,5,0)</f>
        <v>65.96</v>
      </c>
      <c r="G14" s="24">
        <v>64.99</v>
      </c>
      <c r="H14" s="24">
        <v>0</v>
      </c>
      <c r="I14" s="24">
        <v>0</v>
      </c>
      <c r="J14" s="24">
        <v>0</v>
      </c>
      <c r="K14" s="24">
        <f t="shared" si="0"/>
        <v>64.99</v>
      </c>
      <c r="L14" s="24">
        <f t="shared" si="1"/>
        <v>8.4487</v>
      </c>
      <c r="M14" s="24">
        <f t="shared" si="2"/>
        <v>73.4387</v>
      </c>
      <c r="N14" s="24"/>
      <c r="O14" s="29"/>
      <c r="P14" s="30">
        <f t="shared" si="3"/>
        <v>64.99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</row>
    <row r="15" s="1" customFormat="1" ht="34" customHeight="1" spans="1:205">
      <c r="A15" s="25">
        <v>7</v>
      </c>
      <c r="B15" s="24" t="s">
        <v>35</v>
      </c>
      <c r="C15" s="24" t="s">
        <v>36</v>
      </c>
      <c r="D15" s="24"/>
      <c r="E15" s="24" t="s">
        <v>24</v>
      </c>
      <c r="F15" s="24">
        <f>VLOOKUP($B$9:$B$162,[1]汇总!$F$111:$J$173,5,0)</f>
        <v>224.65</v>
      </c>
      <c r="G15" s="24">
        <v>221.33</v>
      </c>
      <c r="H15" s="24">
        <v>0</v>
      </c>
      <c r="I15" s="24">
        <v>0</v>
      </c>
      <c r="J15" s="24">
        <v>0</v>
      </c>
      <c r="K15" s="24">
        <f t="shared" si="0"/>
        <v>221.33</v>
      </c>
      <c r="L15" s="24">
        <f t="shared" si="1"/>
        <v>28.7729</v>
      </c>
      <c r="M15" s="24">
        <f t="shared" si="2"/>
        <v>250.1029</v>
      </c>
      <c r="N15" s="24"/>
      <c r="O15" s="29"/>
      <c r="P15" s="30">
        <f t="shared" si="3"/>
        <v>221.33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</row>
    <row r="16" s="1" customFormat="1" ht="34" customHeight="1" spans="1:205">
      <c r="A16" s="25">
        <v>8</v>
      </c>
      <c r="B16" s="24" t="s">
        <v>37</v>
      </c>
      <c r="C16" s="24" t="s">
        <v>38</v>
      </c>
      <c r="D16" s="24"/>
      <c r="E16" s="24" t="s">
        <v>24</v>
      </c>
      <c r="F16" s="24">
        <f>VLOOKUP($B$9:$B$162,[1]汇总!$F$111:$J$173,5,0)</f>
        <v>746.26</v>
      </c>
      <c r="G16" s="24">
        <v>735.23</v>
      </c>
      <c r="H16" s="24">
        <v>0</v>
      </c>
      <c r="I16" s="24">
        <v>0</v>
      </c>
      <c r="J16" s="24">
        <v>0</v>
      </c>
      <c r="K16" s="24">
        <f t="shared" si="0"/>
        <v>735.23</v>
      </c>
      <c r="L16" s="24">
        <f t="shared" si="1"/>
        <v>95.5799</v>
      </c>
      <c r="M16" s="24">
        <f t="shared" si="2"/>
        <v>830.8099</v>
      </c>
      <c r="N16" s="24"/>
      <c r="O16" s="29"/>
      <c r="P16" s="30">
        <f t="shared" si="3"/>
        <v>735.23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</row>
    <row r="17" s="1" customFormat="1" ht="34" customHeight="1" spans="1:205">
      <c r="A17" s="25">
        <v>9</v>
      </c>
      <c r="B17" s="24" t="s">
        <v>39</v>
      </c>
      <c r="C17" s="24" t="s">
        <v>40</v>
      </c>
      <c r="D17" s="24"/>
      <c r="E17" s="24" t="s">
        <v>24</v>
      </c>
      <c r="F17" s="24">
        <f>VLOOKUP($B$9:$B$162,[1]汇总!$F$111:$J$173,5,0)</f>
        <v>631.99</v>
      </c>
      <c r="G17" s="24">
        <v>622.65</v>
      </c>
      <c r="H17" s="24">
        <v>0</v>
      </c>
      <c r="I17" s="24">
        <v>0</v>
      </c>
      <c r="J17" s="24">
        <v>0</v>
      </c>
      <c r="K17" s="24">
        <f t="shared" si="0"/>
        <v>622.65</v>
      </c>
      <c r="L17" s="24">
        <f t="shared" si="1"/>
        <v>80.9445</v>
      </c>
      <c r="M17" s="24">
        <f t="shared" si="2"/>
        <v>703.5945</v>
      </c>
      <c r="N17" s="24"/>
      <c r="O17" s="29"/>
      <c r="P17" s="30">
        <f t="shared" si="3"/>
        <v>622.65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</row>
    <row r="18" s="1" customFormat="1" ht="34" customHeight="1" spans="1:205">
      <c r="A18" s="25">
        <v>10</v>
      </c>
      <c r="B18" s="24" t="s">
        <v>41</v>
      </c>
      <c r="C18" s="24" t="s">
        <v>42</v>
      </c>
      <c r="D18" s="24"/>
      <c r="E18" s="24" t="s">
        <v>24</v>
      </c>
      <c r="F18" s="24">
        <f>VLOOKUP($B$9:$B$162,[1]汇总!$F$111:$J$173,5,0)</f>
        <v>47.17</v>
      </c>
      <c r="G18" s="24">
        <v>50.59</v>
      </c>
      <c r="H18" s="24">
        <v>0</v>
      </c>
      <c r="I18" s="24">
        <v>0</v>
      </c>
      <c r="J18" s="24">
        <v>0</v>
      </c>
      <c r="K18" s="24">
        <f t="shared" si="0"/>
        <v>50.59</v>
      </c>
      <c r="L18" s="24">
        <f t="shared" si="1"/>
        <v>6.5767</v>
      </c>
      <c r="M18" s="24">
        <f t="shared" si="2"/>
        <v>57.1667</v>
      </c>
      <c r="N18" s="24"/>
      <c r="O18" s="29"/>
      <c r="P18" s="30">
        <f t="shared" si="3"/>
        <v>50.59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</row>
    <row r="19" s="1" customFormat="1" ht="34" customHeight="1" spans="1:205">
      <c r="A19" s="25">
        <v>11</v>
      </c>
      <c r="B19" s="24" t="s">
        <v>43</v>
      </c>
      <c r="C19" s="24" t="s">
        <v>44</v>
      </c>
      <c r="D19" s="24"/>
      <c r="E19" s="24" t="s">
        <v>24</v>
      </c>
      <c r="F19" s="24">
        <f>VLOOKUP($B$9:$B$162,[1]汇总!$F$111:$J$173,5,0)</f>
        <v>47.17</v>
      </c>
      <c r="G19" s="24">
        <v>50.59</v>
      </c>
      <c r="H19" s="24">
        <v>0</v>
      </c>
      <c r="I19" s="24">
        <v>0</v>
      </c>
      <c r="J19" s="24">
        <v>0</v>
      </c>
      <c r="K19" s="24">
        <f t="shared" si="0"/>
        <v>50.59</v>
      </c>
      <c r="L19" s="24">
        <f t="shared" si="1"/>
        <v>6.5767</v>
      </c>
      <c r="M19" s="24">
        <f t="shared" si="2"/>
        <v>57.1667</v>
      </c>
      <c r="N19" s="24"/>
      <c r="O19" s="29"/>
      <c r="P19" s="30">
        <f t="shared" si="3"/>
        <v>50.59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</row>
    <row r="20" s="1" customFormat="1" ht="34" customHeight="1" spans="1:205">
      <c r="A20" s="25">
        <v>12</v>
      </c>
      <c r="B20" s="24" t="s">
        <v>45</v>
      </c>
      <c r="C20" s="24" t="s">
        <v>46</v>
      </c>
      <c r="D20" s="24"/>
      <c r="E20" s="24" t="s">
        <v>24</v>
      </c>
      <c r="F20" s="24">
        <f>VLOOKUP($B$9:$B$162,[1]汇总!$F$111:$J$173,5,0)</f>
        <v>55.1</v>
      </c>
      <c r="G20" s="24">
        <v>50.61</v>
      </c>
      <c r="H20" s="24">
        <v>0</v>
      </c>
      <c r="I20" s="24">
        <v>0</v>
      </c>
      <c r="J20" s="24">
        <v>0</v>
      </c>
      <c r="K20" s="24">
        <f t="shared" si="0"/>
        <v>50.61</v>
      </c>
      <c r="L20" s="24">
        <f t="shared" si="1"/>
        <v>6.5793</v>
      </c>
      <c r="M20" s="24">
        <f t="shared" si="2"/>
        <v>57.1893</v>
      </c>
      <c r="N20" s="24"/>
      <c r="O20" s="29"/>
      <c r="P20" s="30">
        <f t="shared" si="3"/>
        <v>50.61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</row>
    <row r="21" s="1" customFormat="1" ht="34" customHeight="1" spans="1:205">
      <c r="A21" s="25">
        <v>13</v>
      </c>
      <c r="B21" s="24" t="s">
        <v>47</v>
      </c>
      <c r="C21" s="24" t="s">
        <v>48</v>
      </c>
      <c r="D21" s="24"/>
      <c r="E21" s="24" t="s">
        <v>24</v>
      </c>
      <c r="F21" s="24">
        <f>VLOOKUP($B$9:$B$162,[1]汇总!$F$111:$J$173,5,0)</f>
        <v>55.1</v>
      </c>
      <c r="G21" s="24">
        <v>0</v>
      </c>
      <c r="H21" s="24">
        <v>0</v>
      </c>
      <c r="I21" s="24">
        <v>0</v>
      </c>
      <c r="J21" s="24">
        <v>0</v>
      </c>
      <c r="K21" s="24">
        <f t="shared" si="0"/>
        <v>0</v>
      </c>
      <c r="L21" s="24">
        <f t="shared" si="1"/>
        <v>0</v>
      </c>
      <c r="M21" s="24">
        <f t="shared" si="2"/>
        <v>0</v>
      </c>
      <c r="N21" s="24"/>
      <c r="O21" s="29"/>
      <c r="P21" s="30">
        <f t="shared" si="3"/>
        <v>0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</row>
    <row r="22" s="1" customFormat="1" ht="34" customHeight="1" spans="1:205">
      <c r="A22" s="25">
        <v>14</v>
      </c>
      <c r="B22" s="24" t="s">
        <v>49</v>
      </c>
      <c r="C22" s="24" t="s">
        <v>50</v>
      </c>
      <c r="D22" s="24"/>
      <c r="E22" s="24" t="s">
        <v>24</v>
      </c>
      <c r="F22" s="24">
        <f>VLOOKUP($B$9:$B$162,[1]汇总!$F$111:$J$173,5,0)</f>
        <v>283.52</v>
      </c>
      <c r="G22" s="24">
        <v>250.29</v>
      </c>
      <c r="H22" s="24">
        <v>0</v>
      </c>
      <c r="I22" s="24">
        <v>0</v>
      </c>
      <c r="J22" s="24">
        <v>0</v>
      </c>
      <c r="K22" s="24">
        <f t="shared" si="0"/>
        <v>250.29</v>
      </c>
      <c r="L22" s="24">
        <f t="shared" si="1"/>
        <v>32.5377</v>
      </c>
      <c r="M22" s="24">
        <f t="shared" si="2"/>
        <v>282.8277</v>
      </c>
      <c r="N22" s="24"/>
      <c r="O22" s="29"/>
      <c r="P22" s="30">
        <f t="shared" si="3"/>
        <v>250.29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</row>
    <row r="23" s="1" customFormat="1" ht="34" customHeight="1" spans="1:205">
      <c r="A23" s="25">
        <v>15</v>
      </c>
      <c r="B23" s="24" t="s">
        <v>51</v>
      </c>
      <c r="C23" s="24" t="s">
        <v>52</v>
      </c>
      <c r="D23" s="24"/>
      <c r="E23" s="24" t="s">
        <v>24</v>
      </c>
      <c r="F23" s="24">
        <f>VLOOKUP($B$9:$B$162,[1]汇总!$F$111:$J$173,5,0)</f>
        <v>50.68</v>
      </c>
      <c r="G23" s="24">
        <v>131.42</v>
      </c>
      <c r="H23" s="24">
        <v>0</v>
      </c>
      <c r="I23" s="24">
        <v>0</v>
      </c>
      <c r="J23" s="24">
        <v>0</v>
      </c>
      <c r="K23" s="24">
        <f t="shared" si="0"/>
        <v>131.42</v>
      </c>
      <c r="L23" s="24">
        <f t="shared" si="1"/>
        <v>17.0846</v>
      </c>
      <c r="M23" s="24">
        <f t="shared" si="2"/>
        <v>148.5046</v>
      </c>
      <c r="N23" s="24"/>
      <c r="O23" s="29"/>
      <c r="P23" s="30">
        <f t="shared" si="3"/>
        <v>131.42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</row>
    <row r="24" s="1" customFormat="1" ht="34" customHeight="1" spans="1:205">
      <c r="A24" s="25">
        <v>16</v>
      </c>
      <c r="B24" s="24" t="s">
        <v>53</v>
      </c>
      <c r="C24" s="24" t="s">
        <v>54</v>
      </c>
      <c r="D24" s="24"/>
      <c r="E24" s="24" t="s">
        <v>24</v>
      </c>
      <c r="F24" s="24">
        <f>VLOOKUP($B$9:$B$162,[1]汇总!$F$111:$J$173,5,0)</f>
        <v>101.8</v>
      </c>
      <c r="G24" s="24">
        <v>89.86</v>
      </c>
      <c r="H24" s="24">
        <v>0</v>
      </c>
      <c r="I24" s="24">
        <v>0</v>
      </c>
      <c r="J24" s="24">
        <v>0</v>
      </c>
      <c r="K24" s="24">
        <f t="shared" si="0"/>
        <v>89.86</v>
      </c>
      <c r="L24" s="24">
        <f t="shared" si="1"/>
        <v>11.6818</v>
      </c>
      <c r="M24" s="24">
        <f t="shared" si="2"/>
        <v>101.5418</v>
      </c>
      <c r="N24" s="24"/>
      <c r="O24" s="29"/>
      <c r="P24" s="30">
        <f t="shared" si="3"/>
        <v>89.86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</row>
    <row r="25" s="1" customFormat="1" ht="34" customHeight="1" spans="1:205">
      <c r="A25" s="25">
        <v>17</v>
      </c>
      <c r="B25" s="24" t="s">
        <v>55</v>
      </c>
      <c r="C25" s="24" t="s">
        <v>56</v>
      </c>
      <c r="D25" s="24"/>
      <c r="E25" s="24" t="s">
        <v>24</v>
      </c>
      <c r="F25" s="24">
        <f>VLOOKUP($B$9:$B$162,[1]汇总!$F$111:$J$173,5,0)</f>
        <v>51.62</v>
      </c>
      <c r="G25" s="24">
        <v>53.6</v>
      </c>
      <c r="H25" s="24">
        <v>0</v>
      </c>
      <c r="I25" s="24">
        <v>0</v>
      </c>
      <c r="J25" s="24">
        <v>0</v>
      </c>
      <c r="K25" s="24">
        <f t="shared" si="0"/>
        <v>53.6</v>
      </c>
      <c r="L25" s="24">
        <f t="shared" si="1"/>
        <v>6.968</v>
      </c>
      <c r="M25" s="24">
        <f t="shared" si="2"/>
        <v>60.568</v>
      </c>
      <c r="N25" s="24"/>
      <c r="O25" s="29"/>
      <c r="P25" s="30">
        <f t="shared" si="3"/>
        <v>53.6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</row>
    <row r="26" s="1" customFormat="1" ht="34" customHeight="1" spans="1:205">
      <c r="A26" s="25">
        <v>18</v>
      </c>
      <c r="B26" s="24" t="s">
        <v>57</v>
      </c>
      <c r="C26" s="24" t="s">
        <v>38</v>
      </c>
      <c r="D26" s="24"/>
      <c r="E26" s="24" t="s">
        <v>24</v>
      </c>
      <c r="F26" s="24">
        <f>VLOOKUP($B$9:$B$162,[1]汇总!$F$111:$J$173,5,0)</f>
        <v>677.76</v>
      </c>
      <c r="G26" s="24">
        <v>699.52</v>
      </c>
      <c r="H26" s="24">
        <v>0</v>
      </c>
      <c r="I26" s="24">
        <v>0</v>
      </c>
      <c r="J26" s="24">
        <v>0</v>
      </c>
      <c r="K26" s="24">
        <f t="shared" si="0"/>
        <v>699.52</v>
      </c>
      <c r="L26" s="24">
        <f t="shared" si="1"/>
        <v>90.9376</v>
      </c>
      <c r="M26" s="24">
        <f t="shared" si="2"/>
        <v>790.4576</v>
      </c>
      <c r="N26" s="24"/>
      <c r="O26" s="29"/>
      <c r="P26" s="30">
        <f t="shared" si="3"/>
        <v>699.52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</row>
    <row r="27" s="1" customFormat="1" ht="34" customHeight="1" spans="1:205">
      <c r="A27" s="25">
        <v>19</v>
      </c>
      <c r="B27" s="24" t="s">
        <v>58</v>
      </c>
      <c r="C27" s="24" t="s">
        <v>59</v>
      </c>
      <c r="D27" s="24"/>
      <c r="E27" s="24" t="s">
        <v>24</v>
      </c>
      <c r="F27" s="24">
        <f>VLOOKUP($B$9:$B$162,[1]汇总!$F$111:$J$173,5,0)</f>
        <v>104.97</v>
      </c>
      <c r="G27" s="24">
        <v>91.11</v>
      </c>
      <c r="H27" s="24">
        <v>0</v>
      </c>
      <c r="I27" s="24">
        <v>0</v>
      </c>
      <c r="J27" s="24">
        <v>0</v>
      </c>
      <c r="K27" s="24">
        <f t="shared" si="0"/>
        <v>91.11</v>
      </c>
      <c r="L27" s="24">
        <f t="shared" si="1"/>
        <v>11.8443</v>
      </c>
      <c r="M27" s="24">
        <f t="shared" si="2"/>
        <v>102.9543</v>
      </c>
      <c r="N27" s="24"/>
      <c r="O27" s="29"/>
      <c r="P27" s="30">
        <f t="shared" si="3"/>
        <v>91.11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</row>
    <row r="28" s="1" customFormat="1" ht="34" customHeight="1" spans="1:205">
      <c r="A28" s="25">
        <v>20</v>
      </c>
      <c r="B28" s="24" t="s">
        <v>60</v>
      </c>
      <c r="C28" s="24" t="s">
        <v>61</v>
      </c>
      <c r="D28" s="24"/>
      <c r="E28" s="24" t="s">
        <v>24</v>
      </c>
      <c r="F28" s="24" t="s">
        <v>62</v>
      </c>
      <c r="G28" s="24">
        <v>822.59</v>
      </c>
      <c r="H28" s="24">
        <v>0</v>
      </c>
      <c r="I28" s="24">
        <v>0</v>
      </c>
      <c r="J28" s="24">
        <v>0</v>
      </c>
      <c r="K28" s="24">
        <f t="shared" si="0"/>
        <v>822.59</v>
      </c>
      <c r="L28" s="24">
        <f t="shared" si="1"/>
        <v>106.9367</v>
      </c>
      <c r="M28" s="24">
        <f t="shared" si="2"/>
        <v>929.5267</v>
      </c>
      <c r="N28" s="24"/>
      <c r="O28" s="29"/>
      <c r="P28" s="30">
        <f t="shared" si="3"/>
        <v>822.59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</row>
    <row r="29" s="1" customFormat="1" ht="34" customHeight="1" spans="1:205">
      <c r="A29" s="25">
        <v>21</v>
      </c>
      <c r="B29" s="24" t="s">
        <v>63</v>
      </c>
      <c r="C29" s="24" t="s">
        <v>64</v>
      </c>
      <c r="D29" s="24"/>
      <c r="E29" s="24" t="s">
        <v>24</v>
      </c>
      <c r="F29" s="24" t="s">
        <v>62</v>
      </c>
      <c r="G29" s="24">
        <v>40.74</v>
      </c>
      <c r="H29" s="24">
        <v>0</v>
      </c>
      <c r="I29" s="24">
        <v>0</v>
      </c>
      <c r="J29" s="24">
        <v>0</v>
      </c>
      <c r="K29" s="24">
        <f t="shared" si="0"/>
        <v>40.74</v>
      </c>
      <c r="L29" s="24">
        <f t="shared" si="1"/>
        <v>5.2962</v>
      </c>
      <c r="M29" s="24">
        <f t="shared" si="2"/>
        <v>46.0362</v>
      </c>
      <c r="N29" s="24"/>
      <c r="O29" s="29"/>
      <c r="P29" s="30">
        <f t="shared" si="3"/>
        <v>40.74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</row>
    <row r="30" s="1" customFormat="1" ht="34" customHeight="1" spans="1:205">
      <c r="A30" s="25">
        <v>22</v>
      </c>
      <c r="B30" s="24" t="s">
        <v>65</v>
      </c>
      <c r="C30" s="24" t="s">
        <v>66</v>
      </c>
      <c r="D30" s="24"/>
      <c r="E30" s="24" t="s">
        <v>24</v>
      </c>
      <c r="F30" s="24" t="s">
        <v>62</v>
      </c>
      <c r="G30" s="24">
        <v>69.7</v>
      </c>
      <c r="H30" s="24">
        <v>0</v>
      </c>
      <c r="I30" s="24">
        <v>0</v>
      </c>
      <c r="J30" s="24">
        <v>0</v>
      </c>
      <c r="K30" s="24">
        <f t="shared" si="0"/>
        <v>69.7</v>
      </c>
      <c r="L30" s="24">
        <f t="shared" si="1"/>
        <v>9.061</v>
      </c>
      <c r="M30" s="24">
        <f t="shared" si="2"/>
        <v>78.761</v>
      </c>
      <c r="N30" s="24"/>
      <c r="O30" s="29"/>
      <c r="P30" s="30">
        <f t="shared" si="3"/>
        <v>69.7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</row>
    <row r="31" s="1" customFormat="1" ht="34" customHeight="1" spans="1:205">
      <c r="A31" s="25">
        <v>23</v>
      </c>
      <c r="B31" s="24" t="s">
        <v>67</v>
      </c>
      <c r="C31" s="24" t="s">
        <v>68</v>
      </c>
      <c r="D31" s="24"/>
      <c r="E31" s="24" t="s">
        <v>24</v>
      </c>
      <c r="F31" s="24" t="s">
        <v>62</v>
      </c>
      <c r="G31" s="24">
        <v>18.9</v>
      </c>
      <c r="H31" s="24">
        <v>0</v>
      </c>
      <c r="I31" s="24">
        <v>0</v>
      </c>
      <c r="J31" s="24">
        <v>0</v>
      </c>
      <c r="K31" s="24">
        <f t="shared" si="0"/>
        <v>18.9</v>
      </c>
      <c r="L31" s="24">
        <f t="shared" si="1"/>
        <v>2.457</v>
      </c>
      <c r="M31" s="24">
        <f t="shared" si="2"/>
        <v>21.357</v>
      </c>
      <c r="N31" s="24"/>
      <c r="O31" s="29"/>
      <c r="P31" s="30">
        <f t="shared" si="3"/>
        <v>18.9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</row>
    <row r="32" s="1" customFormat="1" ht="34" customHeight="1" spans="1:205">
      <c r="A32" s="25">
        <v>24</v>
      </c>
      <c r="B32" s="24" t="s">
        <v>69</v>
      </c>
      <c r="C32" s="24" t="s">
        <v>70</v>
      </c>
      <c r="D32" s="24"/>
      <c r="E32" s="24" t="s">
        <v>24</v>
      </c>
      <c r="F32" s="24" t="s">
        <v>62</v>
      </c>
      <c r="G32" s="24">
        <v>509.07</v>
      </c>
      <c r="H32" s="24">
        <v>0</v>
      </c>
      <c r="I32" s="24">
        <v>0</v>
      </c>
      <c r="J32" s="24">
        <v>0</v>
      </c>
      <c r="K32" s="24">
        <f t="shared" si="0"/>
        <v>509.07</v>
      </c>
      <c r="L32" s="24">
        <f t="shared" si="1"/>
        <v>66.1791</v>
      </c>
      <c r="M32" s="24">
        <f t="shared" si="2"/>
        <v>575.2491</v>
      </c>
      <c r="N32" s="24"/>
      <c r="O32" s="29"/>
      <c r="P32" s="30">
        <f t="shared" si="3"/>
        <v>509.07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</row>
    <row r="33" s="1" customFormat="1" ht="34" customHeight="1" spans="1:205">
      <c r="A33" s="25">
        <v>25</v>
      </c>
      <c r="B33" s="24" t="s">
        <v>71</v>
      </c>
      <c r="C33" s="24" t="s">
        <v>72</v>
      </c>
      <c r="D33" s="24"/>
      <c r="E33" s="24" t="s">
        <v>24</v>
      </c>
      <c r="F33" s="24" t="s">
        <v>62</v>
      </c>
      <c r="G33" s="24">
        <v>3.26</v>
      </c>
      <c r="H33" s="24">
        <v>0</v>
      </c>
      <c r="I33" s="24">
        <v>0</v>
      </c>
      <c r="J33" s="24">
        <v>0</v>
      </c>
      <c r="K33" s="24">
        <f t="shared" si="0"/>
        <v>3.26</v>
      </c>
      <c r="L33" s="24">
        <f t="shared" si="1"/>
        <v>0.4238</v>
      </c>
      <c r="M33" s="24">
        <f t="shared" si="2"/>
        <v>3.6838</v>
      </c>
      <c r="N33" s="24"/>
      <c r="O33" s="29"/>
      <c r="P33" s="30">
        <f t="shared" si="3"/>
        <v>3.26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</row>
    <row r="34" s="1" customFormat="1" ht="34" customHeight="1" spans="1:205">
      <c r="A34" s="25">
        <v>26</v>
      </c>
      <c r="B34" s="24" t="s">
        <v>73</v>
      </c>
      <c r="C34" s="24" t="s">
        <v>74</v>
      </c>
      <c r="D34" s="24"/>
      <c r="E34" s="24" t="s">
        <v>24</v>
      </c>
      <c r="F34" s="24" t="s">
        <v>62</v>
      </c>
      <c r="G34" s="24">
        <v>58.16</v>
      </c>
      <c r="H34" s="24">
        <v>0</v>
      </c>
      <c r="I34" s="24">
        <v>0</v>
      </c>
      <c r="J34" s="24">
        <v>0</v>
      </c>
      <c r="K34" s="24">
        <f t="shared" si="0"/>
        <v>58.16</v>
      </c>
      <c r="L34" s="24">
        <f t="shared" si="1"/>
        <v>7.5608</v>
      </c>
      <c r="M34" s="24">
        <f t="shared" si="2"/>
        <v>65.7208</v>
      </c>
      <c r="N34" s="24"/>
      <c r="O34" s="29"/>
      <c r="P34" s="30">
        <f t="shared" si="3"/>
        <v>58.16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</row>
    <row r="35" s="1" customFormat="1" ht="34" customHeight="1" spans="1:205">
      <c r="A35" s="25">
        <v>27</v>
      </c>
      <c r="B35" s="24" t="s">
        <v>75</v>
      </c>
      <c r="C35" s="24" t="s">
        <v>76</v>
      </c>
      <c r="D35" s="24"/>
      <c r="E35" s="24" t="s">
        <v>24</v>
      </c>
      <c r="F35" s="24" t="s">
        <v>62</v>
      </c>
      <c r="G35" s="24">
        <v>0.26</v>
      </c>
      <c r="H35" s="24">
        <v>0</v>
      </c>
      <c r="I35" s="24">
        <v>0</v>
      </c>
      <c r="J35" s="24">
        <v>0</v>
      </c>
      <c r="K35" s="24">
        <f t="shared" si="0"/>
        <v>0.26</v>
      </c>
      <c r="L35" s="24">
        <f t="shared" si="1"/>
        <v>0.0338</v>
      </c>
      <c r="M35" s="24">
        <f t="shared" si="2"/>
        <v>0.2938</v>
      </c>
      <c r="N35" s="24"/>
      <c r="O35" s="29"/>
      <c r="P35" s="30">
        <f t="shared" si="3"/>
        <v>0.26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</row>
    <row r="36" s="1" customFormat="1" ht="34" customHeight="1" spans="1:205">
      <c r="A36" s="25">
        <v>28</v>
      </c>
      <c r="B36" s="24" t="s">
        <v>77</v>
      </c>
      <c r="C36" s="24" t="s">
        <v>78</v>
      </c>
      <c r="D36" s="24"/>
      <c r="E36" s="24" t="s">
        <v>24</v>
      </c>
      <c r="F36" s="24" t="s">
        <v>62</v>
      </c>
      <c r="G36" s="24">
        <v>3.1</v>
      </c>
      <c r="H36" s="24">
        <v>0</v>
      </c>
      <c r="I36" s="24">
        <v>0</v>
      </c>
      <c r="J36" s="24">
        <v>0</v>
      </c>
      <c r="K36" s="24">
        <f t="shared" si="0"/>
        <v>3.1</v>
      </c>
      <c r="L36" s="24">
        <f t="shared" si="1"/>
        <v>0.403</v>
      </c>
      <c r="M36" s="24">
        <f t="shared" si="2"/>
        <v>3.503</v>
      </c>
      <c r="N36" s="24"/>
      <c r="O36" s="29"/>
      <c r="P36" s="30">
        <f t="shared" si="3"/>
        <v>3.1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</row>
    <row r="37" s="1" customFormat="1" ht="34" customHeight="1" spans="1:205">
      <c r="A37" s="25">
        <v>29</v>
      </c>
      <c r="B37" s="24" t="s">
        <v>79</v>
      </c>
      <c r="C37" s="24" t="s">
        <v>80</v>
      </c>
      <c r="D37" s="24"/>
      <c r="E37" s="24" t="s">
        <v>24</v>
      </c>
      <c r="F37" s="24" t="s">
        <v>62</v>
      </c>
      <c r="G37" s="24">
        <v>0.16</v>
      </c>
      <c r="H37" s="24">
        <v>0</v>
      </c>
      <c r="I37" s="24">
        <v>0</v>
      </c>
      <c r="J37" s="24">
        <v>0</v>
      </c>
      <c r="K37" s="24">
        <f t="shared" si="0"/>
        <v>0.16</v>
      </c>
      <c r="L37" s="24">
        <f t="shared" si="1"/>
        <v>0.0208</v>
      </c>
      <c r="M37" s="24">
        <f t="shared" si="2"/>
        <v>0.1808</v>
      </c>
      <c r="N37" s="24"/>
      <c r="O37" s="29"/>
      <c r="P37" s="30">
        <f t="shared" si="3"/>
        <v>0.16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</row>
    <row r="38" s="1" customFormat="1" ht="34" customHeight="1" spans="1:205">
      <c r="A38" s="25">
        <v>30</v>
      </c>
      <c r="B38" s="24" t="s">
        <v>81</v>
      </c>
      <c r="C38" s="24" t="s">
        <v>82</v>
      </c>
      <c r="D38" s="24"/>
      <c r="E38" s="24" t="s">
        <v>24</v>
      </c>
      <c r="F38" s="24" t="s">
        <v>62</v>
      </c>
      <c r="G38" s="24">
        <v>2.9</v>
      </c>
      <c r="H38" s="24">
        <v>0</v>
      </c>
      <c r="I38" s="24">
        <v>0</v>
      </c>
      <c r="J38" s="24">
        <v>0</v>
      </c>
      <c r="K38" s="24">
        <f t="shared" si="0"/>
        <v>2.9</v>
      </c>
      <c r="L38" s="24">
        <f t="shared" si="1"/>
        <v>0.377</v>
      </c>
      <c r="M38" s="24">
        <f t="shared" si="2"/>
        <v>3.277</v>
      </c>
      <c r="N38" s="24"/>
      <c r="O38" s="29"/>
      <c r="P38" s="30">
        <f t="shared" si="3"/>
        <v>2.9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</row>
    <row r="39" s="1" customFormat="1" ht="34" customHeight="1" spans="1:205">
      <c r="A39" s="25">
        <v>31</v>
      </c>
      <c r="B39" s="24" t="s">
        <v>83</v>
      </c>
      <c r="C39" s="24" t="s">
        <v>84</v>
      </c>
      <c r="D39" s="24"/>
      <c r="E39" s="24" t="s">
        <v>24</v>
      </c>
      <c r="F39" s="24" t="s">
        <v>62</v>
      </c>
      <c r="G39" s="24">
        <v>0.9</v>
      </c>
      <c r="H39" s="24">
        <v>0</v>
      </c>
      <c r="I39" s="24">
        <v>0</v>
      </c>
      <c r="J39" s="24">
        <v>0</v>
      </c>
      <c r="K39" s="24">
        <f t="shared" si="0"/>
        <v>0.9</v>
      </c>
      <c r="L39" s="24">
        <f t="shared" si="1"/>
        <v>0.117</v>
      </c>
      <c r="M39" s="24">
        <f t="shared" si="2"/>
        <v>1.017</v>
      </c>
      <c r="N39" s="24"/>
      <c r="O39" s="29"/>
      <c r="P39" s="30">
        <f t="shared" si="3"/>
        <v>0.9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</row>
    <row r="40" s="1" customFormat="1" ht="34" customHeight="1" spans="1:205">
      <c r="A40" s="25">
        <v>32</v>
      </c>
      <c r="B40" s="24" t="s">
        <v>85</v>
      </c>
      <c r="C40" s="24" t="s">
        <v>86</v>
      </c>
      <c r="D40" s="24"/>
      <c r="E40" s="24" t="s">
        <v>24</v>
      </c>
      <c r="F40" s="24" t="s">
        <v>62</v>
      </c>
      <c r="G40" s="24">
        <v>608.6</v>
      </c>
      <c r="H40" s="24">
        <v>0</v>
      </c>
      <c r="I40" s="24">
        <v>0</v>
      </c>
      <c r="J40" s="24">
        <v>0</v>
      </c>
      <c r="K40" s="24">
        <f t="shared" si="0"/>
        <v>608.6</v>
      </c>
      <c r="L40" s="24">
        <f t="shared" si="1"/>
        <v>79.118</v>
      </c>
      <c r="M40" s="24">
        <f t="shared" si="2"/>
        <v>687.718</v>
      </c>
      <c r="N40" s="24"/>
      <c r="O40" s="29"/>
      <c r="P40" s="30">
        <f t="shared" si="3"/>
        <v>608.6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</row>
    <row r="41" s="1" customFormat="1" ht="34" customHeight="1" spans="1:205">
      <c r="A41" s="25">
        <v>33</v>
      </c>
      <c r="B41" s="24" t="s">
        <v>87</v>
      </c>
      <c r="C41" s="24" t="s">
        <v>88</v>
      </c>
      <c r="D41" s="24"/>
      <c r="E41" s="24" t="s">
        <v>24</v>
      </c>
      <c r="F41" s="24">
        <f>VLOOKUP($B$9:$B$162,[1]汇总!$F$111:$J$173,5,0)</f>
        <v>25.24</v>
      </c>
      <c r="G41" s="24">
        <v>24.87</v>
      </c>
      <c r="H41" s="24">
        <v>0</v>
      </c>
      <c r="I41" s="24">
        <v>0</v>
      </c>
      <c r="J41" s="24">
        <v>0</v>
      </c>
      <c r="K41" s="24">
        <f t="shared" si="0"/>
        <v>24.87</v>
      </c>
      <c r="L41" s="24">
        <f t="shared" si="1"/>
        <v>3.2331</v>
      </c>
      <c r="M41" s="24">
        <f t="shared" si="2"/>
        <v>28.1031</v>
      </c>
      <c r="N41" s="24"/>
      <c r="O41" s="29"/>
      <c r="P41" s="30">
        <f t="shared" si="3"/>
        <v>24.87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</row>
    <row r="42" s="1" customFormat="1" ht="34" customHeight="1" spans="1:205">
      <c r="A42" s="25">
        <v>34</v>
      </c>
      <c r="B42" s="24" t="s">
        <v>89</v>
      </c>
      <c r="C42" s="24" t="s">
        <v>90</v>
      </c>
      <c r="D42" s="24"/>
      <c r="E42" s="24" t="s">
        <v>24</v>
      </c>
      <c r="F42" s="24">
        <f>VLOOKUP($B$9:$B$162,[1]汇总!$F$111:$J$173,5,0)</f>
        <v>20.53</v>
      </c>
      <c r="G42" s="24">
        <v>20.23</v>
      </c>
      <c r="H42" s="24">
        <v>0</v>
      </c>
      <c r="I42" s="24">
        <v>0</v>
      </c>
      <c r="J42" s="24">
        <v>0</v>
      </c>
      <c r="K42" s="24">
        <f t="shared" ref="K42:K73" si="4">G42+I42</f>
        <v>20.23</v>
      </c>
      <c r="L42" s="24">
        <f t="shared" ref="L42:L73" si="5">K42*0.13</f>
        <v>2.6299</v>
      </c>
      <c r="M42" s="24">
        <f t="shared" ref="M42:M73" si="6">K42+L42</f>
        <v>22.8599</v>
      </c>
      <c r="N42" s="24"/>
      <c r="O42" s="29"/>
      <c r="P42" s="30">
        <f t="shared" ref="P42:P73" si="7">ROUND(G42,2)</f>
        <v>20.23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</row>
    <row r="43" s="1" customFormat="1" ht="34" customHeight="1" spans="1:205">
      <c r="A43" s="25">
        <v>35</v>
      </c>
      <c r="B43" s="24" t="s">
        <v>91</v>
      </c>
      <c r="C43" s="24" t="s">
        <v>88</v>
      </c>
      <c r="D43" s="24"/>
      <c r="E43" s="24" t="s">
        <v>24</v>
      </c>
      <c r="F43" s="24">
        <f>VLOOKUP($B$9:$B$162,[1]汇总!$F$111:$J$173,5,0)</f>
        <v>21.98</v>
      </c>
      <c r="G43" s="24">
        <v>21.66</v>
      </c>
      <c r="H43" s="24">
        <v>0</v>
      </c>
      <c r="I43" s="24">
        <v>0</v>
      </c>
      <c r="J43" s="24">
        <v>0</v>
      </c>
      <c r="K43" s="24">
        <f t="shared" si="4"/>
        <v>21.66</v>
      </c>
      <c r="L43" s="24">
        <f t="shared" si="5"/>
        <v>2.8158</v>
      </c>
      <c r="M43" s="24">
        <f t="shared" si="6"/>
        <v>24.4758</v>
      </c>
      <c r="N43" s="24"/>
      <c r="O43" s="29"/>
      <c r="P43" s="30">
        <f t="shared" si="7"/>
        <v>21.66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</row>
    <row r="44" s="1" customFormat="1" ht="34" customHeight="1" spans="1:205">
      <c r="A44" s="25">
        <v>36</v>
      </c>
      <c r="B44" s="24" t="s">
        <v>92</v>
      </c>
      <c r="C44" s="24" t="s">
        <v>93</v>
      </c>
      <c r="D44" s="24"/>
      <c r="E44" s="24" t="s">
        <v>24</v>
      </c>
      <c r="F44" s="24">
        <f>VLOOKUP($B$9:$B$162,[1]汇总!$F$111:$J$173,5,0)</f>
        <v>23.43</v>
      </c>
      <c r="G44" s="24">
        <v>23.09</v>
      </c>
      <c r="H44" s="24">
        <v>0</v>
      </c>
      <c r="I44" s="24">
        <v>0</v>
      </c>
      <c r="J44" s="24">
        <v>0</v>
      </c>
      <c r="K44" s="24">
        <f t="shared" si="4"/>
        <v>23.09</v>
      </c>
      <c r="L44" s="24">
        <f t="shared" si="5"/>
        <v>3.0017</v>
      </c>
      <c r="M44" s="24">
        <f t="shared" si="6"/>
        <v>26.0917</v>
      </c>
      <c r="N44" s="24"/>
      <c r="O44" s="29"/>
      <c r="P44" s="30">
        <f t="shared" si="7"/>
        <v>23.09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</row>
    <row r="45" s="1" customFormat="1" ht="34" customHeight="1" spans="1:205">
      <c r="A45" s="25">
        <v>37</v>
      </c>
      <c r="B45" s="24" t="s">
        <v>94</v>
      </c>
      <c r="C45" s="24" t="s">
        <v>95</v>
      </c>
      <c r="D45" s="24"/>
      <c r="E45" s="24" t="s">
        <v>24</v>
      </c>
      <c r="F45" s="24">
        <f>VLOOKUP($B$9:$B$162,[1]汇总!$F$111:$J$173,5,0)</f>
        <v>20.58</v>
      </c>
      <c r="G45" s="24">
        <v>22.29</v>
      </c>
      <c r="H45" s="24">
        <v>0</v>
      </c>
      <c r="I45" s="24">
        <v>0</v>
      </c>
      <c r="J45" s="24">
        <v>0</v>
      </c>
      <c r="K45" s="24">
        <f t="shared" si="4"/>
        <v>22.29</v>
      </c>
      <c r="L45" s="24">
        <f t="shared" si="5"/>
        <v>2.8977</v>
      </c>
      <c r="M45" s="24">
        <f t="shared" si="6"/>
        <v>25.1877</v>
      </c>
      <c r="N45" s="24"/>
      <c r="O45" s="29"/>
      <c r="P45" s="30">
        <f t="shared" si="7"/>
        <v>22.29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</row>
    <row r="46" s="1" customFormat="1" ht="34" customHeight="1" spans="1:205">
      <c r="A46" s="25">
        <v>38</v>
      </c>
      <c r="B46" s="24" t="s">
        <v>96</v>
      </c>
      <c r="C46" s="24" t="s">
        <v>97</v>
      </c>
      <c r="D46" s="24"/>
      <c r="E46" s="24" t="s">
        <v>24</v>
      </c>
      <c r="F46" s="24">
        <f>VLOOKUP($B$9:$B$162,[1]汇总!$F$111:$J$173,5,0)</f>
        <v>18.62</v>
      </c>
      <c r="G46" s="24">
        <v>21.71</v>
      </c>
      <c r="H46" s="24">
        <v>0</v>
      </c>
      <c r="I46" s="24">
        <v>0</v>
      </c>
      <c r="J46" s="24">
        <v>0</v>
      </c>
      <c r="K46" s="24">
        <f t="shared" si="4"/>
        <v>21.71</v>
      </c>
      <c r="L46" s="24">
        <f t="shared" si="5"/>
        <v>2.8223</v>
      </c>
      <c r="M46" s="24">
        <f t="shared" si="6"/>
        <v>24.5323</v>
      </c>
      <c r="N46" s="24"/>
      <c r="O46" s="29"/>
      <c r="P46" s="30">
        <f t="shared" si="7"/>
        <v>21.71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</row>
    <row r="47" s="1" customFormat="1" ht="34" customHeight="1" spans="1:205">
      <c r="A47" s="25">
        <v>39</v>
      </c>
      <c r="B47" s="24" t="s">
        <v>98</v>
      </c>
      <c r="C47" s="24" t="s">
        <v>99</v>
      </c>
      <c r="D47" s="24"/>
      <c r="E47" s="24" t="s">
        <v>24</v>
      </c>
      <c r="F47" s="24">
        <f>VLOOKUP($B$9:$B$162,[1]汇总!$F$111:$J$173,5,0)</f>
        <v>23.43</v>
      </c>
      <c r="G47" s="24">
        <v>20.78</v>
      </c>
      <c r="H47" s="24">
        <v>0</v>
      </c>
      <c r="I47" s="24">
        <v>0</v>
      </c>
      <c r="J47" s="24">
        <v>0</v>
      </c>
      <c r="K47" s="24">
        <f t="shared" si="4"/>
        <v>20.78</v>
      </c>
      <c r="L47" s="24">
        <f t="shared" si="5"/>
        <v>2.7014</v>
      </c>
      <c r="M47" s="24">
        <f t="shared" si="6"/>
        <v>23.4814</v>
      </c>
      <c r="N47" s="24"/>
      <c r="O47" s="29"/>
      <c r="P47" s="30">
        <f t="shared" si="7"/>
        <v>20.78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</row>
    <row r="48" s="1" customFormat="1" ht="34" customHeight="1" spans="1:205">
      <c r="A48" s="25">
        <v>40</v>
      </c>
      <c r="B48" s="24" t="s">
        <v>100</v>
      </c>
      <c r="C48" s="24" t="s">
        <v>101</v>
      </c>
      <c r="D48" s="24"/>
      <c r="E48" s="24" t="s">
        <v>24</v>
      </c>
      <c r="F48" s="24" t="s">
        <v>62</v>
      </c>
      <c r="G48" s="24">
        <v>53.99</v>
      </c>
      <c r="H48" s="24">
        <v>0</v>
      </c>
      <c r="I48" s="24">
        <v>0</v>
      </c>
      <c r="J48" s="24">
        <v>0</v>
      </c>
      <c r="K48" s="24">
        <f t="shared" si="4"/>
        <v>53.99</v>
      </c>
      <c r="L48" s="24">
        <f t="shared" si="5"/>
        <v>7.0187</v>
      </c>
      <c r="M48" s="24">
        <f t="shared" si="6"/>
        <v>61.0087</v>
      </c>
      <c r="N48" s="24"/>
      <c r="O48" s="29"/>
      <c r="P48" s="30">
        <f t="shared" si="7"/>
        <v>53.99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</row>
    <row r="49" s="1" customFormat="1" ht="34" customHeight="1" spans="1:205">
      <c r="A49" s="25">
        <v>41</v>
      </c>
      <c r="B49" s="24" t="s">
        <v>102</v>
      </c>
      <c r="C49" s="24" t="s">
        <v>103</v>
      </c>
      <c r="D49" s="24"/>
      <c r="E49" s="24" t="s">
        <v>24</v>
      </c>
      <c r="F49" s="24" t="s">
        <v>62</v>
      </c>
      <c r="G49" s="24">
        <v>33.24</v>
      </c>
      <c r="H49" s="24">
        <v>0</v>
      </c>
      <c r="I49" s="24">
        <v>0</v>
      </c>
      <c r="J49" s="24">
        <v>0</v>
      </c>
      <c r="K49" s="24">
        <f t="shared" si="4"/>
        <v>33.24</v>
      </c>
      <c r="L49" s="24">
        <f t="shared" si="5"/>
        <v>4.3212</v>
      </c>
      <c r="M49" s="24">
        <f t="shared" si="6"/>
        <v>37.5612</v>
      </c>
      <c r="N49" s="24"/>
      <c r="O49" s="29"/>
      <c r="P49" s="30">
        <f t="shared" si="7"/>
        <v>33.24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</row>
    <row r="50" s="1" customFormat="1" ht="34" customHeight="1" spans="1:205">
      <c r="A50" s="25">
        <v>42</v>
      </c>
      <c r="B50" s="24" t="s">
        <v>104</v>
      </c>
      <c r="C50" s="24" t="s">
        <v>105</v>
      </c>
      <c r="D50" s="24"/>
      <c r="E50" s="24" t="s">
        <v>24</v>
      </c>
      <c r="F50" s="24" t="s">
        <v>62</v>
      </c>
      <c r="G50" s="24">
        <v>33.24</v>
      </c>
      <c r="H50" s="24">
        <v>0</v>
      </c>
      <c r="I50" s="24">
        <v>0</v>
      </c>
      <c r="J50" s="24">
        <v>0</v>
      </c>
      <c r="K50" s="24">
        <f t="shared" si="4"/>
        <v>33.24</v>
      </c>
      <c r="L50" s="24">
        <f t="shared" si="5"/>
        <v>4.3212</v>
      </c>
      <c r="M50" s="24">
        <f t="shared" si="6"/>
        <v>37.5612</v>
      </c>
      <c r="N50" s="24"/>
      <c r="O50" s="29"/>
      <c r="P50" s="30">
        <f t="shared" si="7"/>
        <v>33.24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</row>
    <row r="51" s="1" customFormat="1" ht="34" customHeight="1" spans="1:205">
      <c r="A51" s="25">
        <v>43</v>
      </c>
      <c r="B51" s="24" t="s">
        <v>106</v>
      </c>
      <c r="C51" s="24" t="s">
        <v>107</v>
      </c>
      <c r="D51" s="24"/>
      <c r="E51" s="24" t="s">
        <v>24</v>
      </c>
      <c r="F51" s="24" t="s">
        <v>62</v>
      </c>
      <c r="G51" s="24">
        <v>30.64</v>
      </c>
      <c r="H51" s="24">
        <v>0</v>
      </c>
      <c r="I51" s="24">
        <v>0</v>
      </c>
      <c r="J51" s="24">
        <v>0</v>
      </c>
      <c r="K51" s="24">
        <f t="shared" si="4"/>
        <v>30.64</v>
      </c>
      <c r="L51" s="24">
        <f t="shared" si="5"/>
        <v>3.9832</v>
      </c>
      <c r="M51" s="24">
        <f t="shared" si="6"/>
        <v>34.6232</v>
      </c>
      <c r="N51" s="24"/>
      <c r="O51" s="29"/>
      <c r="P51" s="30">
        <f t="shared" si="7"/>
        <v>30.64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</row>
    <row r="52" s="1" customFormat="1" ht="34" customHeight="1" spans="1:205">
      <c r="A52" s="25">
        <v>44</v>
      </c>
      <c r="B52" s="24" t="s">
        <v>108</v>
      </c>
      <c r="C52" s="24" t="s">
        <v>109</v>
      </c>
      <c r="D52" s="24"/>
      <c r="E52" s="24" t="s">
        <v>24</v>
      </c>
      <c r="F52" s="24" t="s">
        <v>62</v>
      </c>
      <c r="G52" s="24">
        <v>19.3</v>
      </c>
      <c r="H52" s="24">
        <v>0</v>
      </c>
      <c r="I52" s="24">
        <v>0</v>
      </c>
      <c r="J52" s="24">
        <v>0</v>
      </c>
      <c r="K52" s="24">
        <f t="shared" si="4"/>
        <v>19.3</v>
      </c>
      <c r="L52" s="24">
        <f t="shared" si="5"/>
        <v>2.509</v>
      </c>
      <c r="M52" s="24">
        <f t="shared" si="6"/>
        <v>21.809</v>
      </c>
      <c r="N52" s="24"/>
      <c r="O52" s="29"/>
      <c r="P52" s="30">
        <f t="shared" si="7"/>
        <v>19.3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</row>
    <row r="53" s="1" customFormat="1" ht="34" customHeight="1" spans="1:205">
      <c r="A53" s="25">
        <v>45</v>
      </c>
      <c r="B53" s="24" t="s">
        <v>110</v>
      </c>
      <c r="C53" s="24" t="s">
        <v>111</v>
      </c>
      <c r="D53" s="24"/>
      <c r="E53" s="24" t="s">
        <v>24</v>
      </c>
      <c r="F53" s="24">
        <f>VLOOKUP($B$9:$B$162,[1]汇总!$F$111:$J$173,5,0)</f>
        <v>30.93</v>
      </c>
      <c r="G53" s="24">
        <v>30.47</v>
      </c>
      <c r="H53" s="24">
        <v>0</v>
      </c>
      <c r="I53" s="24">
        <v>0</v>
      </c>
      <c r="J53" s="24">
        <v>0</v>
      </c>
      <c r="K53" s="24">
        <f t="shared" si="4"/>
        <v>30.47</v>
      </c>
      <c r="L53" s="24">
        <f t="shared" si="5"/>
        <v>3.9611</v>
      </c>
      <c r="M53" s="24">
        <f t="shared" si="6"/>
        <v>34.4311</v>
      </c>
      <c r="N53" s="24"/>
      <c r="O53" s="29"/>
      <c r="P53" s="30">
        <f t="shared" si="7"/>
        <v>30.47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</row>
    <row r="54" s="1" customFormat="1" ht="34" customHeight="1" spans="1:205">
      <c r="A54" s="25">
        <v>46</v>
      </c>
      <c r="B54" s="24" t="s">
        <v>112</v>
      </c>
      <c r="C54" s="24" t="s">
        <v>113</v>
      </c>
      <c r="D54" s="24"/>
      <c r="E54" s="24" t="s">
        <v>24</v>
      </c>
      <c r="F54" s="24">
        <f>VLOOKUP($B$9:$B$162,[1]汇总!$F$111:$J$173,5,0)</f>
        <v>2.38</v>
      </c>
      <c r="G54" s="24">
        <v>1.7</v>
      </c>
      <c r="H54" s="24">
        <v>0</v>
      </c>
      <c r="I54" s="24">
        <v>0</v>
      </c>
      <c r="J54" s="24">
        <v>0</v>
      </c>
      <c r="K54" s="24">
        <f t="shared" si="4"/>
        <v>1.7</v>
      </c>
      <c r="L54" s="24">
        <f t="shared" si="5"/>
        <v>0.221</v>
      </c>
      <c r="M54" s="24">
        <f t="shared" si="6"/>
        <v>1.921</v>
      </c>
      <c r="N54" s="24"/>
      <c r="O54" s="29"/>
      <c r="P54" s="30">
        <f t="shared" si="7"/>
        <v>1.7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</row>
    <row r="55" s="1" customFormat="1" ht="34" customHeight="1" spans="1:205">
      <c r="A55" s="25">
        <v>47</v>
      </c>
      <c r="B55" s="24" t="s">
        <v>114</v>
      </c>
      <c r="C55" s="24" t="s">
        <v>115</v>
      </c>
      <c r="D55" s="24"/>
      <c r="E55" s="24" t="s">
        <v>24</v>
      </c>
      <c r="F55" s="24">
        <f>VLOOKUP($B$9:$B$162,[1]汇总!$F$111:$J$173,5,0)</f>
        <v>5.13</v>
      </c>
      <c r="G55" s="24">
        <v>3.67</v>
      </c>
      <c r="H55" s="24">
        <v>0</v>
      </c>
      <c r="I55" s="24">
        <v>0</v>
      </c>
      <c r="J55" s="24">
        <v>0</v>
      </c>
      <c r="K55" s="24">
        <f t="shared" si="4"/>
        <v>3.67</v>
      </c>
      <c r="L55" s="24">
        <f t="shared" si="5"/>
        <v>0.4771</v>
      </c>
      <c r="M55" s="24">
        <f t="shared" si="6"/>
        <v>4.1471</v>
      </c>
      <c r="N55" s="24"/>
      <c r="O55" s="29"/>
      <c r="P55" s="30">
        <f t="shared" si="7"/>
        <v>3.67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</row>
    <row r="56" s="1" customFormat="1" ht="34" customHeight="1" spans="1:205">
      <c r="A56" s="25">
        <v>48</v>
      </c>
      <c r="B56" s="24" t="s">
        <v>116</v>
      </c>
      <c r="C56" s="24" t="s">
        <v>117</v>
      </c>
      <c r="D56" s="24"/>
      <c r="E56" s="24" t="s">
        <v>24</v>
      </c>
      <c r="F56" s="24">
        <f>VLOOKUP($B$9:$B$162,[1]汇总!$F$111:$J$173,5,0)</f>
        <v>4.92</v>
      </c>
      <c r="G56" s="24">
        <v>3.51</v>
      </c>
      <c r="H56" s="24">
        <v>0</v>
      </c>
      <c r="I56" s="24">
        <v>0</v>
      </c>
      <c r="J56" s="24">
        <v>0</v>
      </c>
      <c r="K56" s="24">
        <f t="shared" si="4"/>
        <v>3.51</v>
      </c>
      <c r="L56" s="24">
        <f t="shared" si="5"/>
        <v>0.4563</v>
      </c>
      <c r="M56" s="24">
        <f t="shared" si="6"/>
        <v>3.9663</v>
      </c>
      <c r="N56" s="24"/>
      <c r="O56" s="29"/>
      <c r="P56" s="30">
        <f t="shared" si="7"/>
        <v>3.51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</row>
    <row r="57" s="1" customFormat="1" ht="34" customHeight="1" spans="1:205">
      <c r="A57" s="25">
        <v>49</v>
      </c>
      <c r="B57" s="24" t="s">
        <v>118</v>
      </c>
      <c r="C57" s="24" t="s">
        <v>119</v>
      </c>
      <c r="D57" s="24"/>
      <c r="E57" s="24" t="s">
        <v>24</v>
      </c>
      <c r="F57" s="24">
        <f>VLOOKUP($B$9:$B$162,[1]汇总!$F$111:$J$173,5,0)</f>
        <v>4.69</v>
      </c>
      <c r="G57" s="24">
        <v>3.34</v>
      </c>
      <c r="H57" s="24">
        <v>0</v>
      </c>
      <c r="I57" s="24">
        <v>0</v>
      </c>
      <c r="J57" s="24">
        <v>0</v>
      </c>
      <c r="K57" s="24">
        <f t="shared" si="4"/>
        <v>3.34</v>
      </c>
      <c r="L57" s="24">
        <f t="shared" si="5"/>
        <v>0.4342</v>
      </c>
      <c r="M57" s="24">
        <f t="shared" si="6"/>
        <v>3.7742</v>
      </c>
      <c r="N57" s="24"/>
      <c r="O57" s="29"/>
      <c r="P57" s="30">
        <f t="shared" si="7"/>
        <v>3.34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</row>
    <row r="58" s="1" customFormat="1" ht="34" customHeight="1" spans="1:205">
      <c r="A58" s="25">
        <v>50</v>
      </c>
      <c r="B58" s="24" t="s">
        <v>120</v>
      </c>
      <c r="C58" s="24" t="s">
        <v>121</v>
      </c>
      <c r="D58" s="24"/>
      <c r="E58" s="24" t="s">
        <v>24</v>
      </c>
      <c r="F58" s="24">
        <f>VLOOKUP($B$9:$B$162,[1]汇总!$F$111:$J$173,5,0)</f>
        <v>0.42</v>
      </c>
      <c r="G58" s="24">
        <v>1.21</v>
      </c>
      <c r="H58" s="24">
        <v>0</v>
      </c>
      <c r="I58" s="24">
        <v>0</v>
      </c>
      <c r="J58" s="24">
        <v>0</v>
      </c>
      <c r="K58" s="24">
        <f t="shared" si="4"/>
        <v>1.21</v>
      </c>
      <c r="L58" s="24">
        <f t="shared" si="5"/>
        <v>0.1573</v>
      </c>
      <c r="M58" s="24">
        <f t="shared" si="6"/>
        <v>1.3673</v>
      </c>
      <c r="N58" s="24"/>
      <c r="O58" s="29"/>
      <c r="P58" s="30">
        <f t="shared" si="7"/>
        <v>1.21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</row>
    <row r="59" s="1" customFormat="1" ht="34" customHeight="1" spans="1:205">
      <c r="A59" s="25">
        <v>51</v>
      </c>
      <c r="B59" s="24" t="s">
        <v>122</v>
      </c>
      <c r="C59" s="24" t="s">
        <v>123</v>
      </c>
      <c r="D59" s="24"/>
      <c r="E59" s="24" t="s">
        <v>24</v>
      </c>
      <c r="F59" s="24">
        <f>VLOOKUP($B$9:$B$162,[1]汇总!$F$111:$J$173,5,0)</f>
        <v>0.42</v>
      </c>
      <c r="G59" s="24">
        <v>0.91</v>
      </c>
      <c r="H59" s="24">
        <v>0</v>
      </c>
      <c r="I59" s="24">
        <v>0</v>
      </c>
      <c r="J59" s="24">
        <v>0</v>
      </c>
      <c r="K59" s="24">
        <f t="shared" si="4"/>
        <v>0.91</v>
      </c>
      <c r="L59" s="24">
        <f t="shared" si="5"/>
        <v>0.1183</v>
      </c>
      <c r="M59" s="24">
        <f t="shared" si="6"/>
        <v>1.0283</v>
      </c>
      <c r="N59" s="24"/>
      <c r="O59" s="29"/>
      <c r="P59" s="30">
        <f t="shared" si="7"/>
        <v>0.91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</row>
    <row r="60" s="1" customFormat="1" ht="34" customHeight="1" spans="1:205">
      <c r="A60" s="25">
        <v>52</v>
      </c>
      <c r="B60" s="24" t="s">
        <v>124</v>
      </c>
      <c r="C60" s="24" t="s">
        <v>125</v>
      </c>
      <c r="D60" s="24"/>
      <c r="E60" s="24" t="s">
        <v>24</v>
      </c>
      <c r="F60" s="24" t="s">
        <v>62</v>
      </c>
      <c r="G60" s="24">
        <v>0.85</v>
      </c>
      <c r="H60" s="24">
        <v>0</v>
      </c>
      <c r="I60" s="24">
        <v>0</v>
      </c>
      <c r="J60" s="24">
        <v>0</v>
      </c>
      <c r="K60" s="24">
        <f t="shared" si="4"/>
        <v>0.85</v>
      </c>
      <c r="L60" s="24">
        <f t="shared" si="5"/>
        <v>0.1105</v>
      </c>
      <c r="M60" s="24">
        <f t="shared" si="6"/>
        <v>0.9605</v>
      </c>
      <c r="N60" s="24"/>
      <c r="O60" s="29"/>
      <c r="P60" s="30">
        <f t="shared" si="7"/>
        <v>0.85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</row>
    <row r="61" s="1" customFormat="1" ht="34" customHeight="1" spans="1:205">
      <c r="A61" s="25">
        <v>53</v>
      </c>
      <c r="B61" s="24" t="s">
        <v>126</v>
      </c>
      <c r="C61" s="24" t="s">
        <v>127</v>
      </c>
      <c r="D61" s="24"/>
      <c r="E61" s="24" t="s">
        <v>24</v>
      </c>
      <c r="F61" s="24">
        <f>VLOOKUP($B$9:$B$162,[1]汇总!$F$111:$J$173,5,0)</f>
        <v>0.81</v>
      </c>
      <c r="G61" s="24">
        <v>1.53</v>
      </c>
      <c r="H61" s="24">
        <v>0</v>
      </c>
      <c r="I61" s="24">
        <v>0</v>
      </c>
      <c r="J61" s="24">
        <v>0</v>
      </c>
      <c r="K61" s="24">
        <f t="shared" si="4"/>
        <v>1.53</v>
      </c>
      <c r="L61" s="24">
        <f t="shared" si="5"/>
        <v>0.1989</v>
      </c>
      <c r="M61" s="24">
        <f t="shared" si="6"/>
        <v>1.7289</v>
      </c>
      <c r="N61" s="24"/>
      <c r="O61" s="29"/>
      <c r="P61" s="30">
        <f t="shared" si="7"/>
        <v>1.53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</row>
    <row r="62" s="1" customFormat="1" ht="34" customHeight="1" spans="1:205">
      <c r="A62" s="25">
        <v>54</v>
      </c>
      <c r="B62" s="24" t="s">
        <v>128</v>
      </c>
      <c r="C62" s="24" t="s">
        <v>129</v>
      </c>
      <c r="D62" s="24"/>
      <c r="E62" s="24" t="s">
        <v>24</v>
      </c>
      <c r="F62" s="24">
        <f>VLOOKUP($B$9:$B$162,[1]汇总!$F$111:$J$173,5,0)</f>
        <v>0.81</v>
      </c>
      <c r="G62" s="24">
        <v>1.07</v>
      </c>
      <c r="H62" s="24">
        <v>0</v>
      </c>
      <c r="I62" s="24">
        <v>0</v>
      </c>
      <c r="J62" s="24">
        <v>0</v>
      </c>
      <c r="K62" s="24">
        <f t="shared" si="4"/>
        <v>1.07</v>
      </c>
      <c r="L62" s="24">
        <f t="shared" si="5"/>
        <v>0.1391</v>
      </c>
      <c r="M62" s="24">
        <f t="shared" si="6"/>
        <v>1.2091</v>
      </c>
      <c r="N62" s="24"/>
      <c r="O62" s="29"/>
      <c r="P62" s="30">
        <f t="shared" si="7"/>
        <v>1.07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</row>
    <row r="63" s="1" customFormat="1" ht="34" customHeight="1" spans="1:205">
      <c r="A63" s="25">
        <v>55</v>
      </c>
      <c r="B63" s="24" t="s">
        <v>130</v>
      </c>
      <c r="C63" s="24" t="s">
        <v>131</v>
      </c>
      <c r="D63" s="24"/>
      <c r="E63" s="24" t="s">
        <v>24</v>
      </c>
      <c r="F63" s="24">
        <f>VLOOKUP($B$9:$B$162,[1]汇总!$F$111:$J$173,5,0)</f>
        <v>2.2</v>
      </c>
      <c r="G63" s="24">
        <v>0.82</v>
      </c>
      <c r="H63" s="24">
        <v>0</v>
      </c>
      <c r="I63" s="24">
        <v>0</v>
      </c>
      <c r="J63" s="24">
        <v>0</v>
      </c>
      <c r="K63" s="24">
        <f t="shared" si="4"/>
        <v>0.82</v>
      </c>
      <c r="L63" s="24">
        <f t="shared" si="5"/>
        <v>0.1066</v>
      </c>
      <c r="M63" s="24">
        <f t="shared" si="6"/>
        <v>0.9266</v>
      </c>
      <c r="N63" s="24"/>
      <c r="O63" s="29"/>
      <c r="P63" s="30">
        <f t="shared" si="7"/>
        <v>0.82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</row>
    <row r="64" s="1" customFormat="1" ht="34" customHeight="1" spans="1:205">
      <c r="A64" s="25">
        <v>56</v>
      </c>
      <c r="B64" s="24" t="s">
        <v>132</v>
      </c>
      <c r="C64" s="24" t="s">
        <v>133</v>
      </c>
      <c r="D64" s="24"/>
      <c r="E64" s="24" t="s">
        <v>24</v>
      </c>
      <c r="F64" s="24" t="s">
        <v>62</v>
      </c>
      <c r="G64" s="24">
        <v>3.23</v>
      </c>
      <c r="H64" s="24">
        <v>0</v>
      </c>
      <c r="I64" s="24">
        <v>0</v>
      </c>
      <c r="J64" s="24">
        <v>0</v>
      </c>
      <c r="K64" s="24">
        <f t="shared" si="4"/>
        <v>3.23</v>
      </c>
      <c r="L64" s="24">
        <f t="shared" si="5"/>
        <v>0.4199</v>
      </c>
      <c r="M64" s="24">
        <f t="shared" si="6"/>
        <v>3.6499</v>
      </c>
      <c r="N64" s="24"/>
      <c r="O64" s="29"/>
      <c r="P64" s="30">
        <f t="shared" si="7"/>
        <v>3.23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</row>
    <row r="65" s="1" customFormat="1" ht="34" customHeight="1" spans="1:205">
      <c r="A65" s="25">
        <v>57</v>
      </c>
      <c r="B65" s="24" t="s">
        <v>134</v>
      </c>
      <c r="C65" s="24" t="s">
        <v>135</v>
      </c>
      <c r="D65" s="24"/>
      <c r="E65" s="24" t="s">
        <v>24</v>
      </c>
      <c r="F65" s="24" t="s">
        <v>62</v>
      </c>
      <c r="G65" s="24">
        <v>3.29</v>
      </c>
      <c r="H65" s="24">
        <v>0</v>
      </c>
      <c r="I65" s="24">
        <v>0</v>
      </c>
      <c r="J65" s="24">
        <v>0</v>
      </c>
      <c r="K65" s="24">
        <f t="shared" si="4"/>
        <v>3.29</v>
      </c>
      <c r="L65" s="24">
        <f t="shared" si="5"/>
        <v>0.4277</v>
      </c>
      <c r="M65" s="24">
        <f t="shared" si="6"/>
        <v>3.7177</v>
      </c>
      <c r="N65" s="24"/>
      <c r="O65" s="29"/>
      <c r="P65" s="30">
        <f t="shared" si="7"/>
        <v>3.29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</row>
    <row r="66" s="1" customFormat="1" ht="34" customHeight="1" spans="1:205">
      <c r="A66" s="25">
        <v>58</v>
      </c>
      <c r="B66" s="24" t="s">
        <v>136</v>
      </c>
      <c r="C66" s="24" t="s">
        <v>137</v>
      </c>
      <c r="D66" s="24"/>
      <c r="E66" s="24" t="s">
        <v>24</v>
      </c>
      <c r="F66" s="24" t="s">
        <v>62</v>
      </c>
      <c r="G66" s="24">
        <v>1.24</v>
      </c>
      <c r="H66" s="24">
        <v>0</v>
      </c>
      <c r="I66" s="24">
        <v>0</v>
      </c>
      <c r="J66" s="24">
        <v>0</v>
      </c>
      <c r="K66" s="24">
        <f t="shared" si="4"/>
        <v>1.24</v>
      </c>
      <c r="L66" s="24">
        <f t="shared" si="5"/>
        <v>0.1612</v>
      </c>
      <c r="M66" s="24">
        <f t="shared" si="6"/>
        <v>1.4012</v>
      </c>
      <c r="N66" s="24"/>
      <c r="O66" s="29"/>
      <c r="P66" s="30">
        <f t="shared" si="7"/>
        <v>1.24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</row>
    <row r="67" s="1" customFormat="1" ht="34" customHeight="1" spans="1:205">
      <c r="A67" s="25">
        <v>59</v>
      </c>
      <c r="B67" s="24" t="s">
        <v>138</v>
      </c>
      <c r="C67" s="24" t="s">
        <v>139</v>
      </c>
      <c r="D67" s="24"/>
      <c r="E67" s="24" t="s">
        <v>24</v>
      </c>
      <c r="F67" s="24" t="s">
        <v>62</v>
      </c>
      <c r="G67" s="24">
        <v>3.1</v>
      </c>
      <c r="H67" s="24">
        <v>0</v>
      </c>
      <c r="I67" s="24">
        <v>0</v>
      </c>
      <c r="J67" s="24">
        <v>0</v>
      </c>
      <c r="K67" s="24">
        <f t="shared" si="4"/>
        <v>3.1</v>
      </c>
      <c r="L67" s="24">
        <f t="shared" si="5"/>
        <v>0.403</v>
      </c>
      <c r="M67" s="24">
        <f t="shared" si="6"/>
        <v>3.503</v>
      </c>
      <c r="N67" s="24"/>
      <c r="O67" s="29"/>
      <c r="P67" s="30">
        <f t="shared" si="7"/>
        <v>3.1</v>
      </c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</row>
    <row r="68" s="1" customFormat="1" ht="34" customHeight="1" spans="1:205">
      <c r="A68" s="25">
        <v>60</v>
      </c>
      <c r="B68" s="24" t="s">
        <v>140</v>
      </c>
      <c r="C68" s="24" t="s">
        <v>139</v>
      </c>
      <c r="D68" s="24"/>
      <c r="E68" s="24" t="s">
        <v>24</v>
      </c>
      <c r="F68" s="24" t="s">
        <v>62</v>
      </c>
      <c r="G68" s="24">
        <v>3.1</v>
      </c>
      <c r="H68" s="24">
        <v>0</v>
      </c>
      <c r="I68" s="24">
        <v>0</v>
      </c>
      <c r="J68" s="24">
        <v>0</v>
      </c>
      <c r="K68" s="24">
        <f t="shared" si="4"/>
        <v>3.1</v>
      </c>
      <c r="L68" s="24">
        <f t="shared" si="5"/>
        <v>0.403</v>
      </c>
      <c r="M68" s="24">
        <f t="shared" si="6"/>
        <v>3.503</v>
      </c>
      <c r="N68" s="24"/>
      <c r="O68" s="29"/>
      <c r="P68" s="30">
        <f t="shared" si="7"/>
        <v>3.1</v>
      </c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</row>
    <row r="69" s="1" customFormat="1" ht="34" customHeight="1" spans="1:205">
      <c r="A69" s="25">
        <v>61</v>
      </c>
      <c r="B69" s="24" t="s">
        <v>141</v>
      </c>
      <c r="C69" s="24" t="s">
        <v>142</v>
      </c>
      <c r="D69" s="24"/>
      <c r="E69" s="24" t="s">
        <v>24</v>
      </c>
      <c r="F69" s="24" t="s">
        <v>62</v>
      </c>
      <c r="G69" s="24">
        <v>12.02</v>
      </c>
      <c r="H69" s="24">
        <v>0</v>
      </c>
      <c r="I69" s="24">
        <v>0</v>
      </c>
      <c r="J69" s="24">
        <v>0</v>
      </c>
      <c r="K69" s="24">
        <f t="shared" si="4"/>
        <v>12.02</v>
      </c>
      <c r="L69" s="24">
        <f t="shared" si="5"/>
        <v>1.5626</v>
      </c>
      <c r="M69" s="24">
        <f t="shared" si="6"/>
        <v>13.5826</v>
      </c>
      <c r="N69" s="24"/>
      <c r="O69" s="29"/>
      <c r="P69" s="30">
        <f t="shared" si="7"/>
        <v>12.02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</row>
    <row r="70" s="1" customFormat="1" ht="34" customHeight="1" spans="1:205">
      <c r="A70" s="25">
        <v>62</v>
      </c>
      <c r="B70" s="24" t="s">
        <v>143</v>
      </c>
      <c r="C70" s="24" t="s">
        <v>144</v>
      </c>
      <c r="D70" s="24"/>
      <c r="E70" s="24" t="s">
        <v>24</v>
      </c>
      <c r="F70" s="24">
        <f>VLOOKUP($B$9:$B$162,[1]汇总!$F$111:$J$173,5,0)</f>
        <v>26.22</v>
      </c>
      <c r="G70" s="24">
        <v>27.68</v>
      </c>
      <c r="H70" s="24">
        <v>0</v>
      </c>
      <c r="I70" s="24">
        <v>0</v>
      </c>
      <c r="J70" s="24">
        <v>0</v>
      </c>
      <c r="K70" s="24">
        <f t="shared" si="4"/>
        <v>27.68</v>
      </c>
      <c r="L70" s="24">
        <f t="shared" si="5"/>
        <v>3.5984</v>
      </c>
      <c r="M70" s="24">
        <f t="shared" si="6"/>
        <v>31.2784</v>
      </c>
      <c r="N70" s="24"/>
      <c r="O70" s="29"/>
      <c r="P70" s="30">
        <f t="shared" si="7"/>
        <v>27.68</v>
      </c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</row>
    <row r="71" s="1" customFormat="1" ht="34" customHeight="1" spans="1:205">
      <c r="A71" s="25">
        <v>63</v>
      </c>
      <c r="B71" s="24" t="s">
        <v>145</v>
      </c>
      <c r="C71" s="24" t="s">
        <v>146</v>
      </c>
      <c r="D71" s="24"/>
      <c r="E71" s="24" t="s">
        <v>24</v>
      </c>
      <c r="F71" s="24">
        <f>VLOOKUP($B$9:$B$162,[1]汇总!$F$111:$J$173,5,0)</f>
        <v>49.38</v>
      </c>
      <c r="G71" s="24">
        <v>52.12</v>
      </c>
      <c r="H71" s="24">
        <v>0</v>
      </c>
      <c r="I71" s="24">
        <v>0</v>
      </c>
      <c r="J71" s="24">
        <v>0</v>
      </c>
      <c r="K71" s="24">
        <f t="shared" si="4"/>
        <v>52.12</v>
      </c>
      <c r="L71" s="24">
        <f t="shared" si="5"/>
        <v>6.7756</v>
      </c>
      <c r="M71" s="24">
        <f t="shared" si="6"/>
        <v>58.8956</v>
      </c>
      <c r="N71" s="24"/>
      <c r="O71" s="29"/>
      <c r="P71" s="30">
        <f t="shared" si="7"/>
        <v>52.12</v>
      </c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</row>
    <row r="72" s="1" customFormat="1" ht="34" customHeight="1" spans="1:205">
      <c r="A72" s="25">
        <v>64</v>
      </c>
      <c r="B72" s="24" t="s">
        <v>147</v>
      </c>
      <c r="C72" s="24" t="s">
        <v>148</v>
      </c>
      <c r="D72" s="24"/>
      <c r="E72" s="24" t="s">
        <v>24</v>
      </c>
      <c r="F72" s="24">
        <f>VLOOKUP($B$9:$B$162,[1]汇总!$F$111:$J$173,5,0)</f>
        <v>1</v>
      </c>
      <c r="G72" s="24">
        <v>1.06</v>
      </c>
      <c r="H72" s="24">
        <v>0</v>
      </c>
      <c r="I72" s="24">
        <v>0</v>
      </c>
      <c r="J72" s="24">
        <v>0</v>
      </c>
      <c r="K72" s="24">
        <f t="shared" si="4"/>
        <v>1.06</v>
      </c>
      <c r="L72" s="24">
        <f t="shared" si="5"/>
        <v>0.1378</v>
      </c>
      <c r="M72" s="24">
        <f t="shared" si="6"/>
        <v>1.1978</v>
      </c>
      <c r="N72" s="24"/>
      <c r="O72" s="29"/>
      <c r="P72" s="30">
        <f t="shared" si="7"/>
        <v>1.06</v>
      </c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</row>
    <row r="73" s="1" customFormat="1" ht="34" customHeight="1" spans="1:205">
      <c r="A73" s="25">
        <v>65</v>
      </c>
      <c r="B73" s="24" t="s">
        <v>149</v>
      </c>
      <c r="C73" s="24" t="s">
        <v>150</v>
      </c>
      <c r="D73" s="24"/>
      <c r="E73" s="24" t="s">
        <v>24</v>
      </c>
      <c r="F73" s="24">
        <f>VLOOKUP($B$9:$B$162,[1]汇总!$F$111:$J$173,5,0)</f>
        <v>0.13</v>
      </c>
      <c r="G73" s="24">
        <v>0.13</v>
      </c>
      <c r="H73" s="24">
        <v>0</v>
      </c>
      <c r="I73" s="24">
        <v>0</v>
      </c>
      <c r="J73" s="24">
        <v>0</v>
      </c>
      <c r="K73" s="24">
        <f t="shared" si="4"/>
        <v>0.13</v>
      </c>
      <c r="L73" s="24">
        <f t="shared" si="5"/>
        <v>0.0169</v>
      </c>
      <c r="M73" s="24">
        <f t="shared" si="6"/>
        <v>0.1469</v>
      </c>
      <c r="N73" s="24"/>
      <c r="O73" s="29"/>
      <c r="P73" s="30">
        <f t="shared" si="7"/>
        <v>0.13</v>
      </c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</row>
    <row r="74" s="1" customFormat="1" ht="34" customHeight="1" spans="1:205">
      <c r="A74" s="25">
        <v>66</v>
      </c>
      <c r="B74" s="24" t="s">
        <v>151</v>
      </c>
      <c r="C74" s="24" t="s">
        <v>152</v>
      </c>
      <c r="D74" s="24"/>
      <c r="E74" s="24" t="s">
        <v>24</v>
      </c>
      <c r="F74" s="24">
        <f>VLOOKUP($B$9:$B$162,[1]汇总!$F$111:$J$173,5,0)</f>
        <v>0.42</v>
      </c>
      <c r="G74" s="24">
        <v>0.44</v>
      </c>
      <c r="H74" s="24">
        <v>0</v>
      </c>
      <c r="I74" s="24">
        <v>0</v>
      </c>
      <c r="J74" s="24">
        <v>0</v>
      </c>
      <c r="K74" s="24">
        <f t="shared" ref="K74:K103" si="8">G74+I74</f>
        <v>0.44</v>
      </c>
      <c r="L74" s="24">
        <f t="shared" ref="L74:L103" si="9">K74*0.13</f>
        <v>0.0572</v>
      </c>
      <c r="M74" s="24">
        <f t="shared" ref="M74:M103" si="10">K74+L74</f>
        <v>0.4972</v>
      </c>
      <c r="N74" s="24"/>
      <c r="O74" s="29"/>
      <c r="P74" s="30">
        <f t="shared" ref="P74:P103" si="11">ROUND(G74,2)</f>
        <v>0.44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</row>
    <row r="75" s="1" customFormat="1" ht="34" customHeight="1" spans="1:205">
      <c r="A75" s="25">
        <v>67</v>
      </c>
      <c r="B75" s="24" t="s">
        <v>153</v>
      </c>
      <c r="C75" s="24" t="s">
        <v>154</v>
      </c>
      <c r="D75" s="24"/>
      <c r="E75" s="24" t="s">
        <v>24</v>
      </c>
      <c r="F75" s="24">
        <f>VLOOKUP($B$9:$B$162,[1]汇总!$F$111:$J$173,5,0)</f>
        <v>0.25</v>
      </c>
      <c r="G75" s="24">
        <v>0.26</v>
      </c>
      <c r="H75" s="24">
        <v>0</v>
      </c>
      <c r="I75" s="24">
        <v>0</v>
      </c>
      <c r="J75" s="24">
        <v>0</v>
      </c>
      <c r="K75" s="24">
        <f t="shared" si="8"/>
        <v>0.26</v>
      </c>
      <c r="L75" s="24">
        <f t="shared" si="9"/>
        <v>0.0338</v>
      </c>
      <c r="M75" s="24">
        <f t="shared" si="10"/>
        <v>0.2938</v>
      </c>
      <c r="N75" s="24"/>
      <c r="O75" s="29"/>
      <c r="P75" s="30">
        <f t="shared" si="11"/>
        <v>0.26</v>
      </c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</row>
    <row r="76" s="1" customFormat="1" ht="34" customHeight="1" spans="1:205">
      <c r="A76" s="25">
        <v>68</v>
      </c>
      <c r="B76" s="24" t="s">
        <v>155</v>
      </c>
      <c r="C76" s="24" t="s">
        <v>156</v>
      </c>
      <c r="D76" s="24"/>
      <c r="E76" s="24" t="s">
        <v>24</v>
      </c>
      <c r="F76" s="24">
        <f>VLOOKUP($B$9:$B$162,[1]汇总!$F$111:$J$173,5,0)</f>
        <v>25.11</v>
      </c>
      <c r="G76" s="24">
        <v>26.44</v>
      </c>
      <c r="H76" s="24">
        <v>0</v>
      </c>
      <c r="I76" s="24">
        <v>0</v>
      </c>
      <c r="J76" s="24">
        <v>0</v>
      </c>
      <c r="K76" s="24">
        <f t="shared" si="8"/>
        <v>26.44</v>
      </c>
      <c r="L76" s="24">
        <f t="shared" si="9"/>
        <v>3.4372</v>
      </c>
      <c r="M76" s="24">
        <f t="shared" si="10"/>
        <v>29.8772</v>
      </c>
      <c r="N76" s="24"/>
      <c r="O76" s="29"/>
      <c r="P76" s="30">
        <f t="shared" si="11"/>
        <v>26.44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</row>
    <row r="77" s="1" customFormat="1" ht="34" customHeight="1" spans="1:205">
      <c r="A77" s="25">
        <v>69</v>
      </c>
      <c r="B77" s="24" t="s">
        <v>157</v>
      </c>
      <c r="C77" s="24" t="s">
        <v>158</v>
      </c>
      <c r="D77" s="24"/>
      <c r="E77" s="24" t="s">
        <v>24</v>
      </c>
      <c r="F77" s="24">
        <f>VLOOKUP($B$9:$B$162,[1]汇总!$F$111:$J$173,5,0)</f>
        <v>22.54</v>
      </c>
      <c r="G77" s="24">
        <v>23.74</v>
      </c>
      <c r="H77" s="24">
        <v>0</v>
      </c>
      <c r="I77" s="24">
        <v>0</v>
      </c>
      <c r="J77" s="24">
        <v>0</v>
      </c>
      <c r="K77" s="24">
        <f t="shared" si="8"/>
        <v>23.74</v>
      </c>
      <c r="L77" s="24">
        <f t="shared" si="9"/>
        <v>3.0862</v>
      </c>
      <c r="M77" s="24">
        <f t="shared" si="10"/>
        <v>26.8262</v>
      </c>
      <c r="N77" s="24"/>
      <c r="O77" s="29"/>
      <c r="P77" s="30">
        <f t="shared" si="11"/>
        <v>23.74</v>
      </c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</row>
    <row r="78" s="1" customFormat="1" ht="34" customHeight="1" spans="1:205">
      <c r="A78" s="25">
        <v>70</v>
      </c>
      <c r="B78" s="24" t="s">
        <v>159</v>
      </c>
      <c r="C78" s="24" t="s">
        <v>160</v>
      </c>
      <c r="D78" s="24"/>
      <c r="E78" s="24" t="s">
        <v>24</v>
      </c>
      <c r="F78" s="24">
        <f>VLOOKUP($B$9:$B$162,[1]汇总!$F$111:$J$173,5,0)</f>
        <v>74.39</v>
      </c>
      <c r="G78" s="24">
        <v>78.34</v>
      </c>
      <c r="H78" s="24">
        <v>0</v>
      </c>
      <c r="I78" s="24">
        <v>0</v>
      </c>
      <c r="J78" s="24">
        <v>0</v>
      </c>
      <c r="K78" s="24">
        <f t="shared" si="8"/>
        <v>78.34</v>
      </c>
      <c r="L78" s="24">
        <f t="shared" si="9"/>
        <v>10.1842</v>
      </c>
      <c r="M78" s="24">
        <f t="shared" si="10"/>
        <v>88.5242</v>
      </c>
      <c r="N78" s="24"/>
      <c r="O78" s="29"/>
      <c r="P78" s="30">
        <f t="shared" si="11"/>
        <v>78.34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</row>
    <row r="79" s="1" customFormat="1" ht="34" customHeight="1" spans="1:205">
      <c r="A79" s="25">
        <v>71</v>
      </c>
      <c r="B79" s="24" t="s">
        <v>161</v>
      </c>
      <c r="C79" s="24" t="s">
        <v>162</v>
      </c>
      <c r="D79" s="24"/>
      <c r="E79" s="24" t="s">
        <v>24</v>
      </c>
      <c r="F79" s="24">
        <f>VLOOKUP($B$9:$B$162,[1]汇总!$F$111:$J$173,5,0)</f>
        <v>0.04</v>
      </c>
      <c r="G79" s="24">
        <v>0.04</v>
      </c>
      <c r="H79" s="24">
        <v>0</v>
      </c>
      <c r="I79" s="24">
        <v>0</v>
      </c>
      <c r="J79" s="24">
        <v>0</v>
      </c>
      <c r="K79" s="24">
        <f t="shared" si="8"/>
        <v>0.04</v>
      </c>
      <c r="L79" s="24">
        <f t="shared" si="9"/>
        <v>0.0052</v>
      </c>
      <c r="M79" s="24">
        <f t="shared" si="10"/>
        <v>0.0452</v>
      </c>
      <c r="N79" s="24"/>
      <c r="O79" s="29"/>
      <c r="P79" s="30">
        <f t="shared" si="11"/>
        <v>0.04</v>
      </c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</row>
    <row r="80" s="1" customFormat="1" ht="34" customHeight="1" spans="1:205">
      <c r="A80" s="25">
        <v>72</v>
      </c>
      <c r="B80" s="24" t="s">
        <v>163</v>
      </c>
      <c r="C80" s="24" t="s">
        <v>164</v>
      </c>
      <c r="D80" s="24"/>
      <c r="E80" s="24" t="s">
        <v>24</v>
      </c>
      <c r="F80" s="24">
        <f>VLOOKUP($B$9:$B$162,[1]汇总!$F$111:$J$173,5,0)</f>
        <v>1.94</v>
      </c>
      <c r="G80" s="24">
        <v>2.05</v>
      </c>
      <c r="H80" s="24">
        <v>0</v>
      </c>
      <c r="I80" s="24">
        <v>0</v>
      </c>
      <c r="J80" s="24">
        <v>0</v>
      </c>
      <c r="K80" s="24">
        <f t="shared" si="8"/>
        <v>2.05</v>
      </c>
      <c r="L80" s="24">
        <f t="shared" si="9"/>
        <v>0.2665</v>
      </c>
      <c r="M80" s="24">
        <f t="shared" si="10"/>
        <v>2.3165</v>
      </c>
      <c r="N80" s="24"/>
      <c r="O80" s="29"/>
      <c r="P80" s="30">
        <f t="shared" si="11"/>
        <v>2.05</v>
      </c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</row>
    <row r="81" s="1" customFormat="1" ht="34" customHeight="1" spans="1:205">
      <c r="A81" s="25">
        <v>73</v>
      </c>
      <c r="B81" s="24" t="s">
        <v>165</v>
      </c>
      <c r="C81" s="24" t="s">
        <v>166</v>
      </c>
      <c r="D81" s="24"/>
      <c r="E81" s="24" t="s">
        <v>24</v>
      </c>
      <c r="F81" s="24">
        <f>VLOOKUP($B$9:$B$162,[1]汇总!$F$111:$J$173,5,0)</f>
        <v>0.8</v>
      </c>
      <c r="G81" s="24">
        <v>0.82</v>
      </c>
      <c r="H81" s="24">
        <v>0</v>
      </c>
      <c r="I81" s="24">
        <v>0</v>
      </c>
      <c r="J81" s="24">
        <v>0</v>
      </c>
      <c r="K81" s="24">
        <f t="shared" si="8"/>
        <v>0.82</v>
      </c>
      <c r="L81" s="24">
        <f t="shared" si="9"/>
        <v>0.1066</v>
      </c>
      <c r="M81" s="24">
        <f t="shared" si="10"/>
        <v>0.9266</v>
      </c>
      <c r="N81" s="24"/>
      <c r="O81" s="29"/>
      <c r="P81" s="30">
        <f t="shared" si="11"/>
        <v>0.82</v>
      </c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</row>
    <row r="82" s="1" customFormat="1" ht="34" customHeight="1" spans="1:205">
      <c r="A82" s="25">
        <v>74</v>
      </c>
      <c r="B82" s="24" t="s">
        <v>167</v>
      </c>
      <c r="C82" s="24" t="s">
        <v>168</v>
      </c>
      <c r="D82" s="24"/>
      <c r="E82" s="24" t="s">
        <v>24</v>
      </c>
      <c r="F82" s="24">
        <f>VLOOKUP($B$9:$B$162,[1]汇总!$F$111:$J$173,5,0)</f>
        <v>0.58</v>
      </c>
      <c r="G82" s="24">
        <v>0.6</v>
      </c>
      <c r="H82" s="24">
        <v>0</v>
      </c>
      <c r="I82" s="24">
        <v>0</v>
      </c>
      <c r="J82" s="24">
        <v>0</v>
      </c>
      <c r="K82" s="24">
        <f t="shared" si="8"/>
        <v>0.6</v>
      </c>
      <c r="L82" s="24">
        <f t="shared" si="9"/>
        <v>0.078</v>
      </c>
      <c r="M82" s="24">
        <f t="shared" si="10"/>
        <v>0.678</v>
      </c>
      <c r="N82" s="24"/>
      <c r="O82" s="29"/>
      <c r="P82" s="30">
        <f t="shared" si="11"/>
        <v>0.6</v>
      </c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</row>
    <row r="83" s="1" customFormat="1" ht="34" customHeight="1" spans="1:205">
      <c r="A83" s="25">
        <v>75</v>
      </c>
      <c r="B83" s="24" t="s">
        <v>169</v>
      </c>
      <c r="C83" s="24" t="s">
        <v>170</v>
      </c>
      <c r="D83" s="24"/>
      <c r="E83" s="24" t="s">
        <v>24</v>
      </c>
      <c r="F83" s="24">
        <f>VLOOKUP($B$9:$B$162,[1]汇总!$F$111:$J$173,5,0)</f>
        <v>0.54</v>
      </c>
      <c r="G83" s="24">
        <v>0</v>
      </c>
      <c r="H83" s="24">
        <v>0</v>
      </c>
      <c r="I83" s="24">
        <v>0</v>
      </c>
      <c r="J83" s="24">
        <v>0</v>
      </c>
      <c r="K83" s="24">
        <f t="shared" si="8"/>
        <v>0</v>
      </c>
      <c r="L83" s="24">
        <f t="shared" si="9"/>
        <v>0</v>
      </c>
      <c r="M83" s="24">
        <f t="shared" si="10"/>
        <v>0</v>
      </c>
      <c r="N83" s="24"/>
      <c r="O83" s="29"/>
      <c r="P83" s="30">
        <f t="shared" si="11"/>
        <v>0</v>
      </c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</row>
    <row r="84" s="1" customFormat="1" ht="34" customHeight="1" spans="1:205">
      <c r="A84" s="25">
        <v>76</v>
      </c>
      <c r="B84" s="24" t="s">
        <v>171</v>
      </c>
      <c r="C84" s="24" t="s">
        <v>172</v>
      </c>
      <c r="D84" s="24"/>
      <c r="E84" s="24" t="s">
        <v>24</v>
      </c>
      <c r="F84" s="24">
        <f>VLOOKUP($B$9:$B$162,[1]汇总!$F$111:$J$173,5,0)</f>
        <v>0.23</v>
      </c>
      <c r="G84" s="24">
        <v>0</v>
      </c>
      <c r="H84" s="24">
        <v>0</v>
      </c>
      <c r="I84" s="24">
        <v>0</v>
      </c>
      <c r="J84" s="24">
        <v>0</v>
      </c>
      <c r="K84" s="24">
        <f t="shared" si="8"/>
        <v>0</v>
      </c>
      <c r="L84" s="24">
        <f t="shared" si="9"/>
        <v>0</v>
      </c>
      <c r="M84" s="24">
        <f t="shared" si="10"/>
        <v>0</v>
      </c>
      <c r="N84" s="24"/>
      <c r="O84" s="29"/>
      <c r="P84" s="30">
        <f t="shared" si="11"/>
        <v>0</v>
      </c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</row>
    <row r="85" s="1" customFormat="1" ht="34" customHeight="1" spans="1:205">
      <c r="A85" s="25">
        <v>77</v>
      </c>
      <c r="B85" s="24" t="s">
        <v>173</v>
      </c>
      <c r="C85" s="24" t="s">
        <v>174</v>
      </c>
      <c r="D85" s="24"/>
      <c r="E85" s="24" t="s">
        <v>24</v>
      </c>
      <c r="F85" s="24">
        <f>VLOOKUP($B$9:$B$162,[1]汇总!$F$111:$J$173,5,0)</f>
        <v>0.63</v>
      </c>
      <c r="G85" s="24">
        <v>0</v>
      </c>
      <c r="H85" s="24">
        <v>0</v>
      </c>
      <c r="I85" s="24">
        <v>0</v>
      </c>
      <c r="J85" s="24">
        <v>0</v>
      </c>
      <c r="K85" s="24">
        <f t="shared" si="8"/>
        <v>0</v>
      </c>
      <c r="L85" s="24">
        <f t="shared" si="9"/>
        <v>0</v>
      </c>
      <c r="M85" s="24">
        <f t="shared" si="10"/>
        <v>0</v>
      </c>
      <c r="N85" s="24"/>
      <c r="O85" s="29"/>
      <c r="P85" s="30">
        <f t="shared" si="11"/>
        <v>0</v>
      </c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</row>
    <row r="86" s="1" customFormat="1" ht="34" customHeight="1" spans="1:205">
      <c r="A86" s="25">
        <v>78</v>
      </c>
      <c r="B86" s="24" t="s">
        <v>175</v>
      </c>
      <c r="C86" s="24" t="s">
        <v>176</v>
      </c>
      <c r="D86" s="24"/>
      <c r="E86" s="24" t="s">
        <v>24</v>
      </c>
      <c r="F86" s="24">
        <f>VLOOKUP($B$9:$B$162,[1]汇总!$F$111:$J$173,5,0)</f>
        <v>0.07</v>
      </c>
      <c r="G86" s="24">
        <v>0.08</v>
      </c>
      <c r="H86" s="24">
        <v>0</v>
      </c>
      <c r="I86" s="24">
        <v>0</v>
      </c>
      <c r="J86" s="24">
        <v>0</v>
      </c>
      <c r="K86" s="24">
        <f t="shared" si="8"/>
        <v>0.08</v>
      </c>
      <c r="L86" s="24">
        <f t="shared" si="9"/>
        <v>0.0104</v>
      </c>
      <c r="M86" s="24">
        <f t="shared" si="10"/>
        <v>0.0904</v>
      </c>
      <c r="N86" s="24"/>
      <c r="O86" s="29"/>
      <c r="P86" s="30">
        <f t="shared" si="11"/>
        <v>0.08</v>
      </c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</row>
    <row r="87" s="1" customFormat="1" ht="34" customHeight="1" spans="1:205">
      <c r="A87" s="25">
        <v>79</v>
      </c>
      <c r="B87" s="24" t="s">
        <v>177</v>
      </c>
      <c r="C87" s="24" t="s">
        <v>178</v>
      </c>
      <c r="D87" s="24"/>
      <c r="E87" s="24" t="s">
        <v>24</v>
      </c>
      <c r="F87" s="24">
        <f>VLOOKUP($B$9:$B$162,[1]汇总!$F$111:$J$173,5,0)</f>
        <v>0.07</v>
      </c>
      <c r="G87" s="24">
        <v>0.07</v>
      </c>
      <c r="H87" s="24">
        <v>0</v>
      </c>
      <c r="I87" s="24">
        <v>0</v>
      </c>
      <c r="J87" s="24">
        <v>0</v>
      </c>
      <c r="K87" s="24">
        <f t="shared" si="8"/>
        <v>0.07</v>
      </c>
      <c r="L87" s="24">
        <f t="shared" si="9"/>
        <v>0.0091</v>
      </c>
      <c r="M87" s="24">
        <f t="shared" si="10"/>
        <v>0.0791</v>
      </c>
      <c r="N87" s="24"/>
      <c r="O87" s="29"/>
      <c r="P87" s="30">
        <f t="shared" si="11"/>
        <v>0.07</v>
      </c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</row>
    <row r="88" s="1" customFormat="1" ht="34" customHeight="1" spans="1:205">
      <c r="A88" s="25">
        <v>80</v>
      </c>
      <c r="B88" s="24" t="s">
        <v>179</v>
      </c>
      <c r="C88" s="24" t="s">
        <v>180</v>
      </c>
      <c r="D88" s="24"/>
      <c r="E88" s="24" t="s">
        <v>24</v>
      </c>
      <c r="F88" s="24">
        <f>VLOOKUP($B$9:$B$162,[1]汇总!$F$111:$J$173,5,0)</f>
        <v>2.33</v>
      </c>
      <c r="G88" s="24">
        <v>2.36</v>
      </c>
      <c r="H88" s="24">
        <v>0</v>
      </c>
      <c r="I88" s="24">
        <v>0</v>
      </c>
      <c r="J88" s="24">
        <v>0</v>
      </c>
      <c r="K88" s="24">
        <f t="shared" si="8"/>
        <v>2.36</v>
      </c>
      <c r="L88" s="24">
        <f t="shared" si="9"/>
        <v>0.3068</v>
      </c>
      <c r="M88" s="24">
        <f t="shared" si="10"/>
        <v>2.6668</v>
      </c>
      <c r="N88" s="24"/>
      <c r="O88" s="29"/>
      <c r="P88" s="30">
        <f t="shared" si="11"/>
        <v>2.36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</row>
    <row r="89" s="1" customFormat="1" ht="34" customHeight="1" spans="1:205">
      <c r="A89" s="25">
        <v>81</v>
      </c>
      <c r="B89" s="24" t="s">
        <v>181</v>
      </c>
      <c r="C89" s="24" t="s">
        <v>182</v>
      </c>
      <c r="D89" s="24"/>
      <c r="E89" s="24" t="s">
        <v>24</v>
      </c>
      <c r="F89" s="24">
        <f>VLOOKUP($B$9:$B$162,[1]汇总!$F$111:$J$173,5,0)</f>
        <v>0.79</v>
      </c>
      <c r="G89" s="24">
        <v>0.81</v>
      </c>
      <c r="H89" s="24">
        <v>0</v>
      </c>
      <c r="I89" s="24">
        <v>0</v>
      </c>
      <c r="J89" s="24">
        <v>0</v>
      </c>
      <c r="K89" s="24">
        <f t="shared" si="8"/>
        <v>0.81</v>
      </c>
      <c r="L89" s="24">
        <f t="shared" si="9"/>
        <v>0.1053</v>
      </c>
      <c r="M89" s="24">
        <f t="shared" si="10"/>
        <v>0.9153</v>
      </c>
      <c r="N89" s="24"/>
      <c r="O89" s="29"/>
      <c r="P89" s="30">
        <f t="shared" si="11"/>
        <v>0.81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</row>
    <row r="90" s="1" customFormat="1" ht="34" customHeight="1" spans="1:205">
      <c r="A90" s="25">
        <v>82</v>
      </c>
      <c r="B90" s="24" t="s">
        <v>183</v>
      </c>
      <c r="C90" s="24" t="s">
        <v>184</v>
      </c>
      <c r="D90" s="24"/>
      <c r="E90" s="24" t="s">
        <v>24</v>
      </c>
      <c r="F90" s="24">
        <f>VLOOKUP($B$9:$B$162,[1]汇总!$F$111:$J$173,5,0)</f>
        <v>0.79</v>
      </c>
      <c r="G90" s="24">
        <v>0.81</v>
      </c>
      <c r="H90" s="24">
        <v>0</v>
      </c>
      <c r="I90" s="24">
        <v>0</v>
      </c>
      <c r="J90" s="24">
        <v>0</v>
      </c>
      <c r="K90" s="24">
        <f t="shared" si="8"/>
        <v>0.81</v>
      </c>
      <c r="L90" s="24">
        <f t="shared" si="9"/>
        <v>0.1053</v>
      </c>
      <c r="M90" s="24">
        <f t="shared" si="10"/>
        <v>0.9153</v>
      </c>
      <c r="N90" s="24"/>
      <c r="O90" s="29"/>
      <c r="P90" s="30">
        <f t="shared" si="11"/>
        <v>0.81</v>
      </c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</row>
    <row r="91" s="1" customFormat="1" ht="34" customHeight="1" spans="1:205">
      <c r="A91" s="25">
        <v>83</v>
      </c>
      <c r="B91" s="24" t="s">
        <v>185</v>
      </c>
      <c r="C91" s="24" t="s">
        <v>186</v>
      </c>
      <c r="D91" s="24"/>
      <c r="E91" s="24" t="s">
        <v>24</v>
      </c>
      <c r="F91" s="24" t="s">
        <v>62</v>
      </c>
      <c r="G91" s="24">
        <v>27.34</v>
      </c>
      <c r="H91" s="24">
        <v>0</v>
      </c>
      <c r="I91" s="24">
        <v>0</v>
      </c>
      <c r="J91" s="24">
        <v>0</v>
      </c>
      <c r="K91" s="24">
        <f t="shared" si="8"/>
        <v>27.34</v>
      </c>
      <c r="L91" s="24">
        <f t="shared" si="9"/>
        <v>3.5542</v>
      </c>
      <c r="M91" s="24">
        <f t="shared" si="10"/>
        <v>30.8942</v>
      </c>
      <c r="N91" s="24"/>
      <c r="O91" s="29"/>
      <c r="P91" s="30">
        <f t="shared" si="11"/>
        <v>27.34</v>
      </c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</row>
    <row r="92" s="1" customFormat="1" ht="34" customHeight="1" spans="1:205">
      <c r="A92" s="25">
        <v>84</v>
      </c>
      <c r="B92" s="24" t="s">
        <v>187</v>
      </c>
      <c r="C92" s="24" t="s">
        <v>188</v>
      </c>
      <c r="D92" s="24"/>
      <c r="E92" s="24" t="s">
        <v>24</v>
      </c>
      <c r="F92" s="24" t="s">
        <v>62</v>
      </c>
      <c r="G92" s="24">
        <v>0.77</v>
      </c>
      <c r="H92" s="24">
        <v>0</v>
      </c>
      <c r="I92" s="24">
        <v>0</v>
      </c>
      <c r="J92" s="24">
        <v>0</v>
      </c>
      <c r="K92" s="24">
        <f t="shared" si="8"/>
        <v>0.77</v>
      </c>
      <c r="L92" s="24">
        <f t="shared" si="9"/>
        <v>0.1001</v>
      </c>
      <c r="M92" s="24">
        <f t="shared" si="10"/>
        <v>0.8701</v>
      </c>
      <c r="N92" s="24"/>
      <c r="O92" s="29"/>
      <c r="P92" s="30">
        <f t="shared" si="11"/>
        <v>0.77</v>
      </c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</row>
    <row r="93" s="1" customFormat="1" ht="34" customHeight="1" spans="1:205">
      <c r="A93" s="25">
        <v>85</v>
      </c>
      <c r="B93" s="24" t="s">
        <v>189</v>
      </c>
      <c r="C93" s="24" t="s">
        <v>190</v>
      </c>
      <c r="D93" s="24"/>
      <c r="E93" s="24" t="s">
        <v>24</v>
      </c>
      <c r="F93" s="24" t="s">
        <v>62</v>
      </c>
      <c r="G93" s="24">
        <v>3.93</v>
      </c>
      <c r="H93" s="24">
        <v>0</v>
      </c>
      <c r="I93" s="24">
        <v>0</v>
      </c>
      <c r="J93" s="24">
        <v>0</v>
      </c>
      <c r="K93" s="24">
        <f t="shared" si="8"/>
        <v>3.93</v>
      </c>
      <c r="L93" s="24">
        <f t="shared" si="9"/>
        <v>0.5109</v>
      </c>
      <c r="M93" s="24">
        <f t="shared" si="10"/>
        <v>4.4409</v>
      </c>
      <c r="N93" s="24"/>
      <c r="O93" s="29"/>
      <c r="P93" s="30">
        <f t="shared" si="11"/>
        <v>3.93</v>
      </c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</row>
    <row r="94" s="1" customFormat="1" ht="34" customHeight="1" spans="1:205">
      <c r="A94" s="25">
        <v>86</v>
      </c>
      <c r="B94" s="24" t="s">
        <v>191</v>
      </c>
      <c r="C94" s="24" t="s">
        <v>192</v>
      </c>
      <c r="D94" s="24"/>
      <c r="E94" s="24" t="s">
        <v>24</v>
      </c>
      <c r="F94" s="24" t="s">
        <v>62</v>
      </c>
      <c r="G94" s="24">
        <v>3.93</v>
      </c>
      <c r="H94" s="24">
        <v>0</v>
      </c>
      <c r="I94" s="24">
        <v>0</v>
      </c>
      <c r="J94" s="24">
        <v>0</v>
      </c>
      <c r="K94" s="24">
        <f t="shared" si="8"/>
        <v>3.93</v>
      </c>
      <c r="L94" s="24">
        <f t="shared" si="9"/>
        <v>0.5109</v>
      </c>
      <c r="M94" s="24">
        <f t="shared" si="10"/>
        <v>4.4409</v>
      </c>
      <c r="N94" s="24"/>
      <c r="O94" s="29"/>
      <c r="P94" s="30">
        <f t="shared" si="11"/>
        <v>3.93</v>
      </c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</row>
    <row r="95" s="1" customFormat="1" ht="34" customHeight="1" spans="1:205">
      <c r="A95" s="25">
        <v>87</v>
      </c>
      <c r="B95" s="24" t="s">
        <v>193</v>
      </c>
      <c r="C95" s="24" t="s">
        <v>194</v>
      </c>
      <c r="D95" s="24"/>
      <c r="E95" s="24" t="s">
        <v>24</v>
      </c>
      <c r="F95" s="24" t="s">
        <v>62</v>
      </c>
      <c r="G95" s="24">
        <v>0.96</v>
      </c>
      <c r="H95" s="24">
        <v>0</v>
      </c>
      <c r="I95" s="24">
        <v>0</v>
      </c>
      <c r="J95" s="24">
        <v>0</v>
      </c>
      <c r="K95" s="24">
        <f t="shared" si="8"/>
        <v>0.96</v>
      </c>
      <c r="L95" s="24">
        <f t="shared" si="9"/>
        <v>0.1248</v>
      </c>
      <c r="M95" s="24">
        <f t="shared" si="10"/>
        <v>1.0848</v>
      </c>
      <c r="N95" s="24"/>
      <c r="O95" s="29"/>
      <c r="P95" s="30">
        <f t="shared" si="11"/>
        <v>0.96</v>
      </c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</row>
    <row r="96" s="1" customFormat="1" ht="34" customHeight="1" spans="1:205">
      <c r="A96" s="25">
        <v>88</v>
      </c>
      <c r="B96" s="24" t="s">
        <v>195</v>
      </c>
      <c r="C96" s="24" t="s">
        <v>196</v>
      </c>
      <c r="D96" s="24"/>
      <c r="E96" s="24" t="s">
        <v>24</v>
      </c>
      <c r="F96" s="24" t="s">
        <v>62</v>
      </c>
      <c r="G96" s="24">
        <v>1.23</v>
      </c>
      <c r="H96" s="24">
        <v>0</v>
      </c>
      <c r="I96" s="24">
        <v>0</v>
      </c>
      <c r="J96" s="24">
        <v>0</v>
      </c>
      <c r="K96" s="24">
        <f t="shared" si="8"/>
        <v>1.23</v>
      </c>
      <c r="L96" s="24">
        <f t="shared" si="9"/>
        <v>0.1599</v>
      </c>
      <c r="M96" s="24">
        <f t="shared" si="10"/>
        <v>1.3899</v>
      </c>
      <c r="N96" s="24"/>
      <c r="O96" s="29"/>
      <c r="P96" s="30">
        <f t="shared" si="11"/>
        <v>1.23</v>
      </c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</row>
    <row r="97" s="1" customFormat="1" ht="34" customHeight="1" spans="1:205">
      <c r="A97" s="25">
        <v>89</v>
      </c>
      <c r="B97" s="24" t="s">
        <v>197</v>
      </c>
      <c r="C97" s="24" t="s">
        <v>198</v>
      </c>
      <c r="D97" s="24"/>
      <c r="E97" s="24" t="s">
        <v>24</v>
      </c>
      <c r="F97" s="24" t="s">
        <v>62</v>
      </c>
      <c r="G97" s="24">
        <v>38.07</v>
      </c>
      <c r="H97" s="24">
        <v>0</v>
      </c>
      <c r="I97" s="24">
        <v>0</v>
      </c>
      <c r="J97" s="24">
        <v>0</v>
      </c>
      <c r="K97" s="24">
        <f t="shared" si="8"/>
        <v>38.07</v>
      </c>
      <c r="L97" s="24">
        <f t="shared" si="9"/>
        <v>4.9491</v>
      </c>
      <c r="M97" s="24">
        <f t="shared" si="10"/>
        <v>43.0191</v>
      </c>
      <c r="N97" s="24"/>
      <c r="O97" s="29"/>
      <c r="P97" s="30">
        <f t="shared" si="11"/>
        <v>38.07</v>
      </c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</row>
    <row r="98" s="1" customFormat="1" ht="34" customHeight="1" spans="1:205">
      <c r="A98" s="25">
        <v>90</v>
      </c>
      <c r="B98" s="24" t="s">
        <v>199</v>
      </c>
      <c r="C98" s="24" t="s">
        <v>200</v>
      </c>
      <c r="D98" s="24"/>
      <c r="E98" s="24" t="s">
        <v>24</v>
      </c>
      <c r="F98" s="24" t="s">
        <v>62</v>
      </c>
      <c r="G98" s="24">
        <v>18.18</v>
      </c>
      <c r="H98" s="24">
        <v>0</v>
      </c>
      <c r="I98" s="24">
        <v>0</v>
      </c>
      <c r="J98" s="24">
        <v>0</v>
      </c>
      <c r="K98" s="24">
        <f t="shared" si="8"/>
        <v>18.18</v>
      </c>
      <c r="L98" s="24">
        <f t="shared" si="9"/>
        <v>2.3634</v>
      </c>
      <c r="M98" s="24">
        <f t="shared" si="10"/>
        <v>20.5434</v>
      </c>
      <c r="N98" s="24"/>
      <c r="O98" s="29"/>
      <c r="P98" s="30">
        <f t="shared" si="11"/>
        <v>18.18</v>
      </c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</row>
    <row r="99" s="1" customFormat="1" ht="34" customHeight="1" spans="1:205">
      <c r="A99" s="25">
        <v>91</v>
      </c>
      <c r="B99" s="24" t="s">
        <v>201</v>
      </c>
      <c r="C99" s="24" t="s">
        <v>202</v>
      </c>
      <c r="D99" s="24"/>
      <c r="E99" s="24" t="s">
        <v>24</v>
      </c>
      <c r="F99" s="24" t="s">
        <v>62</v>
      </c>
      <c r="G99" s="24">
        <v>209.93</v>
      </c>
      <c r="H99" s="24">
        <v>0</v>
      </c>
      <c r="I99" s="24">
        <v>0</v>
      </c>
      <c r="J99" s="24">
        <v>0</v>
      </c>
      <c r="K99" s="24">
        <f t="shared" si="8"/>
        <v>209.93</v>
      </c>
      <c r="L99" s="24">
        <f t="shared" si="9"/>
        <v>27.2909</v>
      </c>
      <c r="M99" s="24">
        <f t="shared" si="10"/>
        <v>237.2209</v>
      </c>
      <c r="N99" s="24"/>
      <c r="O99" s="29"/>
      <c r="P99" s="30">
        <f t="shared" si="11"/>
        <v>209.93</v>
      </c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</row>
    <row r="100" s="1" customFormat="1" ht="34" customHeight="1" spans="1:205">
      <c r="A100" s="25">
        <v>92</v>
      </c>
      <c r="B100" s="24" t="s">
        <v>203</v>
      </c>
      <c r="C100" s="24" t="s">
        <v>204</v>
      </c>
      <c r="D100" s="24"/>
      <c r="E100" s="24" t="s">
        <v>24</v>
      </c>
      <c r="F100" s="24" t="s">
        <v>62</v>
      </c>
      <c r="G100" s="24">
        <v>209.93</v>
      </c>
      <c r="H100" s="24">
        <v>0</v>
      </c>
      <c r="I100" s="24">
        <v>0</v>
      </c>
      <c r="J100" s="24">
        <v>0</v>
      </c>
      <c r="K100" s="24">
        <f t="shared" si="8"/>
        <v>209.93</v>
      </c>
      <c r="L100" s="24">
        <f t="shared" si="9"/>
        <v>27.2909</v>
      </c>
      <c r="M100" s="24">
        <f t="shared" si="10"/>
        <v>237.2209</v>
      </c>
      <c r="N100" s="24"/>
      <c r="O100" s="29"/>
      <c r="P100" s="30">
        <f t="shared" si="11"/>
        <v>209.93</v>
      </c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</row>
    <row r="101" s="1" customFormat="1" ht="34" customHeight="1" spans="1:205">
      <c r="A101" s="25">
        <v>93</v>
      </c>
      <c r="B101" s="24" t="s">
        <v>205</v>
      </c>
      <c r="C101" s="24" t="s">
        <v>206</v>
      </c>
      <c r="D101" s="24"/>
      <c r="E101" s="24" t="s">
        <v>24</v>
      </c>
      <c r="F101" s="24" t="s">
        <v>62</v>
      </c>
      <c r="G101" s="24">
        <v>267.06</v>
      </c>
      <c r="H101" s="24">
        <v>0</v>
      </c>
      <c r="I101" s="24">
        <v>0</v>
      </c>
      <c r="J101" s="24">
        <v>0</v>
      </c>
      <c r="K101" s="24">
        <f t="shared" si="8"/>
        <v>267.06</v>
      </c>
      <c r="L101" s="24">
        <f t="shared" si="9"/>
        <v>34.7178</v>
      </c>
      <c r="M101" s="24">
        <f t="shared" si="10"/>
        <v>301.7778</v>
      </c>
      <c r="N101" s="24"/>
      <c r="O101" s="29"/>
      <c r="P101" s="30">
        <f t="shared" si="11"/>
        <v>267.06</v>
      </c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</row>
    <row r="102" s="1" customFormat="1" ht="34" customHeight="1" spans="1:205">
      <c r="A102" s="25">
        <v>94</v>
      </c>
      <c r="B102" s="24" t="s">
        <v>207</v>
      </c>
      <c r="C102" s="24" t="s">
        <v>208</v>
      </c>
      <c r="D102" s="24"/>
      <c r="E102" s="24" t="s">
        <v>24</v>
      </c>
      <c r="F102" s="24" t="s">
        <v>62</v>
      </c>
      <c r="G102" s="24">
        <v>267.06</v>
      </c>
      <c r="H102" s="24">
        <v>0</v>
      </c>
      <c r="I102" s="24">
        <v>0</v>
      </c>
      <c r="J102" s="24">
        <v>0</v>
      </c>
      <c r="K102" s="24">
        <f t="shared" si="8"/>
        <v>267.06</v>
      </c>
      <c r="L102" s="24">
        <f t="shared" si="9"/>
        <v>34.7178</v>
      </c>
      <c r="M102" s="24">
        <f t="shared" si="10"/>
        <v>301.7778</v>
      </c>
      <c r="N102" s="24"/>
      <c r="O102" s="29"/>
      <c r="P102" s="30">
        <f t="shared" si="11"/>
        <v>267.06</v>
      </c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</row>
    <row r="103" s="1" customFormat="1" ht="34" customHeight="1" spans="1:205">
      <c r="A103" s="25">
        <v>95</v>
      </c>
      <c r="B103" s="24" t="s">
        <v>209</v>
      </c>
      <c r="C103" s="24" t="s">
        <v>210</v>
      </c>
      <c r="D103" s="24"/>
      <c r="E103" s="24" t="s">
        <v>24</v>
      </c>
      <c r="F103" s="24" t="s">
        <v>62</v>
      </c>
      <c r="G103" s="24">
        <v>46.86</v>
      </c>
      <c r="H103" s="24">
        <v>0</v>
      </c>
      <c r="I103" s="24">
        <v>0</v>
      </c>
      <c r="J103" s="24">
        <v>0</v>
      </c>
      <c r="K103" s="24">
        <f t="shared" si="8"/>
        <v>46.86</v>
      </c>
      <c r="L103" s="24">
        <f t="shared" si="9"/>
        <v>6.0918</v>
      </c>
      <c r="M103" s="24">
        <f t="shared" si="10"/>
        <v>52.9518</v>
      </c>
      <c r="N103" s="24"/>
      <c r="O103" s="29"/>
      <c r="P103" s="30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</row>
    <row r="104" s="1" customFormat="1" ht="34" customHeight="1" spans="1:205">
      <c r="A104" s="25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9"/>
      <c r="P104" s="30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</row>
    <row r="105" s="1" customFormat="1" ht="34" customHeight="1" spans="1:205">
      <c r="A105" s="25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9"/>
      <c r="P105" s="30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</row>
    <row r="106" s="1" customFormat="1" ht="34" customHeight="1" spans="1:205">
      <c r="A106" s="25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9"/>
      <c r="P106" s="30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</row>
    <row r="107" s="1" customFormat="1" ht="34" customHeight="1" spans="1:205">
      <c r="A107" s="25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9"/>
      <c r="P107" s="30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</row>
    <row r="108" s="1" customFormat="1" ht="34" customHeight="1" spans="1:205">
      <c r="A108" s="25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9"/>
      <c r="P108" s="30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</row>
    <row r="109" s="1" customFormat="1" ht="34" customHeight="1" spans="1:205">
      <c r="A109" s="25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9"/>
      <c r="P109" s="30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</row>
    <row r="110" s="1" customFormat="1" ht="34" customHeight="1" spans="1:205">
      <c r="A110" s="25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9"/>
      <c r="P110" s="30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</row>
    <row r="111" s="1" customFormat="1" ht="34" customHeight="1" spans="1:205">
      <c r="A111" s="25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9"/>
      <c r="P111" s="30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</row>
    <row r="112" s="1" customFormat="1" ht="34" customHeight="1" spans="1:205">
      <c r="A112" s="25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9"/>
      <c r="P112" s="30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</row>
    <row r="113" s="1" customFormat="1" ht="34" customHeight="1" spans="1:205">
      <c r="A113" s="25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9"/>
      <c r="P113" s="30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</row>
    <row r="114" s="1" customFormat="1" ht="34" customHeight="1" spans="1:205">
      <c r="A114" s="25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9"/>
      <c r="P114" s="30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</row>
    <row r="115" s="1" customFormat="1" ht="34" customHeight="1" spans="1:205">
      <c r="A115" s="25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9"/>
      <c r="P115" s="30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</row>
    <row r="116" s="1" customFormat="1" ht="34" customHeight="1" spans="1:205">
      <c r="A116" s="25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9"/>
      <c r="P116" s="30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</row>
    <row r="117" s="1" customFormat="1" ht="34" customHeight="1" spans="1:205">
      <c r="A117" s="25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9"/>
      <c r="P117" s="30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</row>
    <row r="118" s="1" customFormat="1" ht="34" customHeight="1" spans="1:205">
      <c r="A118" s="25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9"/>
      <c r="P118" s="30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</row>
    <row r="119" s="1" customFormat="1" ht="34" customHeight="1" spans="1:205">
      <c r="A119" s="25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9"/>
      <c r="P119" s="30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</row>
    <row r="120" s="1" customFormat="1" ht="34" customHeight="1" spans="1:205">
      <c r="A120" s="25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9"/>
      <c r="P120" s="30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</row>
    <row r="121" s="1" customFormat="1" ht="34" customHeight="1" spans="1:205">
      <c r="A121" s="25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9"/>
      <c r="P121" s="30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</row>
    <row r="122" s="1" customFormat="1" ht="34" customHeight="1" spans="1:205">
      <c r="A122" s="25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9"/>
      <c r="P122" s="30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</row>
    <row r="123" s="1" customFormat="1" ht="34" customHeight="1" spans="1:205">
      <c r="A123" s="25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9"/>
      <c r="P123" s="30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</row>
    <row r="124" s="1" customFormat="1" ht="34" customHeight="1" spans="1:205">
      <c r="A124" s="25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9"/>
      <c r="P124" s="30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</row>
    <row r="125" s="1" customFormat="1" ht="34" customHeight="1" spans="1:205">
      <c r="A125" s="25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9"/>
      <c r="P125" s="30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1"/>
      <c r="BR125" s="51"/>
      <c r="BS125" s="51"/>
      <c r="BT125" s="51"/>
      <c r="BU125" s="51"/>
      <c r="BV125" s="51"/>
      <c r="BW125" s="51"/>
      <c r="BX125" s="51"/>
      <c r="BY125" s="51"/>
      <c r="BZ125" s="51"/>
      <c r="CA125" s="51"/>
      <c r="CB125" s="51"/>
      <c r="CC125" s="51"/>
      <c r="CD125" s="51"/>
      <c r="CE125" s="51"/>
      <c r="CF125" s="51"/>
      <c r="CG125" s="51"/>
      <c r="CH125" s="51"/>
      <c r="CI125" s="51"/>
      <c r="CJ125" s="51"/>
      <c r="CK125" s="51"/>
      <c r="CL125" s="51"/>
      <c r="CM125" s="51"/>
      <c r="CN125" s="51"/>
      <c r="CO125" s="51"/>
      <c r="CP125" s="51"/>
      <c r="CQ125" s="51"/>
      <c r="CR125" s="51"/>
      <c r="CS125" s="51"/>
      <c r="CT125" s="51"/>
      <c r="CU125" s="51"/>
      <c r="CV125" s="51"/>
      <c r="CW125" s="51"/>
      <c r="CX125" s="51"/>
      <c r="CY125" s="51"/>
      <c r="CZ125" s="51"/>
      <c r="DA125" s="51"/>
      <c r="DB125" s="51"/>
      <c r="DC125" s="51"/>
      <c r="DD125" s="51"/>
      <c r="DE125" s="51"/>
      <c r="DF125" s="51"/>
      <c r="DG125" s="51"/>
      <c r="DH125" s="51"/>
      <c r="DI125" s="51"/>
      <c r="DJ125" s="51"/>
      <c r="DK125" s="51"/>
      <c r="DL125" s="51"/>
      <c r="DM125" s="51"/>
      <c r="DN125" s="51"/>
      <c r="DO125" s="51"/>
      <c r="DP125" s="51"/>
      <c r="DQ125" s="51"/>
      <c r="DR125" s="51"/>
      <c r="DS125" s="51"/>
      <c r="DT125" s="51"/>
      <c r="DU125" s="51"/>
      <c r="DV125" s="51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  <c r="EL125" s="51"/>
      <c r="EM125" s="51"/>
      <c r="EN125" s="51"/>
      <c r="EO125" s="51"/>
      <c r="EP125" s="51"/>
      <c r="EQ125" s="51"/>
      <c r="ER125" s="51"/>
      <c r="ES125" s="51"/>
      <c r="ET125" s="51"/>
      <c r="EU125" s="51"/>
      <c r="EV125" s="51"/>
      <c r="EW125" s="51"/>
      <c r="EX125" s="51"/>
      <c r="EY125" s="51"/>
      <c r="EZ125" s="51"/>
      <c r="FA125" s="51"/>
      <c r="FB125" s="51"/>
      <c r="FC125" s="51"/>
      <c r="FD125" s="51"/>
      <c r="FE125" s="51"/>
      <c r="FF125" s="51"/>
      <c r="FG125" s="51"/>
      <c r="FH125" s="51"/>
      <c r="FI125" s="51"/>
      <c r="FJ125" s="51"/>
      <c r="FK125" s="51"/>
      <c r="FL125" s="51"/>
      <c r="FM125" s="51"/>
      <c r="FN125" s="51"/>
      <c r="FO125" s="51"/>
      <c r="FP125" s="51"/>
      <c r="FQ125" s="51"/>
      <c r="FR125" s="51"/>
      <c r="FS125" s="51"/>
      <c r="FT125" s="51"/>
      <c r="FU125" s="51"/>
      <c r="FV125" s="51"/>
      <c r="FW125" s="51"/>
      <c r="FX125" s="51"/>
      <c r="FY125" s="51"/>
      <c r="FZ125" s="51"/>
      <c r="GA125" s="51"/>
      <c r="GB125" s="51"/>
      <c r="GC125" s="51"/>
      <c r="GD125" s="51"/>
      <c r="GE125" s="51"/>
      <c r="GF125" s="51"/>
      <c r="GG125" s="51"/>
      <c r="GH125" s="51"/>
      <c r="GI125" s="51"/>
      <c r="GJ125" s="51"/>
      <c r="GK125" s="51"/>
      <c r="GL125" s="51"/>
      <c r="GM125" s="51"/>
      <c r="GN125" s="51"/>
      <c r="GO125" s="51"/>
      <c r="GP125" s="51"/>
      <c r="GQ125" s="51"/>
      <c r="GR125" s="51"/>
      <c r="GS125" s="51"/>
      <c r="GT125" s="51"/>
      <c r="GU125" s="51"/>
      <c r="GV125" s="51"/>
      <c r="GW125" s="51"/>
    </row>
    <row r="126" s="1" customFormat="1" ht="34" customHeight="1" spans="1:205">
      <c r="A126" s="25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9"/>
      <c r="P126" s="30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1"/>
      <c r="BR126" s="51"/>
      <c r="BS126" s="51"/>
      <c r="BT126" s="51"/>
      <c r="BU126" s="51"/>
      <c r="BV126" s="51"/>
      <c r="BW126" s="51"/>
      <c r="BX126" s="51"/>
      <c r="BY126" s="51"/>
      <c r="BZ126" s="51"/>
      <c r="CA126" s="51"/>
      <c r="CB126" s="51"/>
      <c r="CC126" s="51"/>
      <c r="CD126" s="51"/>
      <c r="CE126" s="51"/>
      <c r="CF126" s="51"/>
      <c r="CG126" s="51"/>
      <c r="CH126" s="51"/>
      <c r="CI126" s="51"/>
      <c r="CJ126" s="51"/>
      <c r="CK126" s="51"/>
      <c r="CL126" s="51"/>
      <c r="CM126" s="51"/>
      <c r="CN126" s="51"/>
      <c r="CO126" s="51"/>
      <c r="CP126" s="51"/>
      <c r="CQ126" s="51"/>
      <c r="CR126" s="51"/>
      <c r="CS126" s="51"/>
      <c r="CT126" s="51"/>
      <c r="CU126" s="51"/>
      <c r="CV126" s="51"/>
      <c r="CW126" s="51"/>
      <c r="CX126" s="51"/>
      <c r="CY126" s="51"/>
      <c r="CZ126" s="51"/>
      <c r="DA126" s="51"/>
      <c r="DB126" s="51"/>
      <c r="DC126" s="51"/>
      <c r="DD126" s="51"/>
      <c r="DE126" s="51"/>
      <c r="DF126" s="51"/>
      <c r="DG126" s="51"/>
      <c r="DH126" s="51"/>
      <c r="DI126" s="51"/>
      <c r="DJ126" s="51"/>
      <c r="DK126" s="51"/>
      <c r="DL126" s="51"/>
      <c r="DM126" s="51"/>
      <c r="DN126" s="51"/>
      <c r="DO126" s="51"/>
      <c r="DP126" s="51"/>
      <c r="DQ126" s="51"/>
      <c r="DR126" s="51"/>
      <c r="DS126" s="51"/>
      <c r="DT126" s="51"/>
      <c r="DU126" s="51"/>
      <c r="DV126" s="51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  <c r="EL126" s="51"/>
      <c r="EM126" s="51"/>
      <c r="EN126" s="51"/>
      <c r="EO126" s="51"/>
      <c r="EP126" s="51"/>
      <c r="EQ126" s="51"/>
      <c r="ER126" s="51"/>
      <c r="ES126" s="51"/>
      <c r="ET126" s="51"/>
      <c r="EU126" s="51"/>
      <c r="EV126" s="51"/>
      <c r="EW126" s="51"/>
      <c r="EX126" s="51"/>
      <c r="EY126" s="51"/>
      <c r="EZ126" s="51"/>
      <c r="FA126" s="51"/>
      <c r="FB126" s="51"/>
      <c r="FC126" s="51"/>
      <c r="FD126" s="51"/>
      <c r="FE126" s="51"/>
      <c r="FF126" s="51"/>
      <c r="FG126" s="51"/>
      <c r="FH126" s="51"/>
      <c r="FI126" s="51"/>
      <c r="FJ126" s="51"/>
      <c r="FK126" s="51"/>
      <c r="FL126" s="51"/>
      <c r="FM126" s="51"/>
      <c r="FN126" s="51"/>
      <c r="FO126" s="51"/>
      <c r="FP126" s="51"/>
      <c r="FQ126" s="51"/>
      <c r="FR126" s="51"/>
      <c r="FS126" s="51"/>
      <c r="FT126" s="51"/>
      <c r="FU126" s="51"/>
      <c r="FV126" s="51"/>
      <c r="FW126" s="51"/>
      <c r="FX126" s="51"/>
      <c r="FY126" s="51"/>
      <c r="FZ126" s="51"/>
      <c r="GA126" s="51"/>
      <c r="GB126" s="51"/>
      <c r="GC126" s="51"/>
      <c r="GD126" s="51"/>
      <c r="GE126" s="51"/>
      <c r="GF126" s="51"/>
      <c r="GG126" s="51"/>
      <c r="GH126" s="51"/>
      <c r="GI126" s="51"/>
      <c r="GJ126" s="51"/>
      <c r="GK126" s="51"/>
      <c r="GL126" s="51"/>
      <c r="GM126" s="51"/>
      <c r="GN126" s="51"/>
      <c r="GO126" s="51"/>
      <c r="GP126" s="51"/>
      <c r="GQ126" s="51"/>
      <c r="GR126" s="51"/>
      <c r="GS126" s="51"/>
      <c r="GT126" s="51"/>
      <c r="GU126" s="51"/>
      <c r="GV126" s="51"/>
      <c r="GW126" s="51"/>
    </row>
    <row r="127" s="1" customFormat="1" ht="34" customHeight="1" spans="1:205">
      <c r="A127" s="25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9"/>
      <c r="P127" s="30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</row>
    <row r="128" s="1" customFormat="1" ht="34" customHeight="1" spans="1:205">
      <c r="A128" s="25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9"/>
      <c r="P128" s="30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</row>
    <row r="129" s="1" customFormat="1" ht="34" customHeight="1" spans="1:205">
      <c r="A129" s="25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9"/>
      <c r="P129" s="30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</row>
    <row r="130" s="1" customFormat="1" ht="34" customHeight="1" spans="1:205">
      <c r="A130" s="25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9"/>
      <c r="P130" s="30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</row>
    <row r="131" s="1" customFormat="1" ht="34" customHeight="1" spans="1:205">
      <c r="A131" s="25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9"/>
      <c r="P131" s="30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</row>
    <row r="132" s="1" customFormat="1" ht="34" customHeight="1" spans="1:205">
      <c r="A132" s="25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9"/>
      <c r="P132" s="30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</row>
    <row r="133" s="1" customFormat="1" ht="34" customHeight="1" spans="1:205">
      <c r="A133" s="25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9"/>
      <c r="P133" s="30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</row>
    <row r="134" s="1" customFormat="1" ht="34" customHeight="1" spans="1:205">
      <c r="A134" s="25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9"/>
      <c r="P134" s="30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</row>
    <row r="135" s="1" customFormat="1" ht="34" customHeight="1" spans="1:205">
      <c r="A135" s="25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9"/>
      <c r="P135" s="30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</row>
    <row r="136" s="1" customFormat="1" ht="34" customHeight="1" spans="1:205">
      <c r="A136" s="25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9"/>
      <c r="P136" s="30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</row>
    <row r="137" s="1" customFormat="1" ht="34" customHeight="1" spans="1:205">
      <c r="A137" s="25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9"/>
      <c r="P137" s="30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</row>
    <row r="138" s="1" customFormat="1" ht="34" customHeight="1" spans="1:205">
      <c r="A138" s="25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9"/>
      <c r="P138" s="30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</row>
    <row r="139" s="1" customFormat="1" ht="34" customHeight="1" spans="1:205">
      <c r="A139" s="25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9"/>
      <c r="P139" s="30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</row>
    <row r="140" s="1" customFormat="1" ht="34" customHeight="1" spans="1:205">
      <c r="A140" s="25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9"/>
      <c r="P140" s="30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</row>
    <row r="141" s="1" customFormat="1" ht="34" customHeight="1" spans="1:205">
      <c r="A141" s="25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9"/>
      <c r="P141" s="30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</row>
    <row r="142" s="1" customFormat="1" ht="34" customHeight="1" spans="1:205">
      <c r="A142" s="25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9"/>
      <c r="P142" s="30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</row>
    <row r="143" s="1" customFormat="1" ht="34" customHeight="1" spans="1:205">
      <c r="A143" s="25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9"/>
      <c r="P143" s="30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</row>
    <row r="144" s="1" customFormat="1" ht="34" customHeight="1" spans="1:205">
      <c r="A144" s="25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9"/>
      <c r="P144" s="30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</row>
    <row r="145" s="1" customFormat="1" ht="34" customHeight="1" spans="1:205">
      <c r="A145" s="25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9"/>
      <c r="P145" s="30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</row>
    <row r="146" s="1" customFormat="1" ht="34" customHeight="1" spans="1:205">
      <c r="A146" s="25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9"/>
      <c r="P146" s="30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</row>
    <row r="147" s="1" customFormat="1" ht="34" customHeight="1" spans="1:205">
      <c r="A147" s="25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9"/>
      <c r="P147" s="30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</row>
    <row r="148" s="1" customFormat="1" ht="34" customHeight="1" spans="1:205">
      <c r="A148" s="25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9"/>
      <c r="P148" s="30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</row>
    <row r="149" s="1" customFormat="1" ht="34" customHeight="1" spans="1:205">
      <c r="A149" s="25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9"/>
      <c r="P149" s="30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</row>
    <row r="150" s="1" customFormat="1" ht="34" customHeight="1" spans="1:205">
      <c r="A150" s="25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9"/>
      <c r="P150" s="30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</row>
    <row r="151" s="1" customFormat="1" ht="34" customHeight="1" spans="1:205">
      <c r="A151" s="25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9"/>
      <c r="P151" s="30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</row>
    <row r="152" s="1" customFormat="1" ht="34" customHeight="1" spans="1:205">
      <c r="A152" s="25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9"/>
      <c r="P152" s="30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  <c r="CG152" s="51"/>
      <c r="CH152" s="51"/>
      <c r="CI152" s="51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  <c r="EM152" s="51"/>
      <c r="EN152" s="51"/>
      <c r="EO152" s="51"/>
      <c r="EP152" s="51"/>
      <c r="EQ152" s="51"/>
      <c r="ER152" s="51"/>
      <c r="ES152" s="51"/>
      <c r="ET152" s="51"/>
      <c r="EU152" s="51"/>
      <c r="EV152" s="51"/>
      <c r="EW152" s="51"/>
      <c r="EX152" s="51"/>
      <c r="EY152" s="51"/>
      <c r="EZ152" s="51"/>
      <c r="FA152" s="51"/>
      <c r="FB152" s="51"/>
      <c r="FC152" s="51"/>
      <c r="FD152" s="51"/>
      <c r="FE152" s="51"/>
      <c r="FF152" s="51"/>
      <c r="FG152" s="51"/>
      <c r="FH152" s="51"/>
      <c r="FI152" s="51"/>
      <c r="FJ152" s="51"/>
      <c r="FK152" s="51"/>
      <c r="FL152" s="51"/>
      <c r="FM152" s="51"/>
      <c r="FN152" s="51"/>
      <c r="FO152" s="51"/>
      <c r="FP152" s="51"/>
      <c r="FQ152" s="51"/>
      <c r="FR152" s="51"/>
      <c r="FS152" s="51"/>
      <c r="FT152" s="51"/>
      <c r="FU152" s="51"/>
      <c r="FV152" s="51"/>
      <c r="FW152" s="51"/>
      <c r="FX152" s="51"/>
      <c r="FY152" s="51"/>
      <c r="FZ152" s="51"/>
      <c r="GA152" s="51"/>
      <c r="GB152" s="51"/>
      <c r="GC152" s="51"/>
      <c r="GD152" s="51"/>
      <c r="GE152" s="51"/>
      <c r="GF152" s="51"/>
      <c r="GG152" s="51"/>
      <c r="GH152" s="51"/>
      <c r="GI152" s="51"/>
      <c r="GJ152" s="51"/>
      <c r="GK152" s="51"/>
      <c r="GL152" s="51"/>
      <c r="GM152" s="51"/>
      <c r="GN152" s="51"/>
      <c r="GO152" s="51"/>
      <c r="GP152" s="51"/>
      <c r="GQ152" s="51"/>
      <c r="GR152" s="51"/>
      <c r="GS152" s="51"/>
      <c r="GT152" s="51"/>
      <c r="GU152" s="51"/>
      <c r="GV152" s="51"/>
      <c r="GW152" s="51"/>
    </row>
    <row r="153" s="1" customFormat="1" ht="34" customHeight="1" spans="1:205">
      <c r="A153" s="25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9"/>
      <c r="P153" s="30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  <c r="DB153" s="51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  <c r="EM153" s="51"/>
      <c r="EN153" s="51"/>
      <c r="EO153" s="51"/>
      <c r="EP153" s="51"/>
      <c r="EQ153" s="51"/>
      <c r="ER153" s="51"/>
      <c r="ES153" s="51"/>
      <c r="ET153" s="51"/>
      <c r="EU153" s="51"/>
      <c r="EV153" s="51"/>
      <c r="EW153" s="51"/>
      <c r="EX153" s="51"/>
      <c r="EY153" s="51"/>
      <c r="EZ153" s="51"/>
      <c r="FA153" s="51"/>
      <c r="FB153" s="51"/>
      <c r="FC153" s="51"/>
      <c r="FD153" s="51"/>
      <c r="FE153" s="51"/>
      <c r="FF153" s="51"/>
      <c r="FG153" s="51"/>
      <c r="FH153" s="51"/>
      <c r="FI153" s="51"/>
      <c r="FJ153" s="51"/>
      <c r="FK153" s="51"/>
      <c r="FL153" s="51"/>
      <c r="FM153" s="51"/>
      <c r="FN153" s="51"/>
      <c r="FO153" s="51"/>
      <c r="FP153" s="51"/>
      <c r="FQ153" s="51"/>
      <c r="FR153" s="51"/>
      <c r="FS153" s="51"/>
      <c r="FT153" s="51"/>
      <c r="FU153" s="51"/>
      <c r="FV153" s="51"/>
      <c r="FW153" s="51"/>
      <c r="FX153" s="51"/>
      <c r="FY153" s="51"/>
      <c r="FZ153" s="51"/>
      <c r="GA153" s="51"/>
      <c r="GB153" s="51"/>
      <c r="GC153" s="51"/>
      <c r="GD153" s="51"/>
      <c r="GE153" s="51"/>
      <c r="GF153" s="51"/>
      <c r="GG153" s="51"/>
      <c r="GH153" s="51"/>
      <c r="GI153" s="51"/>
      <c r="GJ153" s="51"/>
      <c r="GK153" s="51"/>
      <c r="GL153" s="51"/>
      <c r="GM153" s="51"/>
      <c r="GN153" s="51"/>
      <c r="GO153" s="51"/>
      <c r="GP153" s="51"/>
      <c r="GQ153" s="51"/>
      <c r="GR153" s="51"/>
      <c r="GS153" s="51"/>
      <c r="GT153" s="51"/>
      <c r="GU153" s="51"/>
      <c r="GV153" s="51"/>
      <c r="GW153" s="51"/>
    </row>
    <row r="154" s="1" customFormat="1" ht="34" customHeight="1" spans="1:205">
      <c r="A154" s="25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9"/>
      <c r="P154" s="30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  <c r="BF154" s="51"/>
      <c r="BG154" s="51"/>
      <c r="BH154" s="51"/>
      <c r="BI154" s="51"/>
      <c r="BJ154" s="51"/>
      <c r="BK154" s="51"/>
      <c r="BL154" s="51"/>
      <c r="BM154" s="51"/>
      <c r="BN154" s="51"/>
      <c r="BO154" s="51"/>
      <c r="BP154" s="51"/>
      <c r="BQ154" s="51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1"/>
      <c r="CR154" s="51"/>
      <c r="CS154" s="51"/>
      <c r="CT154" s="51"/>
      <c r="CU154" s="51"/>
      <c r="CV154" s="51"/>
      <c r="CW154" s="51"/>
      <c r="CX154" s="51"/>
      <c r="CY154" s="51"/>
      <c r="CZ154" s="51"/>
      <c r="DA154" s="51"/>
      <c r="DB154" s="51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1"/>
      <c r="EC154" s="51"/>
      <c r="ED154" s="51"/>
      <c r="EE154" s="51"/>
      <c r="EF154" s="51"/>
      <c r="EG154" s="51"/>
      <c r="EH154" s="51"/>
      <c r="EI154" s="51"/>
      <c r="EJ154" s="51"/>
      <c r="EK154" s="51"/>
      <c r="EL154" s="51"/>
      <c r="EM154" s="51"/>
      <c r="EN154" s="51"/>
      <c r="EO154" s="51"/>
      <c r="EP154" s="51"/>
      <c r="EQ154" s="51"/>
      <c r="ER154" s="51"/>
      <c r="ES154" s="51"/>
      <c r="ET154" s="51"/>
      <c r="EU154" s="51"/>
      <c r="EV154" s="51"/>
      <c r="EW154" s="51"/>
      <c r="EX154" s="51"/>
      <c r="EY154" s="51"/>
      <c r="EZ154" s="51"/>
      <c r="FA154" s="51"/>
      <c r="FB154" s="51"/>
      <c r="FC154" s="51"/>
      <c r="FD154" s="51"/>
      <c r="FE154" s="51"/>
      <c r="FF154" s="51"/>
      <c r="FG154" s="51"/>
      <c r="FH154" s="51"/>
      <c r="FI154" s="51"/>
      <c r="FJ154" s="51"/>
      <c r="FK154" s="51"/>
      <c r="FL154" s="51"/>
      <c r="FM154" s="51"/>
      <c r="FN154" s="51"/>
      <c r="FO154" s="51"/>
      <c r="FP154" s="51"/>
      <c r="FQ154" s="51"/>
      <c r="FR154" s="51"/>
      <c r="FS154" s="51"/>
      <c r="FT154" s="51"/>
      <c r="FU154" s="51"/>
      <c r="FV154" s="51"/>
      <c r="FW154" s="51"/>
      <c r="FX154" s="51"/>
      <c r="FY154" s="51"/>
      <c r="FZ154" s="51"/>
      <c r="GA154" s="51"/>
      <c r="GB154" s="51"/>
      <c r="GC154" s="51"/>
      <c r="GD154" s="51"/>
      <c r="GE154" s="51"/>
      <c r="GF154" s="51"/>
      <c r="GG154" s="51"/>
      <c r="GH154" s="51"/>
      <c r="GI154" s="51"/>
      <c r="GJ154" s="51"/>
      <c r="GK154" s="51"/>
      <c r="GL154" s="51"/>
      <c r="GM154" s="51"/>
      <c r="GN154" s="51"/>
      <c r="GO154" s="51"/>
      <c r="GP154" s="51"/>
      <c r="GQ154" s="51"/>
      <c r="GR154" s="51"/>
      <c r="GS154" s="51"/>
      <c r="GT154" s="51"/>
      <c r="GU154" s="51"/>
      <c r="GV154" s="51"/>
      <c r="GW154" s="51"/>
    </row>
    <row r="155" s="1" customFormat="1" ht="34" customHeight="1" spans="1:205">
      <c r="A155" s="25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9"/>
      <c r="P155" s="30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</row>
    <row r="156" s="1" customFormat="1" ht="34" customHeight="1" spans="1:205">
      <c r="A156" s="25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9"/>
      <c r="P156" s="30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1"/>
      <c r="EC156" s="51"/>
      <c r="ED156" s="51"/>
      <c r="EE156" s="51"/>
      <c r="EF156" s="51"/>
      <c r="EG156" s="51"/>
      <c r="EH156" s="51"/>
      <c r="EI156" s="51"/>
      <c r="EJ156" s="51"/>
      <c r="EK156" s="51"/>
      <c r="EL156" s="51"/>
      <c r="EM156" s="51"/>
      <c r="EN156" s="51"/>
      <c r="EO156" s="51"/>
      <c r="EP156" s="51"/>
      <c r="EQ156" s="51"/>
      <c r="ER156" s="51"/>
      <c r="ES156" s="51"/>
      <c r="ET156" s="51"/>
      <c r="EU156" s="51"/>
      <c r="EV156" s="51"/>
      <c r="EW156" s="51"/>
      <c r="EX156" s="51"/>
      <c r="EY156" s="51"/>
      <c r="EZ156" s="51"/>
      <c r="FA156" s="51"/>
      <c r="FB156" s="51"/>
      <c r="FC156" s="51"/>
      <c r="FD156" s="51"/>
      <c r="FE156" s="51"/>
      <c r="FF156" s="51"/>
      <c r="FG156" s="51"/>
      <c r="FH156" s="51"/>
      <c r="FI156" s="51"/>
      <c r="FJ156" s="51"/>
      <c r="FK156" s="51"/>
      <c r="FL156" s="51"/>
      <c r="FM156" s="51"/>
      <c r="FN156" s="51"/>
      <c r="FO156" s="51"/>
      <c r="FP156" s="51"/>
      <c r="FQ156" s="51"/>
      <c r="FR156" s="51"/>
      <c r="FS156" s="51"/>
      <c r="FT156" s="51"/>
      <c r="FU156" s="51"/>
      <c r="FV156" s="51"/>
      <c r="FW156" s="51"/>
      <c r="FX156" s="51"/>
      <c r="FY156" s="51"/>
      <c r="FZ156" s="51"/>
      <c r="GA156" s="51"/>
      <c r="GB156" s="51"/>
      <c r="GC156" s="51"/>
      <c r="GD156" s="51"/>
      <c r="GE156" s="51"/>
      <c r="GF156" s="51"/>
      <c r="GG156" s="51"/>
      <c r="GH156" s="51"/>
      <c r="GI156" s="51"/>
      <c r="GJ156" s="51"/>
      <c r="GK156" s="51"/>
      <c r="GL156" s="51"/>
      <c r="GM156" s="51"/>
      <c r="GN156" s="51"/>
      <c r="GO156" s="51"/>
      <c r="GP156" s="51"/>
      <c r="GQ156" s="51"/>
      <c r="GR156" s="51"/>
      <c r="GS156" s="51"/>
      <c r="GT156" s="51"/>
      <c r="GU156" s="51"/>
      <c r="GV156" s="51"/>
      <c r="GW156" s="51"/>
    </row>
    <row r="157" s="1" customFormat="1" ht="34" customHeight="1" spans="1:205">
      <c r="A157" s="25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9"/>
      <c r="P157" s="30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  <c r="CI157" s="51"/>
      <c r="CJ157" s="51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51"/>
      <c r="DH157" s="51"/>
      <c r="DI157" s="51"/>
      <c r="DJ157" s="51"/>
      <c r="DK157" s="51"/>
      <c r="DL157" s="51"/>
      <c r="DM157" s="51"/>
      <c r="DN157" s="51"/>
      <c r="DO157" s="51"/>
      <c r="DP157" s="51"/>
      <c r="DQ157" s="51"/>
      <c r="DR157" s="51"/>
      <c r="DS157" s="51"/>
      <c r="DT157" s="51"/>
      <c r="DU157" s="51"/>
      <c r="DV157" s="51"/>
      <c r="DW157" s="51"/>
      <c r="DX157" s="51"/>
      <c r="DY157" s="51"/>
      <c r="DZ157" s="51"/>
      <c r="EA157" s="51"/>
      <c r="EB157" s="51"/>
      <c r="EC157" s="51"/>
      <c r="ED157" s="51"/>
      <c r="EE157" s="51"/>
      <c r="EF157" s="51"/>
      <c r="EG157" s="51"/>
      <c r="EH157" s="51"/>
      <c r="EI157" s="51"/>
      <c r="EJ157" s="51"/>
      <c r="EK157" s="51"/>
      <c r="EL157" s="51"/>
      <c r="EM157" s="51"/>
      <c r="EN157" s="51"/>
      <c r="EO157" s="51"/>
      <c r="EP157" s="51"/>
      <c r="EQ157" s="51"/>
      <c r="ER157" s="51"/>
      <c r="ES157" s="51"/>
      <c r="ET157" s="51"/>
      <c r="EU157" s="51"/>
      <c r="EV157" s="51"/>
      <c r="EW157" s="51"/>
      <c r="EX157" s="51"/>
      <c r="EY157" s="51"/>
      <c r="EZ157" s="51"/>
      <c r="FA157" s="51"/>
      <c r="FB157" s="51"/>
      <c r="FC157" s="51"/>
      <c r="FD157" s="51"/>
      <c r="FE157" s="51"/>
      <c r="FF157" s="51"/>
      <c r="FG157" s="51"/>
      <c r="FH157" s="51"/>
      <c r="FI157" s="51"/>
      <c r="FJ157" s="51"/>
      <c r="FK157" s="51"/>
      <c r="FL157" s="51"/>
      <c r="FM157" s="51"/>
      <c r="FN157" s="51"/>
      <c r="FO157" s="51"/>
      <c r="FP157" s="51"/>
      <c r="FQ157" s="51"/>
      <c r="FR157" s="51"/>
      <c r="FS157" s="51"/>
      <c r="FT157" s="51"/>
      <c r="FU157" s="51"/>
      <c r="FV157" s="51"/>
      <c r="FW157" s="51"/>
      <c r="FX157" s="51"/>
      <c r="FY157" s="51"/>
      <c r="FZ157" s="51"/>
      <c r="GA157" s="51"/>
      <c r="GB157" s="51"/>
      <c r="GC157" s="51"/>
      <c r="GD157" s="51"/>
      <c r="GE157" s="51"/>
      <c r="GF157" s="51"/>
      <c r="GG157" s="51"/>
      <c r="GH157" s="51"/>
      <c r="GI157" s="51"/>
      <c r="GJ157" s="51"/>
      <c r="GK157" s="51"/>
      <c r="GL157" s="51"/>
      <c r="GM157" s="51"/>
      <c r="GN157" s="51"/>
      <c r="GO157" s="51"/>
      <c r="GP157" s="51"/>
      <c r="GQ157" s="51"/>
      <c r="GR157" s="51"/>
      <c r="GS157" s="51"/>
      <c r="GT157" s="51"/>
      <c r="GU157" s="51"/>
      <c r="GV157" s="51"/>
      <c r="GW157" s="51"/>
    </row>
    <row r="158" s="1" customFormat="1" ht="34" customHeight="1" spans="1:205">
      <c r="A158" s="25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9"/>
      <c r="P158" s="30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</row>
    <row r="159" s="1" customFormat="1" ht="34" customHeight="1" spans="1:205">
      <c r="A159" s="25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9"/>
      <c r="P159" s="30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  <c r="CG159" s="51"/>
      <c r="CH159" s="51"/>
      <c r="CI159" s="51"/>
      <c r="CJ159" s="51"/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51"/>
      <c r="DH159" s="51"/>
      <c r="DI159" s="51"/>
      <c r="DJ159" s="51"/>
      <c r="DK159" s="51"/>
      <c r="DL159" s="51"/>
      <c r="DM159" s="51"/>
      <c r="DN159" s="51"/>
      <c r="DO159" s="51"/>
      <c r="DP159" s="51"/>
      <c r="DQ159" s="51"/>
      <c r="DR159" s="51"/>
      <c r="DS159" s="51"/>
      <c r="DT159" s="51"/>
      <c r="DU159" s="51"/>
      <c r="DV159" s="51"/>
      <c r="DW159" s="51"/>
      <c r="DX159" s="51"/>
      <c r="DY159" s="51"/>
      <c r="DZ159" s="51"/>
      <c r="EA159" s="51"/>
      <c r="EB159" s="51"/>
      <c r="EC159" s="51"/>
      <c r="ED159" s="51"/>
      <c r="EE159" s="51"/>
      <c r="EF159" s="51"/>
      <c r="EG159" s="51"/>
      <c r="EH159" s="51"/>
      <c r="EI159" s="51"/>
      <c r="EJ159" s="51"/>
      <c r="EK159" s="51"/>
      <c r="EL159" s="51"/>
      <c r="EM159" s="51"/>
      <c r="EN159" s="51"/>
      <c r="EO159" s="51"/>
      <c r="EP159" s="51"/>
      <c r="EQ159" s="51"/>
      <c r="ER159" s="51"/>
      <c r="ES159" s="51"/>
      <c r="ET159" s="51"/>
      <c r="EU159" s="51"/>
      <c r="EV159" s="51"/>
      <c r="EW159" s="51"/>
      <c r="EX159" s="51"/>
      <c r="EY159" s="51"/>
      <c r="EZ159" s="51"/>
      <c r="FA159" s="51"/>
      <c r="FB159" s="51"/>
      <c r="FC159" s="51"/>
      <c r="FD159" s="51"/>
      <c r="FE159" s="51"/>
      <c r="FF159" s="51"/>
      <c r="FG159" s="51"/>
      <c r="FH159" s="51"/>
      <c r="FI159" s="51"/>
      <c r="FJ159" s="51"/>
      <c r="FK159" s="51"/>
      <c r="FL159" s="51"/>
      <c r="FM159" s="51"/>
      <c r="FN159" s="51"/>
      <c r="FO159" s="51"/>
      <c r="FP159" s="51"/>
      <c r="FQ159" s="51"/>
      <c r="FR159" s="51"/>
      <c r="FS159" s="51"/>
      <c r="FT159" s="51"/>
      <c r="FU159" s="51"/>
      <c r="FV159" s="51"/>
      <c r="FW159" s="51"/>
      <c r="FX159" s="51"/>
      <c r="FY159" s="51"/>
      <c r="FZ159" s="51"/>
      <c r="GA159" s="51"/>
      <c r="GB159" s="51"/>
      <c r="GC159" s="51"/>
      <c r="GD159" s="51"/>
      <c r="GE159" s="51"/>
      <c r="GF159" s="51"/>
      <c r="GG159" s="51"/>
      <c r="GH159" s="51"/>
      <c r="GI159" s="51"/>
      <c r="GJ159" s="51"/>
      <c r="GK159" s="51"/>
      <c r="GL159" s="51"/>
      <c r="GM159" s="51"/>
      <c r="GN159" s="51"/>
      <c r="GO159" s="51"/>
      <c r="GP159" s="51"/>
      <c r="GQ159" s="51"/>
      <c r="GR159" s="51"/>
      <c r="GS159" s="51"/>
      <c r="GT159" s="51"/>
      <c r="GU159" s="51"/>
      <c r="GV159" s="51"/>
      <c r="GW159" s="51"/>
    </row>
    <row r="160" s="1" customFormat="1" ht="34" customHeight="1" spans="1:205">
      <c r="A160" s="25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9"/>
      <c r="P160" s="30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1"/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1"/>
      <c r="DK160" s="51"/>
      <c r="DL160" s="51"/>
      <c r="DM160" s="51"/>
      <c r="DN160" s="51"/>
      <c r="DO160" s="51"/>
      <c r="DP160" s="51"/>
      <c r="DQ160" s="51"/>
      <c r="DR160" s="51"/>
      <c r="DS160" s="51"/>
      <c r="DT160" s="51"/>
      <c r="DU160" s="51"/>
      <c r="DV160" s="51"/>
      <c r="DW160" s="51"/>
      <c r="DX160" s="51"/>
      <c r="DY160" s="51"/>
      <c r="DZ160" s="51"/>
      <c r="EA160" s="51"/>
      <c r="EB160" s="51"/>
      <c r="EC160" s="51"/>
      <c r="ED160" s="51"/>
      <c r="EE160" s="51"/>
      <c r="EF160" s="51"/>
      <c r="EG160" s="51"/>
      <c r="EH160" s="51"/>
      <c r="EI160" s="51"/>
      <c r="EJ160" s="51"/>
      <c r="EK160" s="51"/>
      <c r="EL160" s="51"/>
      <c r="EM160" s="51"/>
      <c r="EN160" s="51"/>
      <c r="EO160" s="51"/>
      <c r="EP160" s="51"/>
      <c r="EQ160" s="51"/>
      <c r="ER160" s="51"/>
      <c r="ES160" s="51"/>
      <c r="ET160" s="51"/>
      <c r="EU160" s="51"/>
      <c r="EV160" s="51"/>
      <c r="EW160" s="51"/>
      <c r="EX160" s="51"/>
      <c r="EY160" s="51"/>
      <c r="EZ160" s="51"/>
      <c r="FA160" s="51"/>
      <c r="FB160" s="51"/>
      <c r="FC160" s="51"/>
      <c r="FD160" s="51"/>
      <c r="FE160" s="51"/>
      <c r="FF160" s="51"/>
      <c r="FG160" s="51"/>
      <c r="FH160" s="51"/>
      <c r="FI160" s="51"/>
      <c r="FJ160" s="51"/>
      <c r="FK160" s="51"/>
      <c r="FL160" s="51"/>
      <c r="FM160" s="51"/>
      <c r="FN160" s="51"/>
      <c r="FO160" s="51"/>
      <c r="FP160" s="51"/>
      <c r="FQ160" s="51"/>
      <c r="FR160" s="51"/>
      <c r="FS160" s="51"/>
      <c r="FT160" s="51"/>
      <c r="FU160" s="51"/>
      <c r="FV160" s="51"/>
      <c r="FW160" s="51"/>
      <c r="FX160" s="51"/>
      <c r="FY160" s="51"/>
      <c r="FZ160" s="51"/>
      <c r="GA160" s="51"/>
      <c r="GB160" s="51"/>
      <c r="GC160" s="51"/>
      <c r="GD160" s="51"/>
      <c r="GE160" s="51"/>
      <c r="GF160" s="51"/>
      <c r="GG160" s="51"/>
      <c r="GH160" s="51"/>
      <c r="GI160" s="51"/>
      <c r="GJ160" s="51"/>
      <c r="GK160" s="51"/>
      <c r="GL160" s="51"/>
      <c r="GM160" s="51"/>
      <c r="GN160" s="51"/>
      <c r="GO160" s="51"/>
      <c r="GP160" s="51"/>
      <c r="GQ160" s="51"/>
      <c r="GR160" s="51"/>
      <c r="GS160" s="51"/>
      <c r="GT160" s="51"/>
      <c r="GU160" s="51"/>
      <c r="GV160" s="51"/>
      <c r="GW160" s="51"/>
    </row>
    <row r="161" s="1" customFormat="1" ht="34" customHeight="1" spans="1:205">
      <c r="A161" s="25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9"/>
      <c r="P161" s="30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  <c r="CA161" s="51"/>
      <c r="CB161" s="51"/>
      <c r="CC161" s="51"/>
      <c r="CD161" s="51"/>
      <c r="CE161" s="51"/>
      <c r="CF161" s="51"/>
      <c r="CG161" s="51"/>
      <c r="CH161" s="51"/>
      <c r="CI161" s="51"/>
      <c r="CJ161" s="51"/>
      <c r="CK161" s="51"/>
      <c r="CL161" s="51"/>
      <c r="CM161" s="51"/>
      <c r="CN161" s="51"/>
      <c r="CO161" s="51"/>
      <c r="CP161" s="51"/>
      <c r="CQ161" s="51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51"/>
      <c r="DH161" s="51"/>
      <c r="DI161" s="51"/>
      <c r="DJ161" s="51"/>
      <c r="DK161" s="51"/>
      <c r="DL161" s="51"/>
      <c r="DM161" s="51"/>
      <c r="DN161" s="51"/>
      <c r="DO161" s="51"/>
      <c r="DP161" s="51"/>
      <c r="DQ161" s="51"/>
      <c r="DR161" s="51"/>
      <c r="DS161" s="51"/>
      <c r="DT161" s="51"/>
      <c r="DU161" s="51"/>
      <c r="DV161" s="51"/>
      <c r="DW161" s="51"/>
      <c r="DX161" s="51"/>
      <c r="DY161" s="51"/>
      <c r="DZ161" s="51"/>
      <c r="EA161" s="51"/>
      <c r="EB161" s="51"/>
      <c r="EC161" s="51"/>
      <c r="ED161" s="51"/>
      <c r="EE161" s="51"/>
      <c r="EF161" s="51"/>
      <c r="EG161" s="51"/>
      <c r="EH161" s="51"/>
      <c r="EI161" s="51"/>
      <c r="EJ161" s="51"/>
      <c r="EK161" s="51"/>
      <c r="EL161" s="51"/>
      <c r="EM161" s="51"/>
      <c r="EN161" s="51"/>
      <c r="EO161" s="51"/>
      <c r="EP161" s="51"/>
      <c r="EQ161" s="51"/>
      <c r="ER161" s="51"/>
      <c r="ES161" s="51"/>
      <c r="ET161" s="51"/>
      <c r="EU161" s="51"/>
      <c r="EV161" s="51"/>
      <c r="EW161" s="51"/>
      <c r="EX161" s="51"/>
      <c r="EY161" s="51"/>
      <c r="EZ161" s="51"/>
      <c r="FA161" s="51"/>
      <c r="FB161" s="51"/>
      <c r="FC161" s="51"/>
      <c r="FD161" s="51"/>
      <c r="FE161" s="51"/>
      <c r="FF161" s="51"/>
      <c r="FG161" s="51"/>
      <c r="FH161" s="51"/>
      <c r="FI161" s="51"/>
      <c r="FJ161" s="51"/>
      <c r="FK161" s="51"/>
      <c r="FL161" s="51"/>
      <c r="FM161" s="51"/>
      <c r="FN161" s="51"/>
      <c r="FO161" s="51"/>
      <c r="FP161" s="51"/>
      <c r="FQ161" s="51"/>
      <c r="FR161" s="51"/>
      <c r="FS161" s="51"/>
      <c r="FT161" s="51"/>
      <c r="FU161" s="51"/>
      <c r="FV161" s="51"/>
      <c r="FW161" s="51"/>
      <c r="FX161" s="51"/>
      <c r="FY161" s="51"/>
      <c r="FZ161" s="51"/>
      <c r="GA161" s="51"/>
      <c r="GB161" s="51"/>
      <c r="GC161" s="51"/>
      <c r="GD161" s="51"/>
      <c r="GE161" s="51"/>
      <c r="GF161" s="51"/>
      <c r="GG161" s="51"/>
      <c r="GH161" s="51"/>
      <c r="GI161" s="51"/>
      <c r="GJ161" s="51"/>
      <c r="GK161" s="51"/>
      <c r="GL161" s="51"/>
      <c r="GM161" s="51"/>
      <c r="GN161" s="51"/>
      <c r="GO161" s="51"/>
      <c r="GP161" s="51"/>
      <c r="GQ161" s="51"/>
      <c r="GR161" s="51"/>
      <c r="GS161" s="51"/>
      <c r="GT161" s="51"/>
      <c r="GU161" s="51"/>
      <c r="GV161" s="51"/>
      <c r="GW161" s="51"/>
    </row>
    <row r="162" s="1" customFormat="1" ht="34" customHeight="1" spans="1:205">
      <c r="A162" s="25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9"/>
      <c r="P162" s="30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  <c r="CG162" s="51"/>
      <c r="CH162" s="51"/>
      <c r="CI162" s="51"/>
      <c r="CJ162" s="51"/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51"/>
      <c r="DH162" s="51"/>
      <c r="DI162" s="51"/>
      <c r="DJ162" s="51"/>
      <c r="DK162" s="51"/>
      <c r="DL162" s="51"/>
      <c r="DM162" s="51"/>
      <c r="DN162" s="51"/>
      <c r="DO162" s="51"/>
      <c r="DP162" s="51"/>
      <c r="DQ162" s="51"/>
      <c r="DR162" s="51"/>
      <c r="DS162" s="51"/>
      <c r="DT162" s="51"/>
      <c r="DU162" s="51"/>
      <c r="DV162" s="51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  <c r="EG162" s="51"/>
      <c r="EH162" s="51"/>
      <c r="EI162" s="51"/>
      <c r="EJ162" s="51"/>
      <c r="EK162" s="51"/>
      <c r="EL162" s="51"/>
      <c r="EM162" s="51"/>
      <c r="EN162" s="51"/>
      <c r="EO162" s="51"/>
      <c r="EP162" s="51"/>
      <c r="EQ162" s="51"/>
      <c r="ER162" s="51"/>
      <c r="ES162" s="51"/>
      <c r="ET162" s="51"/>
      <c r="EU162" s="51"/>
      <c r="EV162" s="51"/>
      <c r="EW162" s="51"/>
      <c r="EX162" s="51"/>
      <c r="EY162" s="51"/>
      <c r="EZ162" s="51"/>
      <c r="FA162" s="51"/>
      <c r="FB162" s="51"/>
      <c r="FC162" s="51"/>
      <c r="FD162" s="51"/>
      <c r="FE162" s="51"/>
      <c r="FF162" s="51"/>
      <c r="FG162" s="51"/>
      <c r="FH162" s="51"/>
      <c r="FI162" s="51"/>
      <c r="FJ162" s="51"/>
      <c r="FK162" s="51"/>
      <c r="FL162" s="51"/>
      <c r="FM162" s="51"/>
      <c r="FN162" s="51"/>
      <c r="FO162" s="51"/>
      <c r="FP162" s="51"/>
      <c r="FQ162" s="51"/>
      <c r="FR162" s="51"/>
      <c r="FS162" s="51"/>
      <c r="FT162" s="51"/>
      <c r="FU162" s="51"/>
      <c r="FV162" s="51"/>
      <c r="FW162" s="51"/>
      <c r="FX162" s="51"/>
      <c r="FY162" s="51"/>
      <c r="FZ162" s="51"/>
      <c r="GA162" s="51"/>
      <c r="GB162" s="51"/>
      <c r="GC162" s="51"/>
      <c r="GD162" s="51"/>
      <c r="GE162" s="51"/>
      <c r="GF162" s="51"/>
      <c r="GG162" s="51"/>
      <c r="GH162" s="51"/>
      <c r="GI162" s="51"/>
      <c r="GJ162" s="51"/>
      <c r="GK162" s="51"/>
      <c r="GL162" s="51"/>
      <c r="GM162" s="51"/>
      <c r="GN162" s="51"/>
      <c r="GO162" s="51"/>
      <c r="GP162" s="51"/>
      <c r="GQ162" s="51"/>
      <c r="GR162" s="51"/>
      <c r="GS162" s="51"/>
      <c r="GT162" s="51"/>
      <c r="GU162" s="51"/>
      <c r="GV162" s="51"/>
      <c r="GW162" s="51"/>
    </row>
    <row r="163" s="1" customFormat="1" ht="34" customHeight="1" spans="15:205">
      <c r="O163" s="29"/>
      <c r="P163" s="30">
        <f>ROUND(G103,2)</f>
        <v>46.86</v>
      </c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  <c r="AR163" s="51"/>
      <c r="AS163" s="51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  <c r="BF163" s="51"/>
      <c r="BG163" s="51"/>
      <c r="BH163" s="51"/>
      <c r="BI163" s="51"/>
      <c r="BJ163" s="51"/>
      <c r="BK163" s="51"/>
      <c r="BL163" s="51"/>
      <c r="BM163" s="51"/>
      <c r="BN163" s="51"/>
      <c r="BO163" s="51"/>
      <c r="BP163" s="51"/>
      <c r="BQ163" s="51"/>
      <c r="BR163" s="51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1"/>
      <c r="CE163" s="51"/>
      <c r="CF163" s="51"/>
      <c r="CG163" s="51"/>
      <c r="CH163" s="51"/>
      <c r="CI163" s="51"/>
      <c r="CJ163" s="51"/>
      <c r="CK163" s="51"/>
      <c r="CL163" s="51"/>
      <c r="CM163" s="51"/>
      <c r="CN163" s="51"/>
      <c r="CO163" s="51"/>
      <c r="CP163" s="51"/>
      <c r="CQ163" s="51"/>
      <c r="CR163" s="51"/>
      <c r="CS163" s="51"/>
      <c r="CT163" s="51"/>
      <c r="CU163" s="51"/>
      <c r="CV163" s="51"/>
      <c r="CW163" s="51"/>
      <c r="CX163" s="51"/>
      <c r="CY163" s="51"/>
      <c r="CZ163" s="51"/>
      <c r="DA163" s="51"/>
      <c r="DB163" s="51"/>
      <c r="DC163" s="51"/>
      <c r="DD163" s="51"/>
      <c r="DE163" s="51"/>
      <c r="DF163" s="51"/>
      <c r="DG163" s="51"/>
      <c r="DH163" s="51"/>
      <c r="DI163" s="51"/>
      <c r="DJ163" s="51"/>
      <c r="DK163" s="51"/>
      <c r="DL163" s="51"/>
      <c r="DM163" s="51"/>
      <c r="DN163" s="51"/>
      <c r="DO163" s="51"/>
      <c r="DP163" s="51"/>
      <c r="DQ163" s="51"/>
      <c r="DR163" s="51"/>
      <c r="DS163" s="51"/>
      <c r="DT163" s="51"/>
      <c r="DU163" s="51"/>
      <c r="DV163" s="51"/>
      <c r="DW163" s="51"/>
      <c r="DX163" s="51"/>
      <c r="DY163" s="51"/>
      <c r="DZ163" s="51"/>
      <c r="EA163" s="51"/>
      <c r="EB163" s="51"/>
      <c r="EC163" s="51"/>
      <c r="ED163" s="51"/>
      <c r="EE163" s="51"/>
      <c r="EF163" s="51"/>
      <c r="EG163" s="51"/>
      <c r="EH163" s="51"/>
      <c r="EI163" s="51"/>
      <c r="EJ163" s="51"/>
      <c r="EK163" s="51"/>
      <c r="EL163" s="51"/>
      <c r="EM163" s="51"/>
      <c r="EN163" s="51"/>
      <c r="EO163" s="51"/>
      <c r="EP163" s="51"/>
      <c r="EQ163" s="51"/>
      <c r="ER163" s="51"/>
      <c r="ES163" s="51"/>
      <c r="ET163" s="51"/>
      <c r="EU163" s="51"/>
      <c r="EV163" s="51"/>
      <c r="EW163" s="51"/>
      <c r="EX163" s="51"/>
      <c r="EY163" s="51"/>
      <c r="EZ163" s="51"/>
      <c r="FA163" s="51"/>
      <c r="FB163" s="51"/>
      <c r="FC163" s="51"/>
      <c r="FD163" s="51"/>
      <c r="FE163" s="51"/>
      <c r="FF163" s="51"/>
      <c r="FG163" s="51"/>
      <c r="FH163" s="51"/>
      <c r="FI163" s="51"/>
      <c r="FJ163" s="51"/>
      <c r="FK163" s="51"/>
      <c r="FL163" s="51"/>
      <c r="FM163" s="51"/>
      <c r="FN163" s="51"/>
      <c r="FO163" s="51"/>
      <c r="FP163" s="51"/>
      <c r="FQ163" s="51"/>
      <c r="FR163" s="51"/>
      <c r="FS163" s="51"/>
      <c r="FT163" s="51"/>
      <c r="FU163" s="51"/>
      <c r="FV163" s="51"/>
      <c r="FW163" s="51"/>
      <c r="FX163" s="51"/>
      <c r="FY163" s="51"/>
      <c r="FZ163" s="51"/>
      <c r="GA163" s="51"/>
      <c r="GB163" s="51"/>
      <c r="GC163" s="51"/>
      <c r="GD163" s="51"/>
      <c r="GE163" s="51"/>
      <c r="GF163" s="51"/>
      <c r="GG163" s="51"/>
      <c r="GH163" s="51"/>
      <c r="GI163" s="51"/>
      <c r="GJ163" s="51"/>
      <c r="GK163" s="51"/>
      <c r="GL163" s="51"/>
      <c r="GM163" s="51"/>
      <c r="GN163" s="51"/>
      <c r="GO163" s="51"/>
      <c r="GP163" s="51"/>
      <c r="GQ163" s="51"/>
      <c r="GR163" s="51"/>
      <c r="GS163" s="51"/>
      <c r="GT163" s="51"/>
      <c r="GU163" s="51"/>
      <c r="GV163" s="51"/>
      <c r="GW163" s="51"/>
    </row>
    <row r="164" s="2" customFormat="1" spans="1:16">
      <c r="A164" s="33" t="s">
        <v>211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52"/>
      <c r="P164" s="44"/>
    </row>
    <row r="165" s="2" customFormat="1" spans="1:16">
      <c r="A165" s="34" t="s">
        <v>212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44"/>
    </row>
    <row r="166" s="2" customFormat="1" spans="1:16">
      <c r="A166" s="33" t="s">
        <v>213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4"/>
      <c r="P166" s="44"/>
    </row>
    <row r="167" s="2" customFormat="1" spans="1:16">
      <c r="A167" s="34" t="s">
        <v>214</v>
      </c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44"/>
    </row>
    <row r="168" s="2" customFormat="1" spans="1:16">
      <c r="A168" s="34" t="s">
        <v>215</v>
      </c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44"/>
    </row>
    <row r="169" s="2" customFormat="1" spans="1:16">
      <c r="A169" s="34" t="s">
        <v>216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44"/>
    </row>
    <row r="170" s="2" customFormat="1" spans="1:16">
      <c r="A170" s="35" t="s">
        <v>217</v>
      </c>
      <c r="B170" s="35"/>
      <c r="C170" s="33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44"/>
    </row>
    <row r="171" s="2" customFormat="1" ht="23.25" customHeight="1" spans="1:16">
      <c r="A171" s="35"/>
      <c r="B171" s="35"/>
      <c r="C171" s="33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44"/>
    </row>
    <row r="172" s="2" customFormat="1" spans="1:16">
      <c r="A172" s="36" t="s">
        <v>218</v>
      </c>
      <c r="B172" s="37"/>
      <c r="C172" s="38"/>
      <c r="H172" s="2" t="s">
        <v>219</v>
      </c>
      <c r="I172" s="45"/>
      <c r="J172" s="39"/>
      <c r="K172" s="41"/>
      <c r="L172" s="41"/>
      <c r="M172" s="41"/>
      <c r="N172" s="46"/>
      <c r="O172" s="47"/>
      <c r="P172" s="44"/>
    </row>
    <row r="173" s="2" customFormat="1" spans="1:16">
      <c r="A173" s="39" t="s">
        <v>220</v>
      </c>
      <c r="B173" s="37"/>
      <c r="C173" s="38"/>
      <c r="H173" s="2" t="s">
        <v>221</v>
      </c>
      <c r="I173" s="39"/>
      <c r="J173" s="39"/>
      <c r="K173" s="41"/>
      <c r="L173" s="39"/>
      <c r="M173" s="39"/>
      <c r="N173" s="48"/>
      <c r="O173" s="49"/>
      <c r="P173" s="44"/>
    </row>
    <row r="174" s="2" customFormat="1" spans="1:16">
      <c r="A174" s="39"/>
      <c r="B174" s="37"/>
      <c r="C174" s="38"/>
      <c r="I174" s="39"/>
      <c r="J174" s="39"/>
      <c r="K174" s="41"/>
      <c r="L174" s="39"/>
      <c r="M174" s="39"/>
      <c r="N174" s="48"/>
      <c r="O174" s="49"/>
      <c r="P174" s="44"/>
    </row>
    <row r="175" s="2" customFormat="1" spans="1:16">
      <c r="A175" s="36" t="s">
        <v>222</v>
      </c>
      <c r="B175" s="36"/>
      <c r="C175" s="40"/>
      <c r="H175" s="2" t="s">
        <v>223</v>
      </c>
      <c r="I175" s="36"/>
      <c r="J175" s="50"/>
      <c r="K175" s="41"/>
      <c r="L175" s="41"/>
      <c r="M175" s="41"/>
      <c r="N175" s="48"/>
      <c r="O175" s="49"/>
      <c r="P175" s="44"/>
    </row>
    <row r="176" s="2" customFormat="1" customHeight="1" spans="1:16">
      <c r="A176" s="41"/>
      <c r="B176" s="42" t="s">
        <v>224</v>
      </c>
      <c r="C176" s="42"/>
      <c r="I176" s="41" t="s">
        <v>224</v>
      </c>
      <c r="J176" s="41"/>
      <c r="K176" s="41"/>
      <c r="L176" s="41"/>
      <c r="M176" s="41"/>
      <c r="N176" s="48"/>
      <c r="O176" s="49"/>
      <c r="P176" s="44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</sheetData>
  <autoFilter ref="A8:GW176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4:N164"/>
    <mergeCell ref="A165:N165"/>
    <mergeCell ref="A166:N166"/>
    <mergeCell ref="A167:N167"/>
    <mergeCell ref="A168:N168"/>
    <mergeCell ref="A169:N169"/>
    <mergeCell ref="A170:N170"/>
    <mergeCell ref="A7:A8"/>
    <mergeCell ref="B7:B8"/>
    <mergeCell ref="C7:C8"/>
    <mergeCell ref="D7:D8"/>
    <mergeCell ref="E7:E8"/>
    <mergeCell ref="N7:N8"/>
  </mergeCells>
  <conditionalFormatting sqref="D1:D8 I172:I176 D177:D1048576 D164:D171">
    <cfRule type="duplicateValues" dxfId="0" priority="4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47"/>
  <sheetViews>
    <sheetView tabSelected="1" zoomScaleSheetLayoutView="70" topLeftCell="A109" workbookViewId="0">
      <selection activeCell="A119" sqref="A119:N119"/>
    </sheetView>
  </sheetViews>
  <sheetFormatPr defaultColWidth="9" defaultRowHeight="14.25"/>
  <cols>
    <col min="1" max="1" width="6.5" style="3" customWidth="1"/>
    <col min="2" max="2" width="12.25" style="4" customWidth="1"/>
    <col min="3" max="3" width="28.875" style="5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6" t="s">
        <v>13</v>
      </c>
      <c r="L7" s="26" t="s">
        <v>14</v>
      </c>
      <c r="M7" s="26" t="s">
        <v>15</v>
      </c>
      <c r="N7" s="27" t="s">
        <v>16</v>
      </c>
      <c r="O7" s="28"/>
    </row>
    <row r="8" ht="21.75" customHeight="1" spans="1:15">
      <c r="A8" s="18"/>
      <c r="B8" s="19"/>
      <c r="C8" s="20"/>
      <c r="D8" s="20"/>
      <c r="E8" s="21"/>
      <c r="F8" s="22" t="s">
        <v>18</v>
      </c>
      <c r="G8" s="22" t="s">
        <v>225</v>
      </c>
      <c r="H8" s="24" t="s">
        <v>19</v>
      </c>
      <c r="I8" s="24" t="s">
        <v>20</v>
      </c>
      <c r="J8" s="24" t="s">
        <v>21</v>
      </c>
      <c r="K8" s="26" t="s">
        <v>225</v>
      </c>
      <c r="L8" s="26"/>
      <c r="M8" s="26"/>
      <c r="N8" s="27"/>
      <c r="O8" s="28"/>
    </row>
    <row r="9" s="1" customFormat="1" ht="34" customHeight="1" spans="1:205">
      <c r="A9" s="25">
        <v>1</v>
      </c>
      <c r="B9" s="24" t="s">
        <v>22</v>
      </c>
      <c r="C9" s="24" t="s">
        <v>23</v>
      </c>
      <c r="D9" s="24"/>
      <c r="E9" s="24" t="s">
        <v>24</v>
      </c>
      <c r="F9" s="24">
        <f>VLOOKUP($B:$B,建议!B9:K106,10,0)</f>
        <v>104.98</v>
      </c>
      <c r="G9" s="24">
        <v>57.1428571428571</v>
      </c>
      <c r="H9" s="24">
        <v>0</v>
      </c>
      <c r="I9" s="24">
        <v>0</v>
      </c>
      <c r="J9" s="24">
        <v>0</v>
      </c>
      <c r="K9" s="24">
        <f>G9+I9</f>
        <v>57.1428571428571</v>
      </c>
      <c r="L9" s="24">
        <f>K9*0.13</f>
        <v>7.42857142857143</v>
      </c>
      <c r="M9" s="24">
        <f>K9+L9</f>
        <v>64.5714285714286</v>
      </c>
      <c r="N9" s="24" t="s">
        <v>226</v>
      </c>
      <c r="O9" s="29"/>
      <c r="P9" s="30">
        <f t="shared" ref="P9:P72" si="0">ROUND(G9,2)</f>
        <v>57.14</v>
      </c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</row>
    <row r="10" s="1" customFormat="1" ht="34" customHeight="1" spans="1:205">
      <c r="A10" s="25">
        <v>2</v>
      </c>
      <c r="B10" s="24" t="s">
        <v>25</v>
      </c>
      <c r="C10" s="24" t="s">
        <v>26</v>
      </c>
      <c r="D10" s="24"/>
      <c r="E10" s="24" t="s">
        <v>24</v>
      </c>
      <c r="F10" s="24">
        <f>VLOOKUP($B:$B,建议!B10:K107,10,0)</f>
        <v>104.98</v>
      </c>
      <c r="G10" s="24">
        <v>42.8571428571429</v>
      </c>
      <c r="H10" s="24">
        <v>0</v>
      </c>
      <c r="I10" s="24">
        <v>0</v>
      </c>
      <c r="J10" s="24">
        <v>0</v>
      </c>
      <c r="K10" s="24">
        <f t="shared" ref="K10:K41" si="1">G10+I10</f>
        <v>42.8571428571429</v>
      </c>
      <c r="L10" s="24">
        <f t="shared" ref="L10:L41" si="2">K10*0.13</f>
        <v>5.57142857142857</v>
      </c>
      <c r="M10" s="24">
        <f t="shared" ref="M10:M41" si="3">K10+L10</f>
        <v>48.4285714285714</v>
      </c>
      <c r="N10" s="24" t="s">
        <v>226</v>
      </c>
      <c r="O10" s="29"/>
      <c r="P10" s="30">
        <f t="shared" si="0"/>
        <v>42.86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</row>
    <row r="11" s="1" customFormat="1" ht="34" customHeight="1" spans="1:205">
      <c r="A11" s="25">
        <v>3</v>
      </c>
      <c r="B11" s="24" t="s">
        <v>27</v>
      </c>
      <c r="C11" s="24" t="s">
        <v>28</v>
      </c>
      <c r="D11" s="24"/>
      <c r="E11" s="24" t="s">
        <v>24</v>
      </c>
      <c r="F11" s="24">
        <f>VLOOKUP($B:$B,建议!B11:K108,10,0)</f>
        <v>572.49</v>
      </c>
      <c r="G11" s="24">
        <v>682.003975282714</v>
      </c>
      <c r="H11" s="24">
        <v>0</v>
      </c>
      <c r="I11" s="24">
        <v>0</v>
      </c>
      <c r="J11" s="24">
        <v>0</v>
      </c>
      <c r="K11" s="24">
        <f t="shared" si="1"/>
        <v>682.003975282714</v>
      </c>
      <c r="L11" s="24">
        <f t="shared" si="2"/>
        <v>88.6605167867529</v>
      </c>
      <c r="M11" s="24">
        <f t="shared" si="3"/>
        <v>770.664492069467</v>
      </c>
      <c r="N11" s="24" t="s">
        <v>226</v>
      </c>
      <c r="O11" s="29"/>
      <c r="P11" s="30">
        <f t="shared" si="0"/>
        <v>682</v>
      </c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</row>
    <row r="12" s="1" customFormat="1" ht="34" customHeight="1" spans="1:205">
      <c r="A12" s="25">
        <v>4</v>
      </c>
      <c r="B12" s="24" t="s">
        <v>29</v>
      </c>
      <c r="C12" s="24" t="s">
        <v>30</v>
      </c>
      <c r="D12" s="24"/>
      <c r="E12" s="24" t="s">
        <v>24</v>
      </c>
      <c r="F12" s="24">
        <f>VLOOKUP($B:$B,建议!B12:K109,10,0)</f>
        <v>67.93</v>
      </c>
      <c r="G12" s="24">
        <v>55.1906447055714</v>
      </c>
      <c r="H12" s="24">
        <v>0</v>
      </c>
      <c r="I12" s="24">
        <v>0</v>
      </c>
      <c r="J12" s="24">
        <v>0</v>
      </c>
      <c r="K12" s="24">
        <f t="shared" si="1"/>
        <v>55.1906447055714</v>
      </c>
      <c r="L12" s="24">
        <f t="shared" si="2"/>
        <v>7.17478381172429</v>
      </c>
      <c r="M12" s="24">
        <f t="shared" si="3"/>
        <v>62.3654285172957</v>
      </c>
      <c r="N12" s="24" t="s">
        <v>226</v>
      </c>
      <c r="O12" s="29"/>
      <c r="P12" s="30">
        <f t="shared" si="0"/>
        <v>55.19</v>
      </c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</row>
    <row r="13" s="1" customFormat="1" ht="34" customHeight="1" spans="1:205">
      <c r="A13" s="25">
        <v>5</v>
      </c>
      <c r="B13" s="24" t="s">
        <v>31</v>
      </c>
      <c r="C13" s="24" t="s">
        <v>32</v>
      </c>
      <c r="D13" s="24"/>
      <c r="E13" s="24" t="s">
        <v>24</v>
      </c>
      <c r="F13" s="24">
        <f>VLOOKUP($B:$B,建议!B13:K110,10,0)</f>
        <v>65.07</v>
      </c>
      <c r="G13" s="24">
        <v>52.6734452005714</v>
      </c>
      <c r="H13" s="24">
        <v>0</v>
      </c>
      <c r="I13" s="24">
        <v>0</v>
      </c>
      <c r="J13" s="24">
        <v>0</v>
      </c>
      <c r="K13" s="24">
        <f t="shared" si="1"/>
        <v>52.6734452005714</v>
      </c>
      <c r="L13" s="24">
        <f t="shared" si="2"/>
        <v>6.84754787607429</v>
      </c>
      <c r="M13" s="24">
        <f t="shared" si="3"/>
        <v>59.5209930766457</v>
      </c>
      <c r="N13" s="24" t="s">
        <v>226</v>
      </c>
      <c r="O13" s="29"/>
      <c r="P13" s="30">
        <f t="shared" si="0"/>
        <v>52.67</v>
      </c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</row>
    <row r="14" s="1" customFormat="1" ht="34" customHeight="1" spans="1:205">
      <c r="A14" s="25">
        <v>6</v>
      </c>
      <c r="B14" s="24" t="s">
        <v>33</v>
      </c>
      <c r="C14" s="24" t="s">
        <v>34</v>
      </c>
      <c r="D14" s="24"/>
      <c r="E14" s="24" t="s">
        <v>24</v>
      </c>
      <c r="F14" s="24">
        <f>VLOOKUP($B:$B,建议!B14:K111,10,0)</f>
        <v>64.99</v>
      </c>
      <c r="G14" s="24">
        <v>51.6898134344286</v>
      </c>
      <c r="H14" s="24">
        <v>0</v>
      </c>
      <c r="I14" s="24">
        <v>0</v>
      </c>
      <c r="J14" s="24">
        <v>0</v>
      </c>
      <c r="K14" s="24">
        <f t="shared" si="1"/>
        <v>51.6898134344286</v>
      </c>
      <c r="L14" s="24">
        <f t="shared" si="2"/>
        <v>6.71967574647572</v>
      </c>
      <c r="M14" s="24">
        <f t="shared" si="3"/>
        <v>58.4094891809043</v>
      </c>
      <c r="N14" s="24" t="s">
        <v>226</v>
      </c>
      <c r="O14" s="29"/>
      <c r="P14" s="30">
        <f t="shared" si="0"/>
        <v>51.69</v>
      </c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</row>
    <row r="15" s="1" customFormat="1" ht="34" customHeight="1" spans="1:205">
      <c r="A15" s="25">
        <v>7</v>
      </c>
      <c r="B15" s="24" t="s">
        <v>35</v>
      </c>
      <c r="C15" s="24" t="s">
        <v>36</v>
      </c>
      <c r="D15" s="24"/>
      <c r="E15" s="24" t="s">
        <v>24</v>
      </c>
      <c r="F15" s="24">
        <f>VLOOKUP($B:$B,建议!B15:K112,10,0)</f>
        <v>221.33</v>
      </c>
      <c r="G15" s="24">
        <v>271.365658733714</v>
      </c>
      <c r="H15" s="24">
        <v>0</v>
      </c>
      <c r="I15" s="24">
        <v>0</v>
      </c>
      <c r="J15" s="24">
        <v>0</v>
      </c>
      <c r="K15" s="24">
        <f t="shared" si="1"/>
        <v>271.365658733714</v>
      </c>
      <c r="L15" s="24">
        <f t="shared" si="2"/>
        <v>35.2775356353829</v>
      </c>
      <c r="M15" s="24">
        <f t="shared" si="3"/>
        <v>306.643194369097</v>
      </c>
      <c r="N15" s="24" t="s">
        <v>226</v>
      </c>
      <c r="O15" s="29"/>
      <c r="P15" s="30">
        <f t="shared" si="0"/>
        <v>271.37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</row>
    <row r="16" s="1" customFormat="1" ht="34" customHeight="1" spans="1:205">
      <c r="A16" s="25">
        <v>8</v>
      </c>
      <c r="B16" s="24" t="s">
        <v>39</v>
      </c>
      <c r="C16" s="24" t="s">
        <v>40</v>
      </c>
      <c r="D16" s="24"/>
      <c r="E16" s="24" t="s">
        <v>24</v>
      </c>
      <c r="F16" s="24">
        <f>VLOOKUP($B:$B,建议!B16:K113,10,0)</f>
        <v>622.65</v>
      </c>
      <c r="G16" s="24">
        <v>631.767450357571</v>
      </c>
      <c r="H16" s="24">
        <v>0</v>
      </c>
      <c r="I16" s="24">
        <v>0</v>
      </c>
      <c r="J16" s="24">
        <v>0</v>
      </c>
      <c r="K16" s="24">
        <f t="shared" si="1"/>
        <v>631.767450357571</v>
      </c>
      <c r="L16" s="24">
        <f t="shared" si="2"/>
        <v>82.1297685464843</v>
      </c>
      <c r="M16" s="24">
        <f t="shared" si="3"/>
        <v>713.897218904056</v>
      </c>
      <c r="N16" s="24" t="s">
        <v>226</v>
      </c>
      <c r="O16" s="29"/>
      <c r="P16" s="30">
        <f t="shared" si="0"/>
        <v>631.77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</row>
    <row r="17" s="1" customFormat="1" ht="34" customHeight="1" spans="1:205">
      <c r="A17" s="25">
        <v>9</v>
      </c>
      <c r="B17" s="24" t="s">
        <v>41</v>
      </c>
      <c r="C17" s="24" t="s">
        <v>42</v>
      </c>
      <c r="D17" s="24"/>
      <c r="E17" s="24" t="s">
        <v>24</v>
      </c>
      <c r="F17" s="24">
        <f>VLOOKUP($B:$B,建议!B17:K114,10,0)</f>
        <v>50.59</v>
      </c>
      <c r="G17" s="24">
        <v>45.9035797774286</v>
      </c>
      <c r="H17" s="24">
        <v>0</v>
      </c>
      <c r="I17" s="24">
        <v>0</v>
      </c>
      <c r="J17" s="24">
        <v>0</v>
      </c>
      <c r="K17" s="24">
        <f t="shared" si="1"/>
        <v>45.9035797774286</v>
      </c>
      <c r="L17" s="24">
        <f t="shared" si="2"/>
        <v>5.96746537106571</v>
      </c>
      <c r="M17" s="24">
        <f t="shared" si="3"/>
        <v>51.8710451484943</v>
      </c>
      <c r="N17" s="24" t="s">
        <v>226</v>
      </c>
      <c r="O17" s="29"/>
      <c r="P17" s="30">
        <f t="shared" si="0"/>
        <v>45.9</v>
      </c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</row>
    <row r="18" s="1" customFormat="1" ht="34" customHeight="1" spans="1:205">
      <c r="A18" s="25">
        <v>10</v>
      </c>
      <c r="B18" s="24" t="s">
        <v>43</v>
      </c>
      <c r="C18" s="24" t="s">
        <v>44</v>
      </c>
      <c r="D18" s="24"/>
      <c r="E18" s="24" t="s">
        <v>24</v>
      </c>
      <c r="F18" s="24">
        <f>VLOOKUP($B:$B,建议!B18:K115,10,0)</f>
        <v>50.59</v>
      </c>
      <c r="G18" s="24">
        <v>45.9035797774286</v>
      </c>
      <c r="H18" s="24">
        <v>0</v>
      </c>
      <c r="I18" s="24">
        <v>0</v>
      </c>
      <c r="J18" s="24">
        <v>0</v>
      </c>
      <c r="K18" s="24">
        <f t="shared" si="1"/>
        <v>45.9035797774286</v>
      </c>
      <c r="L18" s="24">
        <f t="shared" si="2"/>
        <v>5.96746537106571</v>
      </c>
      <c r="M18" s="24">
        <f t="shared" si="3"/>
        <v>51.8710451484943</v>
      </c>
      <c r="N18" s="24" t="s">
        <v>226</v>
      </c>
      <c r="O18" s="29"/>
      <c r="P18" s="30">
        <f t="shared" si="0"/>
        <v>45.9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</row>
    <row r="19" s="1" customFormat="1" ht="34" customHeight="1" spans="1:205">
      <c r="A19" s="25">
        <v>11</v>
      </c>
      <c r="B19" s="24" t="s">
        <v>45</v>
      </c>
      <c r="C19" s="24" t="s">
        <v>46</v>
      </c>
      <c r="D19" s="24"/>
      <c r="E19" s="24" t="s">
        <v>24</v>
      </c>
      <c r="F19" s="24">
        <f>VLOOKUP($B:$B,建议!B19:K116,10,0)</f>
        <v>50.61</v>
      </c>
      <c r="G19" s="24">
        <v>45.9240858825714</v>
      </c>
      <c r="H19" s="24">
        <v>0</v>
      </c>
      <c r="I19" s="24">
        <v>0</v>
      </c>
      <c r="J19" s="24">
        <v>0</v>
      </c>
      <c r="K19" s="24">
        <f t="shared" si="1"/>
        <v>45.9240858825714</v>
      </c>
      <c r="L19" s="24">
        <f t="shared" si="2"/>
        <v>5.97013116473429</v>
      </c>
      <c r="M19" s="24">
        <f t="shared" si="3"/>
        <v>51.8942170473057</v>
      </c>
      <c r="N19" s="24" t="s">
        <v>226</v>
      </c>
      <c r="O19" s="29"/>
      <c r="P19" s="30">
        <f t="shared" si="0"/>
        <v>45.92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</row>
    <row r="20" s="1" customFormat="1" ht="34" customHeight="1" spans="1:205">
      <c r="A20" s="25">
        <v>12</v>
      </c>
      <c r="B20" s="24" t="s">
        <v>49</v>
      </c>
      <c r="C20" s="24" t="s">
        <v>50</v>
      </c>
      <c r="D20" s="24"/>
      <c r="E20" s="24" t="s">
        <v>24</v>
      </c>
      <c r="F20" s="24">
        <f>VLOOKUP($B:$B,建议!B20:K117,10,0)</f>
        <v>250.29</v>
      </c>
      <c r="G20" s="24">
        <v>262.325230162286</v>
      </c>
      <c r="H20" s="24">
        <v>0</v>
      </c>
      <c r="I20" s="24">
        <v>0</v>
      </c>
      <c r="J20" s="24">
        <v>0</v>
      </c>
      <c r="K20" s="24">
        <f t="shared" si="1"/>
        <v>262.325230162286</v>
      </c>
      <c r="L20" s="24">
        <f t="shared" si="2"/>
        <v>34.1022799210971</v>
      </c>
      <c r="M20" s="24">
        <f t="shared" si="3"/>
        <v>296.427510083383</v>
      </c>
      <c r="N20" s="24" t="s">
        <v>226</v>
      </c>
      <c r="O20" s="29"/>
      <c r="P20" s="30">
        <f t="shared" si="0"/>
        <v>262.33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</row>
    <row r="21" s="1" customFormat="1" ht="34" customHeight="1" spans="1:205">
      <c r="A21" s="25">
        <v>13</v>
      </c>
      <c r="B21" s="24" t="s">
        <v>51</v>
      </c>
      <c r="C21" s="24" t="s">
        <v>52</v>
      </c>
      <c r="D21" s="24"/>
      <c r="E21" s="24" t="s">
        <v>24</v>
      </c>
      <c r="F21" s="24">
        <f>VLOOKUP($B:$B,建议!B21:K118,10,0)</f>
        <v>131.42</v>
      </c>
      <c r="G21" s="24">
        <v>120.6263637</v>
      </c>
      <c r="H21" s="24">
        <v>0</v>
      </c>
      <c r="I21" s="24">
        <v>0</v>
      </c>
      <c r="J21" s="24">
        <v>0</v>
      </c>
      <c r="K21" s="24">
        <f t="shared" si="1"/>
        <v>120.6263637</v>
      </c>
      <c r="L21" s="24">
        <f t="shared" si="2"/>
        <v>15.681427281</v>
      </c>
      <c r="M21" s="24">
        <f t="shared" si="3"/>
        <v>136.307790981</v>
      </c>
      <c r="N21" s="24" t="s">
        <v>226</v>
      </c>
      <c r="O21" s="29"/>
      <c r="P21" s="30">
        <f t="shared" si="0"/>
        <v>120.63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</row>
    <row r="22" s="1" customFormat="1" ht="34" customHeight="1" spans="1:205">
      <c r="A22" s="25">
        <v>14</v>
      </c>
      <c r="B22" s="24" t="s">
        <v>53</v>
      </c>
      <c r="C22" s="24" t="s">
        <v>54</v>
      </c>
      <c r="D22" s="24"/>
      <c r="E22" s="24" t="s">
        <v>24</v>
      </c>
      <c r="F22" s="24">
        <f>VLOOKUP($B:$B,建议!B22:K119,10,0)</f>
        <v>89.86</v>
      </c>
      <c r="G22" s="24">
        <v>89.8901262668572</v>
      </c>
      <c r="H22" s="24">
        <v>0</v>
      </c>
      <c r="I22" s="24">
        <v>0</v>
      </c>
      <c r="J22" s="24">
        <v>0</v>
      </c>
      <c r="K22" s="24">
        <f t="shared" si="1"/>
        <v>89.8901262668572</v>
      </c>
      <c r="L22" s="24">
        <f t="shared" si="2"/>
        <v>11.6857164146914</v>
      </c>
      <c r="M22" s="24">
        <f t="shared" si="3"/>
        <v>101.575842681549</v>
      </c>
      <c r="N22" s="24" t="s">
        <v>226</v>
      </c>
      <c r="O22" s="29"/>
      <c r="P22" s="30">
        <f t="shared" si="0"/>
        <v>89.89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</row>
    <row r="23" s="1" customFormat="1" ht="34" customHeight="1" spans="1:205">
      <c r="A23" s="25">
        <v>15</v>
      </c>
      <c r="B23" s="24" t="s">
        <v>55</v>
      </c>
      <c r="C23" s="24" t="s">
        <v>56</v>
      </c>
      <c r="D23" s="24"/>
      <c r="E23" s="24" t="s">
        <v>24</v>
      </c>
      <c r="F23" s="24">
        <f>VLOOKUP($B:$B,建议!B23:K120,10,0)</f>
        <v>53.6</v>
      </c>
      <c r="G23" s="24">
        <v>49.356125741</v>
      </c>
      <c r="H23" s="24">
        <v>0</v>
      </c>
      <c r="I23" s="24">
        <v>0</v>
      </c>
      <c r="J23" s="24">
        <v>0</v>
      </c>
      <c r="K23" s="24">
        <f t="shared" si="1"/>
        <v>49.356125741</v>
      </c>
      <c r="L23" s="24">
        <f t="shared" si="2"/>
        <v>6.41629634633</v>
      </c>
      <c r="M23" s="24">
        <f t="shared" si="3"/>
        <v>55.77242208733</v>
      </c>
      <c r="N23" s="24" t="s">
        <v>226</v>
      </c>
      <c r="O23" s="29"/>
      <c r="P23" s="30">
        <f t="shared" si="0"/>
        <v>49.36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</row>
    <row r="24" s="1" customFormat="1" ht="34" customHeight="1" spans="1:205">
      <c r="A24" s="25">
        <v>16</v>
      </c>
      <c r="B24" s="24" t="s">
        <v>57</v>
      </c>
      <c r="C24" s="24" t="s">
        <v>38</v>
      </c>
      <c r="D24" s="24"/>
      <c r="E24" s="24" t="s">
        <v>24</v>
      </c>
      <c r="F24" s="24">
        <f>VLOOKUP($B:$B,建议!B24:K121,10,0)</f>
        <v>699.52</v>
      </c>
      <c r="G24" s="24">
        <v>714.701636235571</v>
      </c>
      <c r="H24" s="24">
        <v>0</v>
      </c>
      <c r="I24" s="24">
        <v>0</v>
      </c>
      <c r="J24" s="24">
        <v>0</v>
      </c>
      <c r="K24" s="24">
        <f t="shared" si="1"/>
        <v>714.701636235571</v>
      </c>
      <c r="L24" s="24">
        <f t="shared" si="2"/>
        <v>92.9112127106243</v>
      </c>
      <c r="M24" s="24">
        <f t="shared" si="3"/>
        <v>807.612848946196</v>
      </c>
      <c r="N24" s="24" t="s">
        <v>226</v>
      </c>
      <c r="O24" s="29"/>
      <c r="P24" s="30">
        <f t="shared" si="0"/>
        <v>714.7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</row>
    <row r="25" s="1" customFormat="1" ht="34" customHeight="1" spans="1:205">
      <c r="A25" s="25">
        <v>17</v>
      </c>
      <c r="B25" s="24" t="s">
        <v>58</v>
      </c>
      <c r="C25" s="24" t="s">
        <v>59</v>
      </c>
      <c r="D25" s="24"/>
      <c r="E25" s="24" t="s">
        <v>24</v>
      </c>
      <c r="F25" s="24">
        <f>VLOOKUP($B:$B,建议!B25:K122,10,0)</f>
        <v>91.11</v>
      </c>
      <c r="G25" s="24">
        <v>83.0153481978572</v>
      </c>
      <c r="H25" s="24">
        <v>0</v>
      </c>
      <c r="I25" s="24">
        <v>0</v>
      </c>
      <c r="J25" s="24">
        <v>0</v>
      </c>
      <c r="K25" s="24">
        <f t="shared" si="1"/>
        <v>83.0153481978572</v>
      </c>
      <c r="L25" s="24">
        <f t="shared" si="2"/>
        <v>10.7919952657214</v>
      </c>
      <c r="M25" s="24">
        <f t="shared" si="3"/>
        <v>93.8073434635786</v>
      </c>
      <c r="N25" s="24" t="s">
        <v>226</v>
      </c>
      <c r="O25" s="29"/>
      <c r="P25" s="30">
        <f t="shared" si="0"/>
        <v>83.02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</row>
    <row r="26" s="1" customFormat="1" ht="34" customHeight="1" spans="1:205">
      <c r="A26" s="25">
        <v>18</v>
      </c>
      <c r="B26" s="24" t="s">
        <v>60</v>
      </c>
      <c r="C26" s="24" t="s">
        <v>61</v>
      </c>
      <c r="D26" s="24"/>
      <c r="E26" s="24" t="s">
        <v>24</v>
      </c>
      <c r="F26" s="24">
        <f>VLOOKUP($B:$B,建议!B26:K123,10,0)</f>
        <v>822.59</v>
      </c>
      <c r="G26" s="24">
        <v>785.756191787429</v>
      </c>
      <c r="H26" s="24">
        <v>0</v>
      </c>
      <c r="I26" s="24">
        <v>0</v>
      </c>
      <c r="J26" s="24">
        <v>0</v>
      </c>
      <c r="K26" s="24">
        <f t="shared" si="1"/>
        <v>785.756191787429</v>
      </c>
      <c r="L26" s="24">
        <f t="shared" si="2"/>
        <v>102.148304932366</v>
      </c>
      <c r="M26" s="24">
        <f t="shared" si="3"/>
        <v>887.904496719794</v>
      </c>
      <c r="N26" s="24" t="s">
        <v>226</v>
      </c>
      <c r="O26" s="29"/>
      <c r="P26" s="30">
        <f t="shared" si="0"/>
        <v>785.76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</row>
    <row r="27" s="1" customFormat="1" ht="34" customHeight="1" spans="1:205">
      <c r="A27" s="25">
        <v>19</v>
      </c>
      <c r="B27" s="24" t="s">
        <v>63</v>
      </c>
      <c r="C27" s="24" t="s">
        <v>64</v>
      </c>
      <c r="D27" s="24"/>
      <c r="E27" s="24" t="s">
        <v>24</v>
      </c>
      <c r="F27" s="24">
        <f>VLOOKUP($B:$B,建议!B27:K124,10,0)</f>
        <v>40.74</v>
      </c>
      <c r="G27" s="24">
        <v>49.7842456578571</v>
      </c>
      <c r="H27" s="24">
        <v>0</v>
      </c>
      <c r="I27" s="24">
        <v>0</v>
      </c>
      <c r="J27" s="24">
        <v>0</v>
      </c>
      <c r="K27" s="24">
        <f t="shared" si="1"/>
        <v>49.7842456578571</v>
      </c>
      <c r="L27" s="24">
        <f t="shared" si="2"/>
        <v>6.47195193552143</v>
      </c>
      <c r="M27" s="24">
        <f t="shared" si="3"/>
        <v>56.2561975933786</v>
      </c>
      <c r="N27" s="24" t="s">
        <v>226</v>
      </c>
      <c r="O27" s="29"/>
      <c r="P27" s="30">
        <f t="shared" si="0"/>
        <v>49.78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</row>
    <row r="28" s="1" customFormat="1" ht="34" customHeight="1" spans="1:205">
      <c r="A28" s="25">
        <v>20</v>
      </c>
      <c r="B28" s="24" t="s">
        <v>65</v>
      </c>
      <c r="C28" s="24" t="s">
        <v>66</v>
      </c>
      <c r="D28" s="24"/>
      <c r="E28" s="24" t="s">
        <v>24</v>
      </c>
      <c r="F28" s="24">
        <f>VLOOKUP($B:$B,建议!B28:K125,10,0)</f>
        <v>69.7</v>
      </c>
      <c r="G28" s="24">
        <v>27.2</v>
      </c>
      <c r="H28" s="24">
        <v>0</v>
      </c>
      <c r="I28" s="24">
        <v>0</v>
      </c>
      <c r="J28" s="24">
        <v>0</v>
      </c>
      <c r="K28" s="24">
        <f t="shared" si="1"/>
        <v>27.2</v>
      </c>
      <c r="L28" s="24">
        <f t="shared" si="2"/>
        <v>3.536</v>
      </c>
      <c r="M28" s="24">
        <f t="shared" si="3"/>
        <v>30.736</v>
      </c>
      <c r="N28" s="24" t="s">
        <v>226</v>
      </c>
      <c r="O28" s="29"/>
      <c r="P28" s="30">
        <f t="shared" si="0"/>
        <v>27.2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</row>
    <row r="29" s="1" customFormat="1" ht="34" customHeight="1" spans="1:205">
      <c r="A29" s="25">
        <v>21</v>
      </c>
      <c r="B29" s="24" t="s">
        <v>67</v>
      </c>
      <c r="C29" s="24" t="s">
        <v>68</v>
      </c>
      <c r="D29" s="24"/>
      <c r="E29" s="24" t="s">
        <v>24</v>
      </c>
      <c r="F29" s="24">
        <f>VLOOKUP($B:$B,建议!B29:K126,10,0)</f>
        <v>18.9</v>
      </c>
      <c r="G29" s="24">
        <v>10.9218019522857</v>
      </c>
      <c r="H29" s="24">
        <v>0</v>
      </c>
      <c r="I29" s="24">
        <v>0</v>
      </c>
      <c r="J29" s="24">
        <v>0</v>
      </c>
      <c r="K29" s="24">
        <f t="shared" si="1"/>
        <v>10.9218019522857</v>
      </c>
      <c r="L29" s="24">
        <f t="shared" si="2"/>
        <v>1.41983425379714</v>
      </c>
      <c r="M29" s="24">
        <f t="shared" si="3"/>
        <v>12.3416362060829</v>
      </c>
      <c r="N29" s="24" t="s">
        <v>226</v>
      </c>
      <c r="O29" s="29"/>
      <c r="P29" s="30">
        <f t="shared" si="0"/>
        <v>10.92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</row>
    <row r="30" s="1" customFormat="1" ht="34" customHeight="1" spans="1:205">
      <c r="A30" s="25">
        <v>22</v>
      </c>
      <c r="B30" s="24" t="s">
        <v>69</v>
      </c>
      <c r="C30" s="24" t="s">
        <v>70</v>
      </c>
      <c r="D30" s="24"/>
      <c r="E30" s="24" t="s">
        <v>24</v>
      </c>
      <c r="F30" s="24">
        <f>VLOOKUP($B:$B,建议!B30:K127,10,0)</f>
        <v>509.07</v>
      </c>
      <c r="G30" s="24">
        <v>574.952573499714</v>
      </c>
      <c r="H30" s="24">
        <v>0</v>
      </c>
      <c r="I30" s="24">
        <v>0</v>
      </c>
      <c r="J30" s="24">
        <v>0</v>
      </c>
      <c r="K30" s="24">
        <f t="shared" si="1"/>
        <v>574.952573499714</v>
      </c>
      <c r="L30" s="24">
        <f t="shared" si="2"/>
        <v>74.7438345549629</v>
      </c>
      <c r="M30" s="24">
        <f t="shared" si="3"/>
        <v>649.696408054677</v>
      </c>
      <c r="N30" s="24" t="s">
        <v>226</v>
      </c>
      <c r="O30" s="29"/>
      <c r="P30" s="30">
        <f t="shared" si="0"/>
        <v>574.95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</row>
    <row r="31" s="1" customFormat="1" ht="34" customHeight="1" spans="1:205">
      <c r="A31" s="25">
        <v>23</v>
      </c>
      <c r="B31" s="24" t="s">
        <v>71</v>
      </c>
      <c r="C31" s="24" t="s">
        <v>72</v>
      </c>
      <c r="D31" s="24"/>
      <c r="E31" s="24" t="s">
        <v>24</v>
      </c>
      <c r="F31" s="24">
        <f>VLOOKUP($B:$B,建议!B31:K128,10,0)</f>
        <v>3.26</v>
      </c>
      <c r="G31" s="24">
        <v>3.25716042857143</v>
      </c>
      <c r="H31" s="24">
        <v>0</v>
      </c>
      <c r="I31" s="24">
        <v>0</v>
      </c>
      <c r="J31" s="24">
        <v>0</v>
      </c>
      <c r="K31" s="24">
        <f t="shared" si="1"/>
        <v>3.25716042857143</v>
      </c>
      <c r="L31" s="24">
        <f t="shared" si="2"/>
        <v>0.423430855714286</v>
      </c>
      <c r="M31" s="24">
        <f t="shared" si="3"/>
        <v>3.68059128428571</v>
      </c>
      <c r="N31" s="24" t="s">
        <v>226</v>
      </c>
      <c r="O31" s="29"/>
      <c r="P31" s="30">
        <f t="shared" si="0"/>
        <v>3.26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</row>
    <row r="32" s="1" customFormat="1" ht="34" customHeight="1" spans="1:205">
      <c r="A32" s="25">
        <v>24</v>
      </c>
      <c r="B32" s="24" t="s">
        <v>73</v>
      </c>
      <c r="C32" s="24" t="s">
        <v>74</v>
      </c>
      <c r="D32" s="24"/>
      <c r="E32" s="24" t="s">
        <v>24</v>
      </c>
      <c r="F32" s="24">
        <f>VLOOKUP($B:$B,建议!B32:K129,10,0)</f>
        <v>58.16</v>
      </c>
      <c r="G32" s="24">
        <v>50.1641447101429</v>
      </c>
      <c r="H32" s="24">
        <v>0</v>
      </c>
      <c r="I32" s="24">
        <v>0</v>
      </c>
      <c r="J32" s="24">
        <v>0</v>
      </c>
      <c r="K32" s="24">
        <f t="shared" si="1"/>
        <v>50.1641447101429</v>
      </c>
      <c r="L32" s="24">
        <f t="shared" si="2"/>
        <v>6.52133881231857</v>
      </c>
      <c r="M32" s="24">
        <f t="shared" si="3"/>
        <v>56.6854835224614</v>
      </c>
      <c r="N32" s="24" t="s">
        <v>226</v>
      </c>
      <c r="O32" s="29"/>
      <c r="P32" s="30">
        <f t="shared" si="0"/>
        <v>50.16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</row>
    <row r="33" s="1" customFormat="1" ht="34" customHeight="1" spans="1:205">
      <c r="A33" s="25">
        <v>25</v>
      </c>
      <c r="B33" s="24" t="s">
        <v>75</v>
      </c>
      <c r="C33" s="24" t="s">
        <v>76</v>
      </c>
      <c r="D33" s="24"/>
      <c r="E33" s="24" t="s">
        <v>24</v>
      </c>
      <c r="F33" s="24">
        <f>VLOOKUP($B:$B,建议!B33:K130,10,0)</f>
        <v>0.26</v>
      </c>
      <c r="G33" s="24">
        <v>0.250317142857143</v>
      </c>
      <c r="H33" s="24">
        <v>0</v>
      </c>
      <c r="I33" s="24">
        <v>0</v>
      </c>
      <c r="J33" s="24">
        <v>0</v>
      </c>
      <c r="K33" s="24">
        <f t="shared" si="1"/>
        <v>0.250317142857143</v>
      </c>
      <c r="L33" s="24">
        <f t="shared" si="2"/>
        <v>0.0325412285714286</v>
      </c>
      <c r="M33" s="24">
        <f t="shared" si="3"/>
        <v>0.282858371428571</v>
      </c>
      <c r="N33" s="24" t="s">
        <v>226</v>
      </c>
      <c r="O33" s="29"/>
      <c r="P33" s="30">
        <f t="shared" si="0"/>
        <v>0.25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</row>
    <row r="34" s="1" customFormat="1" ht="34" customHeight="1" spans="1:205">
      <c r="A34" s="25">
        <v>26</v>
      </c>
      <c r="B34" s="24" t="s">
        <v>77</v>
      </c>
      <c r="C34" s="24" t="s">
        <v>78</v>
      </c>
      <c r="D34" s="24"/>
      <c r="E34" s="24" t="s">
        <v>24</v>
      </c>
      <c r="F34" s="24">
        <f>VLOOKUP($B:$B,建议!B34:K131,10,0)</f>
        <v>3.1</v>
      </c>
      <c r="G34" s="24">
        <v>3.10343014285714</v>
      </c>
      <c r="H34" s="24">
        <v>0</v>
      </c>
      <c r="I34" s="24">
        <v>0</v>
      </c>
      <c r="J34" s="24">
        <v>0</v>
      </c>
      <c r="K34" s="24">
        <f t="shared" si="1"/>
        <v>3.10343014285714</v>
      </c>
      <c r="L34" s="24">
        <f t="shared" si="2"/>
        <v>0.403445918571429</v>
      </c>
      <c r="M34" s="24">
        <f t="shared" si="3"/>
        <v>3.50687606142857</v>
      </c>
      <c r="N34" s="24" t="s">
        <v>226</v>
      </c>
      <c r="O34" s="29"/>
      <c r="P34" s="30">
        <f t="shared" si="0"/>
        <v>3.1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</row>
    <row r="35" s="1" customFormat="1" ht="34" customHeight="1" spans="1:205">
      <c r="A35" s="25">
        <v>27</v>
      </c>
      <c r="B35" s="24" t="s">
        <v>79</v>
      </c>
      <c r="C35" s="24" t="s">
        <v>80</v>
      </c>
      <c r="D35" s="24"/>
      <c r="E35" s="24" t="s">
        <v>24</v>
      </c>
      <c r="F35" s="24">
        <f>VLOOKUP($B:$B,建议!B35:K132,10,0)</f>
        <v>0.16</v>
      </c>
      <c r="G35" s="24">
        <v>0.153730285714286</v>
      </c>
      <c r="H35" s="24">
        <v>0</v>
      </c>
      <c r="I35" s="24">
        <v>0</v>
      </c>
      <c r="J35" s="24">
        <v>0</v>
      </c>
      <c r="K35" s="24">
        <f t="shared" si="1"/>
        <v>0.153730285714286</v>
      </c>
      <c r="L35" s="24">
        <f t="shared" si="2"/>
        <v>0.0199849371428571</v>
      </c>
      <c r="M35" s="24">
        <f t="shared" si="3"/>
        <v>0.173715222857143</v>
      </c>
      <c r="N35" s="24" t="s">
        <v>226</v>
      </c>
      <c r="O35" s="29"/>
      <c r="P35" s="30">
        <f t="shared" si="0"/>
        <v>0.15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</row>
    <row r="36" s="1" customFormat="1" ht="34" customHeight="1" spans="1:205">
      <c r="A36" s="25">
        <v>28</v>
      </c>
      <c r="B36" s="24" t="s">
        <v>81</v>
      </c>
      <c r="C36" s="24" t="s">
        <v>82</v>
      </c>
      <c r="D36" s="24"/>
      <c r="E36" s="24" t="s">
        <v>24</v>
      </c>
      <c r="F36" s="24">
        <f>VLOOKUP($B:$B,建议!B36:K133,10,0)</f>
        <v>2.9</v>
      </c>
      <c r="G36" s="24">
        <v>2.90165914285714</v>
      </c>
      <c r="H36" s="24">
        <v>0</v>
      </c>
      <c r="I36" s="24">
        <v>0</v>
      </c>
      <c r="J36" s="24">
        <v>0</v>
      </c>
      <c r="K36" s="24">
        <f t="shared" si="1"/>
        <v>2.90165914285714</v>
      </c>
      <c r="L36" s="24">
        <f t="shared" si="2"/>
        <v>0.377215688571429</v>
      </c>
      <c r="M36" s="24">
        <f t="shared" si="3"/>
        <v>3.27887483142857</v>
      </c>
      <c r="N36" s="24" t="s">
        <v>226</v>
      </c>
      <c r="O36" s="29"/>
      <c r="P36" s="30">
        <f t="shared" si="0"/>
        <v>2.9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</row>
    <row r="37" s="1" customFormat="1" ht="34" customHeight="1" spans="1:205">
      <c r="A37" s="25">
        <v>29</v>
      </c>
      <c r="B37" s="24" t="s">
        <v>83</v>
      </c>
      <c r="C37" s="24" t="s">
        <v>84</v>
      </c>
      <c r="D37" s="24"/>
      <c r="E37" s="24" t="s">
        <v>24</v>
      </c>
      <c r="F37" s="24">
        <f>VLOOKUP($B:$B,建议!B37:K134,10,0)</f>
        <v>0.9</v>
      </c>
      <c r="G37" s="24">
        <v>0.903165428571429</v>
      </c>
      <c r="H37" s="24">
        <v>0</v>
      </c>
      <c r="I37" s="24">
        <v>0</v>
      </c>
      <c r="J37" s="24">
        <v>0</v>
      </c>
      <c r="K37" s="24">
        <f t="shared" si="1"/>
        <v>0.903165428571429</v>
      </c>
      <c r="L37" s="24">
        <f t="shared" si="2"/>
        <v>0.117411505714286</v>
      </c>
      <c r="M37" s="24">
        <f t="shared" si="3"/>
        <v>1.02057693428571</v>
      </c>
      <c r="N37" s="24" t="s">
        <v>226</v>
      </c>
      <c r="O37" s="29"/>
      <c r="P37" s="30">
        <f t="shared" si="0"/>
        <v>0.9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</row>
    <row r="38" s="1" customFormat="1" ht="34" customHeight="1" spans="1:205">
      <c r="A38" s="25">
        <v>30</v>
      </c>
      <c r="B38" s="24" t="s">
        <v>85</v>
      </c>
      <c r="C38" s="24" t="s">
        <v>86</v>
      </c>
      <c r="D38" s="24"/>
      <c r="E38" s="24" t="s">
        <v>24</v>
      </c>
      <c r="F38" s="24">
        <f>VLOOKUP($B:$B,建议!B38:K135,10,0)</f>
        <v>608.6</v>
      </c>
      <c r="G38" s="24">
        <v>574.527501525429</v>
      </c>
      <c r="H38" s="24">
        <v>0</v>
      </c>
      <c r="I38" s="24">
        <v>0</v>
      </c>
      <c r="J38" s="24">
        <v>0</v>
      </c>
      <c r="K38" s="24">
        <f t="shared" si="1"/>
        <v>574.527501525429</v>
      </c>
      <c r="L38" s="24">
        <f t="shared" si="2"/>
        <v>74.6885751983057</v>
      </c>
      <c r="M38" s="24">
        <f t="shared" si="3"/>
        <v>649.216076723734</v>
      </c>
      <c r="N38" s="24" t="s">
        <v>226</v>
      </c>
      <c r="O38" s="29"/>
      <c r="P38" s="30">
        <f t="shared" si="0"/>
        <v>574.53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</row>
    <row r="39" s="1" customFormat="1" ht="34" customHeight="1" spans="1:205">
      <c r="A39" s="25">
        <v>31</v>
      </c>
      <c r="B39" s="24" t="s">
        <v>87</v>
      </c>
      <c r="C39" s="24" t="s">
        <v>88</v>
      </c>
      <c r="D39" s="24"/>
      <c r="E39" s="24" t="s">
        <v>24</v>
      </c>
      <c r="F39" s="24">
        <f>VLOOKUP($B:$B,建议!B39:K136,10,0)</f>
        <v>24.87</v>
      </c>
      <c r="G39" s="24">
        <v>17.5397956454286</v>
      </c>
      <c r="H39" s="24">
        <v>0</v>
      </c>
      <c r="I39" s="24">
        <v>0</v>
      </c>
      <c r="J39" s="24">
        <v>0</v>
      </c>
      <c r="K39" s="24">
        <f t="shared" si="1"/>
        <v>17.5397956454286</v>
      </c>
      <c r="L39" s="24">
        <f t="shared" si="2"/>
        <v>2.28017343390571</v>
      </c>
      <c r="M39" s="24">
        <f t="shared" si="3"/>
        <v>19.8199690793343</v>
      </c>
      <c r="N39" s="24" t="s">
        <v>226</v>
      </c>
      <c r="O39" s="29"/>
      <c r="P39" s="30">
        <f t="shared" si="0"/>
        <v>17.54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</row>
    <row r="40" s="1" customFormat="1" ht="34" customHeight="1" spans="1:205">
      <c r="A40" s="25">
        <v>32</v>
      </c>
      <c r="B40" s="24" t="s">
        <v>89</v>
      </c>
      <c r="C40" s="24" t="s">
        <v>90</v>
      </c>
      <c r="D40" s="24"/>
      <c r="E40" s="24" t="s">
        <v>24</v>
      </c>
      <c r="F40" s="24">
        <f>VLOOKUP($B:$B,建议!B40:K137,10,0)</f>
        <v>20.23</v>
      </c>
      <c r="G40" s="24">
        <v>20.5045632721429</v>
      </c>
      <c r="H40" s="24">
        <v>0</v>
      </c>
      <c r="I40" s="24">
        <v>0</v>
      </c>
      <c r="J40" s="24">
        <v>0</v>
      </c>
      <c r="K40" s="24">
        <f t="shared" si="1"/>
        <v>20.5045632721429</v>
      </c>
      <c r="L40" s="24">
        <f t="shared" si="2"/>
        <v>2.66559322537857</v>
      </c>
      <c r="M40" s="24">
        <f t="shared" si="3"/>
        <v>23.1701564975214</v>
      </c>
      <c r="N40" s="24" t="s">
        <v>226</v>
      </c>
      <c r="O40" s="29"/>
      <c r="P40" s="30">
        <f t="shared" si="0"/>
        <v>20.5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</row>
    <row r="41" s="1" customFormat="1" ht="34" customHeight="1" spans="1:205">
      <c r="A41" s="25">
        <v>33</v>
      </c>
      <c r="B41" s="24" t="s">
        <v>91</v>
      </c>
      <c r="C41" s="24" t="s">
        <v>88</v>
      </c>
      <c r="D41" s="24"/>
      <c r="E41" s="24" t="s">
        <v>24</v>
      </c>
      <c r="F41" s="24">
        <f>VLOOKUP($B:$B,建议!B41:K138,10,0)</f>
        <v>21.66</v>
      </c>
      <c r="G41" s="24">
        <v>19.5299310524286</v>
      </c>
      <c r="H41" s="24">
        <v>0</v>
      </c>
      <c r="I41" s="24">
        <v>0</v>
      </c>
      <c r="J41" s="24">
        <v>0</v>
      </c>
      <c r="K41" s="24">
        <f t="shared" si="1"/>
        <v>19.5299310524286</v>
      </c>
      <c r="L41" s="24">
        <f t="shared" si="2"/>
        <v>2.53889103681571</v>
      </c>
      <c r="M41" s="24">
        <f t="shared" si="3"/>
        <v>22.0688220892443</v>
      </c>
      <c r="N41" s="24" t="s">
        <v>226</v>
      </c>
      <c r="O41" s="29"/>
      <c r="P41" s="30">
        <f t="shared" si="0"/>
        <v>19.53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</row>
    <row r="42" s="1" customFormat="1" ht="34" customHeight="1" spans="1:205">
      <c r="A42" s="25">
        <v>34</v>
      </c>
      <c r="B42" s="24" t="s">
        <v>94</v>
      </c>
      <c r="C42" s="24" t="s">
        <v>95</v>
      </c>
      <c r="D42" s="24"/>
      <c r="E42" s="24" t="s">
        <v>24</v>
      </c>
      <c r="F42" s="24">
        <f>VLOOKUP($B:$B,建议!B42:K139,10,0)</f>
        <v>22.29</v>
      </c>
      <c r="G42" s="24">
        <v>20.019076035</v>
      </c>
      <c r="H42" s="24">
        <v>0</v>
      </c>
      <c r="I42" s="24">
        <v>0</v>
      </c>
      <c r="J42" s="24">
        <v>0</v>
      </c>
      <c r="K42" s="24">
        <f t="shared" ref="K42:K73" si="4">G42+I42</f>
        <v>20.019076035</v>
      </c>
      <c r="L42" s="24">
        <f t="shared" ref="L42:L73" si="5">K42*0.13</f>
        <v>2.60247988455</v>
      </c>
      <c r="M42" s="24">
        <f t="shared" ref="M42:M73" si="6">K42+L42</f>
        <v>22.62155591955</v>
      </c>
      <c r="N42" s="24" t="s">
        <v>226</v>
      </c>
      <c r="O42" s="29"/>
      <c r="P42" s="30">
        <f t="shared" si="0"/>
        <v>20.02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</row>
    <row r="43" s="1" customFormat="1" ht="34" customHeight="1" spans="1:205">
      <c r="A43" s="25">
        <v>35</v>
      </c>
      <c r="B43" s="24" t="s">
        <v>96</v>
      </c>
      <c r="C43" s="24" t="s">
        <v>97</v>
      </c>
      <c r="D43" s="24"/>
      <c r="E43" s="24" t="s">
        <v>24</v>
      </c>
      <c r="F43" s="24">
        <f>VLOOKUP($B:$B,建议!B43:K140,10,0)</f>
        <v>21.71</v>
      </c>
      <c r="G43" s="24">
        <v>17.5397956454286</v>
      </c>
      <c r="H43" s="24">
        <v>0</v>
      </c>
      <c r="I43" s="24">
        <v>0</v>
      </c>
      <c r="J43" s="24">
        <v>0</v>
      </c>
      <c r="K43" s="24">
        <f t="shared" si="4"/>
        <v>17.5397956454286</v>
      </c>
      <c r="L43" s="24">
        <f t="shared" si="5"/>
        <v>2.28017343390571</v>
      </c>
      <c r="M43" s="24">
        <f t="shared" si="6"/>
        <v>19.8199690793343</v>
      </c>
      <c r="N43" s="24" t="s">
        <v>226</v>
      </c>
      <c r="O43" s="29"/>
      <c r="P43" s="30">
        <f t="shared" si="0"/>
        <v>17.54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</row>
    <row r="44" s="1" customFormat="1" ht="34" customHeight="1" spans="1:205">
      <c r="A44" s="25">
        <v>36</v>
      </c>
      <c r="B44" s="24" t="s">
        <v>98</v>
      </c>
      <c r="C44" s="24" t="s">
        <v>99</v>
      </c>
      <c r="D44" s="24"/>
      <c r="E44" s="24" t="s">
        <v>24</v>
      </c>
      <c r="F44" s="24">
        <f>VLOOKUP($B:$B,建议!B44:K141,10,0)</f>
        <v>20.78</v>
      </c>
      <c r="G44" s="24">
        <v>16.8107896861429</v>
      </c>
      <c r="H44" s="24">
        <v>0</v>
      </c>
      <c r="I44" s="24">
        <v>0</v>
      </c>
      <c r="J44" s="24">
        <v>0</v>
      </c>
      <c r="K44" s="24">
        <f t="shared" si="4"/>
        <v>16.8107896861429</v>
      </c>
      <c r="L44" s="24">
        <f t="shared" si="5"/>
        <v>2.18540265919857</v>
      </c>
      <c r="M44" s="24">
        <f t="shared" si="6"/>
        <v>18.9961923453414</v>
      </c>
      <c r="N44" s="24" t="s">
        <v>226</v>
      </c>
      <c r="O44" s="29"/>
      <c r="P44" s="30">
        <f t="shared" si="0"/>
        <v>16.81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</row>
    <row r="45" s="1" customFormat="1" ht="34" customHeight="1" spans="1:205">
      <c r="A45" s="25">
        <v>37</v>
      </c>
      <c r="B45" s="24" t="s">
        <v>106</v>
      </c>
      <c r="C45" s="24" t="s">
        <v>107</v>
      </c>
      <c r="D45" s="24"/>
      <c r="E45" s="24" t="s">
        <v>24</v>
      </c>
      <c r="F45" s="24">
        <f>VLOOKUP($B:$B,建议!B45:K142,10,0)</f>
        <v>30.64</v>
      </c>
      <c r="G45" s="24">
        <v>31.7442972348571</v>
      </c>
      <c r="H45" s="24">
        <v>0</v>
      </c>
      <c r="I45" s="24">
        <v>0</v>
      </c>
      <c r="J45" s="24">
        <v>0</v>
      </c>
      <c r="K45" s="24">
        <f t="shared" si="4"/>
        <v>31.7442972348571</v>
      </c>
      <c r="L45" s="24">
        <f t="shared" si="5"/>
        <v>4.12675864053143</v>
      </c>
      <c r="M45" s="24">
        <f t="shared" si="6"/>
        <v>35.8710558753886</v>
      </c>
      <c r="N45" s="24" t="s">
        <v>226</v>
      </c>
      <c r="O45" s="29"/>
      <c r="P45" s="30">
        <f t="shared" si="0"/>
        <v>31.74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</row>
    <row r="46" s="1" customFormat="1" ht="34" customHeight="1" spans="1:205">
      <c r="A46" s="25">
        <v>38</v>
      </c>
      <c r="B46" s="24" t="s">
        <v>108</v>
      </c>
      <c r="C46" s="24" t="s">
        <v>109</v>
      </c>
      <c r="D46" s="24"/>
      <c r="E46" s="24" t="s">
        <v>24</v>
      </c>
      <c r="F46" s="24">
        <f>VLOOKUP($B:$B,建议!B46:K143,10,0)</f>
        <v>19.3</v>
      </c>
      <c r="G46" s="24">
        <v>19.3378251835714</v>
      </c>
      <c r="H46" s="24">
        <v>0</v>
      </c>
      <c r="I46" s="24">
        <v>0</v>
      </c>
      <c r="J46" s="24">
        <v>0</v>
      </c>
      <c r="K46" s="24">
        <f t="shared" si="4"/>
        <v>19.3378251835714</v>
      </c>
      <c r="L46" s="24">
        <f t="shared" si="5"/>
        <v>2.51391727386429</v>
      </c>
      <c r="M46" s="24">
        <f t="shared" si="6"/>
        <v>21.8517424574357</v>
      </c>
      <c r="N46" s="24" t="s">
        <v>226</v>
      </c>
      <c r="O46" s="29"/>
      <c r="P46" s="30">
        <f t="shared" si="0"/>
        <v>19.34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</row>
    <row r="47" s="1" customFormat="1" ht="34" customHeight="1" spans="1:205">
      <c r="A47" s="25">
        <v>39</v>
      </c>
      <c r="B47" s="24" t="s">
        <v>100</v>
      </c>
      <c r="C47" s="24" t="s">
        <v>101</v>
      </c>
      <c r="D47" s="24"/>
      <c r="E47" s="24" t="s">
        <v>24</v>
      </c>
      <c r="F47" s="24">
        <f>VLOOKUP($B:$B,建议!B47:K144,10,0)</f>
        <v>53.99</v>
      </c>
      <c r="G47" s="24">
        <v>32.0617258062857</v>
      </c>
      <c r="H47" s="24">
        <v>0</v>
      </c>
      <c r="I47" s="24">
        <v>0</v>
      </c>
      <c r="J47" s="24">
        <v>0</v>
      </c>
      <c r="K47" s="24">
        <f t="shared" si="4"/>
        <v>32.0617258062857</v>
      </c>
      <c r="L47" s="24">
        <f t="shared" si="5"/>
        <v>4.16802435481714</v>
      </c>
      <c r="M47" s="24">
        <f t="shared" si="6"/>
        <v>36.2297501611029</v>
      </c>
      <c r="N47" s="24" t="s">
        <v>226</v>
      </c>
      <c r="O47" s="29"/>
      <c r="P47" s="30">
        <f t="shared" si="0"/>
        <v>32.06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</row>
    <row r="48" s="1" customFormat="1" ht="34" customHeight="1" spans="1:205">
      <c r="A48" s="25">
        <v>40</v>
      </c>
      <c r="B48" s="24" t="s">
        <v>102</v>
      </c>
      <c r="C48" s="24" t="s">
        <v>103</v>
      </c>
      <c r="D48" s="24"/>
      <c r="E48" s="24" t="s">
        <v>24</v>
      </c>
      <c r="F48" s="24">
        <f>VLOOKUP($B:$B,建议!B48:K145,10,0)</f>
        <v>33.24</v>
      </c>
      <c r="G48" s="24">
        <v>19.3378251835714</v>
      </c>
      <c r="H48" s="24">
        <v>0</v>
      </c>
      <c r="I48" s="24">
        <v>0</v>
      </c>
      <c r="J48" s="24">
        <v>0</v>
      </c>
      <c r="K48" s="24">
        <f t="shared" si="4"/>
        <v>19.3378251835714</v>
      </c>
      <c r="L48" s="24">
        <f t="shared" si="5"/>
        <v>2.51391727386429</v>
      </c>
      <c r="M48" s="24">
        <f t="shared" si="6"/>
        <v>21.8517424574357</v>
      </c>
      <c r="N48" s="24" t="s">
        <v>226</v>
      </c>
      <c r="O48" s="29"/>
      <c r="P48" s="30">
        <f t="shared" si="0"/>
        <v>19.34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</row>
    <row r="49" s="1" customFormat="1" ht="34" customHeight="1" spans="1:205">
      <c r="A49" s="25">
        <v>41</v>
      </c>
      <c r="B49" s="24" t="s">
        <v>104</v>
      </c>
      <c r="C49" s="24" t="s">
        <v>105</v>
      </c>
      <c r="D49" s="24"/>
      <c r="E49" s="24" t="s">
        <v>24</v>
      </c>
      <c r="F49" s="24">
        <f>VLOOKUP($B:$B,建议!B49:K146,10,0)</f>
        <v>33.24</v>
      </c>
      <c r="G49" s="24">
        <v>19.3378251835714</v>
      </c>
      <c r="H49" s="24">
        <v>0</v>
      </c>
      <c r="I49" s="24">
        <v>0</v>
      </c>
      <c r="J49" s="24">
        <v>0</v>
      </c>
      <c r="K49" s="24">
        <f t="shared" si="4"/>
        <v>19.3378251835714</v>
      </c>
      <c r="L49" s="24">
        <f t="shared" si="5"/>
        <v>2.51391727386429</v>
      </c>
      <c r="M49" s="24">
        <f t="shared" si="6"/>
        <v>21.8517424574357</v>
      </c>
      <c r="N49" s="24" t="s">
        <v>226</v>
      </c>
      <c r="O49" s="29"/>
      <c r="P49" s="30">
        <f t="shared" si="0"/>
        <v>19.34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  <c r="FF49" s="31"/>
      <c r="FG49" s="31"/>
      <c r="FH49" s="31"/>
      <c r="FI49" s="31"/>
      <c r="FJ49" s="31"/>
      <c r="FK49" s="31"/>
      <c r="FL49" s="31"/>
      <c r="FM49" s="31"/>
      <c r="FN49" s="31"/>
      <c r="FO49" s="31"/>
      <c r="FP49" s="31"/>
      <c r="FQ49" s="31"/>
      <c r="FR49" s="31"/>
      <c r="FS49" s="31"/>
      <c r="FT49" s="31"/>
      <c r="FU49" s="31"/>
      <c r="FV49" s="31"/>
      <c r="FW49" s="31"/>
      <c r="FX49" s="31"/>
      <c r="FY49" s="31"/>
      <c r="FZ49" s="31"/>
      <c r="GA49" s="31"/>
      <c r="GB49" s="31"/>
      <c r="GC49" s="31"/>
      <c r="GD49" s="31"/>
      <c r="GE49" s="31"/>
      <c r="GF49" s="31"/>
      <c r="GG49" s="31"/>
      <c r="GH49" s="31"/>
      <c r="GI49" s="31"/>
      <c r="GJ49" s="31"/>
      <c r="GK49" s="31"/>
      <c r="GL49" s="31"/>
      <c r="GM49" s="31"/>
      <c r="GN49" s="31"/>
      <c r="GO49" s="31"/>
      <c r="GP49" s="31"/>
      <c r="GQ49" s="31"/>
      <c r="GR49" s="31"/>
      <c r="GS49" s="31"/>
      <c r="GT49" s="31"/>
      <c r="GU49" s="31"/>
      <c r="GV49" s="31"/>
      <c r="GW49" s="31"/>
    </row>
    <row r="50" s="1" customFormat="1" ht="34" customHeight="1" spans="1:205">
      <c r="A50" s="25">
        <v>42</v>
      </c>
      <c r="B50" s="24" t="s">
        <v>110</v>
      </c>
      <c r="C50" s="24" t="s">
        <v>111</v>
      </c>
      <c r="D50" s="24"/>
      <c r="E50" s="24" t="s">
        <v>24</v>
      </c>
      <c r="F50" s="24">
        <f>VLOOKUP($B:$B,建议!B50:K147,10,0)</f>
        <v>30.47</v>
      </c>
      <c r="G50" s="24">
        <v>30.1001524285714</v>
      </c>
      <c r="H50" s="24">
        <v>0</v>
      </c>
      <c r="I50" s="24">
        <v>0</v>
      </c>
      <c r="J50" s="24">
        <v>0</v>
      </c>
      <c r="K50" s="24">
        <f t="shared" si="4"/>
        <v>30.1001524285714</v>
      </c>
      <c r="L50" s="24">
        <f t="shared" si="5"/>
        <v>3.91301981571429</v>
      </c>
      <c r="M50" s="24">
        <f t="shared" si="6"/>
        <v>34.0131722442857</v>
      </c>
      <c r="N50" s="24" t="s">
        <v>226</v>
      </c>
      <c r="O50" s="29"/>
      <c r="P50" s="30">
        <f t="shared" si="0"/>
        <v>30.1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  <c r="FF50" s="31"/>
      <c r="FG50" s="31"/>
      <c r="FH50" s="31"/>
      <c r="FI50" s="31"/>
      <c r="FJ50" s="31"/>
      <c r="FK50" s="31"/>
      <c r="FL50" s="31"/>
      <c r="FM50" s="31"/>
      <c r="FN50" s="31"/>
      <c r="FO50" s="31"/>
      <c r="FP50" s="31"/>
      <c r="FQ50" s="31"/>
      <c r="FR50" s="31"/>
      <c r="FS50" s="31"/>
      <c r="FT50" s="31"/>
      <c r="FU50" s="31"/>
      <c r="FV50" s="31"/>
      <c r="FW50" s="31"/>
      <c r="FX50" s="31"/>
      <c r="FY50" s="31"/>
      <c r="FZ50" s="31"/>
      <c r="GA50" s="31"/>
      <c r="GB50" s="31"/>
      <c r="GC50" s="31"/>
      <c r="GD50" s="31"/>
      <c r="GE50" s="31"/>
      <c r="GF50" s="31"/>
      <c r="GG50" s="31"/>
      <c r="GH50" s="31"/>
      <c r="GI50" s="31"/>
      <c r="GJ50" s="31"/>
      <c r="GK50" s="31"/>
      <c r="GL50" s="31"/>
      <c r="GM50" s="31"/>
      <c r="GN50" s="31"/>
      <c r="GO50" s="31"/>
      <c r="GP50" s="31"/>
      <c r="GQ50" s="31"/>
      <c r="GR50" s="31"/>
      <c r="GS50" s="31"/>
      <c r="GT50" s="31"/>
      <c r="GU50" s="31"/>
      <c r="GV50" s="31"/>
      <c r="GW50" s="31"/>
    </row>
    <row r="51" s="1" customFormat="1" ht="34" customHeight="1" spans="1:205">
      <c r="A51" s="25">
        <v>43</v>
      </c>
      <c r="B51" s="24" t="s">
        <v>112</v>
      </c>
      <c r="C51" s="24" t="s">
        <v>113</v>
      </c>
      <c r="D51" s="24"/>
      <c r="E51" s="24" t="s">
        <v>24</v>
      </c>
      <c r="F51" s="24">
        <f>VLOOKUP($B:$B,建议!B51:K148,10,0)</f>
        <v>1.7</v>
      </c>
      <c r="G51" s="24">
        <v>1.40278885714286</v>
      </c>
      <c r="H51" s="24">
        <v>0</v>
      </c>
      <c r="I51" s="24">
        <v>0</v>
      </c>
      <c r="J51" s="24">
        <v>0</v>
      </c>
      <c r="K51" s="24">
        <f t="shared" si="4"/>
        <v>1.40278885714286</v>
      </c>
      <c r="L51" s="24">
        <f t="shared" si="5"/>
        <v>0.182362551428571</v>
      </c>
      <c r="M51" s="24">
        <f t="shared" si="6"/>
        <v>1.58515140857143</v>
      </c>
      <c r="N51" s="24" t="s">
        <v>226</v>
      </c>
      <c r="O51" s="29"/>
      <c r="P51" s="30">
        <f t="shared" si="0"/>
        <v>1.4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  <c r="FF51" s="31"/>
      <c r="FG51" s="31"/>
      <c r="FH51" s="31"/>
      <c r="FI51" s="31"/>
      <c r="FJ51" s="31"/>
      <c r="FK51" s="31"/>
      <c r="FL51" s="31"/>
      <c r="FM51" s="31"/>
      <c r="FN51" s="31"/>
      <c r="FO51" s="31"/>
      <c r="FP51" s="31"/>
      <c r="FQ51" s="31"/>
      <c r="FR51" s="31"/>
      <c r="FS51" s="31"/>
      <c r="FT51" s="31"/>
      <c r="FU51" s="31"/>
      <c r="FV51" s="31"/>
      <c r="FW51" s="31"/>
      <c r="FX51" s="31"/>
      <c r="FY51" s="31"/>
      <c r="FZ51" s="31"/>
      <c r="GA51" s="31"/>
      <c r="GB51" s="31"/>
      <c r="GC51" s="31"/>
      <c r="GD51" s="31"/>
      <c r="GE51" s="31"/>
      <c r="GF51" s="31"/>
      <c r="GG51" s="31"/>
      <c r="GH51" s="31"/>
      <c r="GI51" s="31"/>
      <c r="GJ51" s="31"/>
      <c r="GK51" s="31"/>
      <c r="GL51" s="31"/>
      <c r="GM51" s="31"/>
      <c r="GN51" s="31"/>
      <c r="GO51" s="31"/>
      <c r="GP51" s="31"/>
      <c r="GQ51" s="31"/>
      <c r="GR51" s="31"/>
      <c r="GS51" s="31"/>
      <c r="GT51" s="31"/>
      <c r="GU51" s="31"/>
      <c r="GV51" s="31"/>
      <c r="GW51" s="31"/>
    </row>
    <row r="52" s="1" customFormat="1" ht="34" customHeight="1" spans="1:205">
      <c r="A52" s="25">
        <v>44</v>
      </c>
      <c r="B52" s="24" t="s">
        <v>114</v>
      </c>
      <c r="C52" s="24" t="s">
        <v>115</v>
      </c>
      <c r="D52" s="24"/>
      <c r="E52" s="24" t="s">
        <v>24</v>
      </c>
      <c r="F52" s="24">
        <f>VLOOKUP($B:$B,建议!B52:K149,10,0)</f>
        <v>3.67</v>
      </c>
      <c r="G52" s="24">
        <v>3.026565</v>
      </c>
      <c r="H52" s="24">
        <v>0</v>
      </c>
      <c r="I52" s="24">
        <v>0</v>
      </c>
      <c r="J52" s="24">
        <v>0</v>
      </c>
      <c r="K52" s="24">
        <f t="shared" si="4"/>
        <v>3.026565</v>
      </c>
      <c r="L52" s="24">
        <f t="shared" si="5"/>
        <v>0.39345345</v>
      </c>
      <c r="M52" s="24">
        <f t="shared" si="6"/>
        <v>3.42001845</v>
      </c>
      <c r="N52" s="24" t="s">
        <v>226</v>
      </c>
      <c r="O52" s="29"/>
      <c r="P52" s="30">
        <f t="shared" si="0"/>
        <v>3.03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1"/>
      <c r="FL52" s="31"/>
      <c r="FM52" s="31"/>
      <c r="FN52" s="31"/>
      <c r="FO52" s="31"/>
      <c r="FP52" s="31"/>
      <c r="FQ52" s="31"/>
      <c r="FR52" s="31"/>
      <c r="FS52" s="31"/>
      <c r="FT52" s="31"/>
      <c r="FU52" s="31"/>
      <c r="FV52" s="31"/>
      <c r="FW52" s="31"/>
      <c r="FX52" s="31"/>
      <c r="FY52" s="31"/>
      <c r="FZ52" s="31"/>
      <c r="GA52" s="31"/>
      <c r="GB52" s="31"/>
      <c r="GC52" s="31"/>
      <c r="GD52" s="31"/>
      <c r="GE52" s="31"/>
      <c r="GF52" s="31"/>
      <c r="GG52" s="31"/>
      <c r="GH52" s="31"/>
      <c r="GI52" s="31"/>
      <c r="GJ52" s="31"/>
      <c r="GK52" s="31"/>
      <c r="GL52" s="31"/>
      <c r="GM52" s="31"/>
      <c r="GN52" s="31"/>
      <c r="GO52" s="31"/>
      <c r="GP52" s="31"/>
      <c r="GQ52" s="31"/>
      <c r="GR52" s="31"/>
      <c r="GS52" s="31"/>
      <c r="GT52" s="31"/>
      <c r="GU52" s="31"/>
      <c r="GV52" s="31"/>
      <c r="GW52" s="31"/>
    </row>
    <row r="53" s="1" customFormat="1" ht="34" customHeight="1" spans="1:205">
      <c r="A53" s="25">
        <v>45</v>
      </c>
      <c r="B53" s="24" t="s">
        <v>116</v>
      </c>
      <c r="C53" s="24" t="s">
        <v>117</v>
      </c>
      <c r="D53" s="24"/>
      <c r="E53" s="24" t="s">
        <v>24</v>
      </c>
      <c r="F53" s="24">
        <f>VLOOKUP($B:$B,建议!B53:K150,10,0)</f>
        <v>3.51</v>
      </c>
      <c r="G53" s="24">
        <v>2.90165914285714</v>
      </c>
      <c r="H53" s="24">
        <v>0</v>
      </c>
      <c r="I53" s="24">
        <v>0</v>
      </c>
      <c r="J53" s="24">
        <v>0</v>
      </c>
      <c r="K53" s="24">
        <f t="shared" si="4"/>
        <v>2.90165914285714</v>
      </c>
      <c r="L53" s="24">
        <f t="shared" si="5"/>
        <v>0.377215688571429</v>
      </c>
      <c r="M53" s="24">
        <f t="shared" si="6"/>
        <v>3.27887483142857</v>
      </c>
      <c r="N53" s="24" t="s">
        <v>226</v>
      </c>
      <c r="O53" s="29"/>
      <c r="P53" s="30">
        <f t="shared" si="0"/>
        <v>2.9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</row>
    <row r="54" s="1" customFormat="1" ht="34" customHeight="1" spans="1:205">
      <c r="A54" s="25">
        <v>46</v>
      </c>
      <c r="B54" s="24" t="s">
        <v>118</v>
      </c>
      <c r="C54" s="24" t="s">
        <v>119</v>
      </c>
      <c r="D54" s="24"/>
      <c r="E54" s="24" t="s">
        <v>24</v>
      </c>
      <c r="F54" s="24">
        <f>VLOOKUP($B:$B,建议!B54:K151,10,0)</f>
        <v>3.34</v>
      </c>
      <c r="G54" s="24">
        <v>3.34363371428571</v>
      </c>
      <c r="H54" s="24">
        <v>0</v>
      </c>
      <c r="I54" s="24">
        <v>0</v>
      </c>
      <c r="J54" s="24">
        <v>0</v>
      </c>
      <c r="K54" s="24">
        <f t="shared" si="4"/>
        <v>3.34363371428571</v>
      </c>
      <c r="L54" s="24">
        <f t="shared" si="5"/>
        <v>0.434672382857143</v>
      </c>
      <c r="M54" s="24">
        <f t="shared" si="6"/>
        <v>3.77830609714286</v>
      </c>
      <c r="N54" s="24" t="s">
        <v>226</v>
      </c>
      <c r="O54" s="29"/>
      <c r="P54" s="30">
        <f t="shared" si="0"/>
        <v>3.34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</row>
    <row r="55" s="1" customFormat="1" ht="34" customHeight="1" spans="1:205">
      <c r="A55" s="25">
        <v>47</v>
      </c>
      <c r="B55" s="24" t="s">
        <v>124</v>
      </c>
      <c r="C55" s="24" t="s">
        <v>125</v>
      </c>
      <c r="D55" s="24"/>
      <c r="E55" s="24" t="s">
        <v>24</v>
      </c>
      <c r="F55" s="24">
        <f>VLOOKUP($B:$B,建议!B55:K152,10,0)</f>
        <v>0.85</v>
      </c>
      <c r="G55" s="24">
        <v>0.846523285714286</v>
      </c>
      <c r="H55" s="24">
        <v>0</v>
      </c>
      <c r="I55" s="24">
        <v>0</v>
      </c>
      <c r="J55" s="24">
        <v>0</v>
      </c>
      <c r="K55" s="24">
        <f t="shared" si="4"/>
        <v>0.846523285714286</v>
      </c>
      <c r="L55" s="24">
        <f t="shared" si="5"/>
        <v>0.110048027142857</v>
      </c>
      <c r="M55" s="24">
        <f t="shared" si="6"/>
        <v>0.956571312857143</v>
      </c>
      <c r="N55" s="24" t="s">
        <v>226</v>
      </c>
      <c r="O55" s="29"/>
      <c r="P55" s="30">
        <f t="shared" si="0"/>
        <v>0.85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</row>
    <row r="56" s="1" customFormat="1" ht="34" customHeight="1" spans="1:205">
      <c r="A56" s="25">
        <v>48</v>
      </c>
      <c r="B56" s="24" t="s">
        <v>132</v>
      </c>
      <c r="C56" s="24" t="s">
        <v>133</v>
      </c>
      <c r="D56" s="24"/>
      <c r="E56" s="24" t="s">
        <v>24</v>
      </c>
      <c r="F56" s="24">
        <f>VLOOKUP($B:$B,建议!B56:K153,10,0)</f>
        <v>3.23</v>
      </c>
      <c r="G56" s="24">
        <v>3.228336</v>
      </c>
      <c r="H56" s="24">
        <v>0</v>
      </c>
      <c r="I56" s="24">
        <v>0</v>
      </c>
      <c r="J56" s="24">
        <v>0</v>
      </c>
      <c r="K56" s="24">
        <f t="shared" si="4"/>
        <v>3.228336</v>
      </c>
      <c r="L56" s="24">
        <f t="shared" si="5"/>
        <v>0.41968368</v>
      </c>
      <c r="M56" s="24">
        <f t="shared" si="6"/>
        <v>3.64801968</v>
      </c>
      <c r="N56" s="24" t="s">
        <v>226</v>
      </c>
      <c r="O56" s="29"/>
      <c r="P56" s="30">
        <f t="shared" si="0"/>
        <v>3.23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</row>
    <row r="57" s="1" customFormat="1" ht="34" customHeight="1" spans="1:205">
      <c r="A57" s="25">
        <v>49</v>
      </c>
      <c r="B57" s="24" t="s">
        <v>134</v>
      </c>
      <c r="C57" s="24" t="s">
        <v>135</v>
      </c>
      <c r="D57" s="24"/>
      <c r="E57" s="24" t="s">
        <v>24</v>
      </c>
      <c r="F57" s="24">
        <f>VLOOKUP($B:$B,建议!B57:K154,10,0)</f>
        <v>3.29</v>
      </c>
      <c r="G57" s="24">
        <v>3.28598485714286</v>
      </c>
      <c r="H57" s="24">
        <v>0</v>
      </c>
      <c r="I57" s="24">
        <v>0</v>
      </c>
      <c r="J57" s="24">
        <v>0</v>
      </c>
      <c r="K57" s="24">
        <f t="shared" si="4"/>
        <v>3.28598485714286</v>
      </c>
      <c r="L57" s="24">
        <f t="shared" si="5"/>
        <v>0.427178031428571</v>
      </c>
      <c r="M57" s="24">
        <f t="shared" si="6"/>
        <v>3.71316288857143</v>
      </c>
      <c r="N57" s="24" t="s">
        <v>226</v>
      </c>
      <c r="O57" s="29"/>
      <c r="P57" s="30">
        <f t="shared" si="0"/>
        <v>3.29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</row>
    <row r="58" s="1" customFormat="1" ht="34" customHeight="1" spans="1:205">
      <c r="A58" s="25">
        <v>50</v>
      </c>
      <c r="B58" s="24" t="s">
        <v>136</v>
      </c>
      <c r="C58" s="24" t="s">
        <v>137</v>
      </c>
      <c r="D58" s="24"/>
      <c r="E58" s="24" t="s">
        <v>24</v>
      </c>
      <c r="F58" s="24">
        <f>VLOOKUP($B:$B,建议!B58:K155,10,0)</f>
        <v>1.24</v>
      </c>
      <c r="G58" s="24">
        <v>1.24905857142857</v>
      </c>
      <c r="H58" s="24">
        <v>0</v>
      </c>
      <c r="I58" s="24">
        <v>0</v>
      </c>
      <c r="J58" s="24">
        <v>0</v>
      </c>
      <c r="K58" s="24">
        <f t="shared" si="4"/>
        <v>1.24905857142857</v>
      </c>
      <c r="L58" s="24">
        <f t="shared" si="5"/>
        <v>0.162377614285714</v>
      </c>
      <c r="M58" s="24">
        <f t="shared" si="6"/>
        <v>1.41143618571429</v>
      </c>
      <c r="N58" s="24" t="s">
        <v>226</v>
      </c>
      <c r="O58" s="29"/>
      <c r="P58" s="30">
        <f t="shared" si="0"/>
        <v>1.25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</row>
    <row r="59" s="1" customFormat="1" ht="34" customHeight="1" spans="1:205">
      <c r="A59" s="25">
        <v>51</v>
      </c>
      <c r="B59" s="24" t="s">
        <v>141</v>
      </c>
      <c r="C59" s="24" t="s">
        <v>142</v>
      </c>
      <c r="D59" s="24"/>
      <c r="E59" s="24" t="s">
        <v>24</v>
      </c>
      <c r="F59" s="24">
        <f>VLOOKUP($B:$B,建议!B59:K156,10,0)</f>
        <v>12.02</v>
      </c>
      <c r="G59" s="24">
        <v>0.284449285714286</v>
      </c>
      <c r="H59" s="24">
        <v>0</v>
      </c>
      <c r="I59" s="24">
        <v>0</v>
      </c>
      <c r="J59" s="24">
        <v>0</v>
      </c>
      <c r="K59" s="24">
        <f t="shared" si="4"/>
        <v>0.284449285714286</v>
      </c>
      <c r="L59" s="24">
        <f t="shared" si="5"/>
        <v>0.0369784071428571</v>
      </c>
      <c r="M59" s="24">
        <f t="shared" si="6"/>
        <v>0.321427692857143</v>
      </c>
      <c r="N59" s="24" t="s">
        <v>226</v>
      </c>
      <c r="O59" s="29"/>
      <c r="P59" s="30">
        <f t="shared" si="0"/>
        <v>0.28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</row>
    <row r="60" s="1" customFormat="1" ht="34" customHeight="1" spans="1:205">
      <c r="A60" s="25">
        <v>52</v>
      </c>
      <c r="B60" s="24" t="s">
        <v>197</v>
      </c>
      <c r="C60" s="24" t="s">
        <v>198</v>
      </c>
      <c r="D60" s="24"/>
      <c r="E60" s="24" t="s">
        <v>24</v>
      </c>
      <c r="F60" s="24">
        <f>VLOOKUP($B:$B,建议!B60:K157,10,0)</f>
        <v>38.07</v>
      </c>
      <c r="G60" s="24">
        <v>26.9900429785714</v>
      </c>
      <c r="H60" s="24">
        <v>0</v>
      </c>
      <c r="I60" s="24">
        <v>0</v>
      </c>
      <c r="J60" s="24">
        <v>0</v>
      </c>
      <c r="K60" s="24">
        <f t="shared" si="4"/>
        <v>26.9900429785714</v>
      </c>
      <c r="L60" s="24">
        <f t="shared" si="5"/>
        <v>3.50870558721429</v>
      </c>
      <c r="M60" s="24">
        <f t="shared" si="6"/>
        <v>30.4987485657857</v>
      </c>
      <c r="N60" s="24" t="s">
        <v>226</v>
      </c>
      <c r="O60" s="29"/>
      <c r="P60" s="30">
        <f t="shared" si="0"/>
        <v>26.99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</row>
    <row r="61" s="1" customFormat="1" ht="34" customHeight="1" spans="1:205">
      <c r="A61" s="25">
        <v>53</v>
      </c>
      <c r="B61" s="24" t="s">
        <v>199</v>
      </c>
      <c r="C61" s="24" t="s">
        <v>200</v>
      </c>
      <c r="D61" s="24"/>
      <c r="E61" s="24" t="s">
        <v>24</v>
      </c>
      <c r="F61" s="24">
        <f>VLOOKUP($B:$B,建议!B61:K158,10,0)</f>
        <v>18.18</v>
      </c>
      <c r="G61" s="24">
        <v>13.9733525228571</v>
      </c>
      <c r="H61" s="24">
        <v>0</v>
      </c>
      <c r="I61" s="24">
        <v>0</v>
      </c>
      <c r="J61" s="24">
        <v>0</v>
      </c>
      <c r="K61" s="24">
        <f t="shared" si="4"/>
        <v>13.9733525228571</v>
      </c>
      <c r="L61" s="24">
        <f t="shared" si="5"/>
        <v>1.81653582797143</v>
      </c>
      <c r="M61" s="24">
        <f t="shared" si="6"/>
        <v>15.7898883508286</v>
      </c>
      <c r="N61" s="24" t="s">
        <v>226</v>
      </c>
      <c r="O61" s="29"/>
      <c r="P61" s="30">
        <f t="shared" si="0"/>
        <v>13.97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</row>
    <row r="62" s="1" customFormat="1" ht="34" customHeight="1" spans="1:205">
      <c r="A62" s="25">
        <v>54</v>
      </c>
      <c r="B62" s="24" t="s">
        <v>201</v>
      </c>
      <c r="C62" s="24" t="s">
        <v>202</v>
      </c>
      <c r="D62" s="24"/>
      <c r="E62" s="24" t="s">
        <v>24</v>
      </c>
      <c r="F62" s="24">
        <f>VLOOKUP($B:$B,建议!B62:K159,10,0)</f>
        <v>209.93</v>
      </c>
      <c r="G62" s="24">
        <v>126.021401704286</v>
      </c>
      <c r="H62" s="24">
        <v>0</v>
      </c>
      <c r="I62" s="24">
        <v>0</v>
      </c>
      <c r="J62" s="24">
        <v>0</v>
      </c>
      <c r="K62" s="24">
        <f t="shared" si="4"/>
        <v>126.021401704286</v>
      </c>
      <c r="L62" s="24">
        <f t="shared" si="5"/>
        <v>16.3827822215571</v>
      </c>
      <c r="M62" s="24">
        <f t="shared" si="6"/>
        <v>142.404183925843</v>
      </c>
      <c r="N62" s="24" t="s">
        <v>226</v>
      </c>
      <c r="O62" s="29"/>
      <c r="P62" s="30">
        <f t="shared" si="0"/>
        <v>126.02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</row>
    <row r="63" s="1" customFormat="1" ht="34" customHeight="1" spans="1:205">
      <c r="A63" s="25">
        <v>55</v>
      </c>
      <c r="B63" s="24" t="s">
        <v>203</v>
      </c>
      <c r="C63" s="24" t="s">
        <v>204</v>
      </c>
      <c r="D63" s="24"/>
      <c r="E63" s="24" t="s">
        <v>24</v>
      </c>
      <c r="F63" s="24">
        <f>VLOOKUP($B:$B,建议!B63:K160,10,0)</f>
        <v>209.93</v>
      </c>
      <c r="G63" s="24">
        <v>126.377188561429</v>
      </c>
      <c r="H63" s="24">
        <v>0</v>
      </c>
      <c r="I63" s="24">
        <v>0</v>
      </c>
      <c r="J63" s="24">
        <v>0</v>
      </c>
      <c r="K63" s="24">
        <f t="shared" si="4"/>
        <v>126.377188561429</v>
      </c>
      <c r="L63" s="24">
        <f t="shared" si="5"/>
        <v>16.4290345129857</v>
      </c>
      <c r="M63" s="24">
        <f t="shared" si="6"/>
        <v>142.806223074414</v>
      </c>
      <c r="N63" s="24" t="s">
        <v>226</v>
      </c>
      <c r="O63" s="29"/>
      <c r="P63" s="30">
        <f t="shared" si="0"/>
        <v>126.38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</row>
    <row r="64" s="1" customFormat="1" ht="34" customHeight="1" spans="1:205">
      <c r="A64" s="25">
        <v>56</v>
      </c>
      <c r="B64" s="24" t="s">
        <v>205</v>
      </c>
      <c r="C64" s="24" t="s">
        <v>206</v>
      </c>
      <c r="D64" s="24"/>
      <c r="E64" s="24" t="s">
        <v>24</v>
      </c>
      <c r="F64" s="24">
        <f>VLOOKUP($B:$B,建议!B64:K161,10,0)</f>
        <v>267.06</v>
      </c>
      <c r="G64" s="24">
        <v>198.419636561429</v>
      </c>
      <c r="H64" s="24">
        <v>0</v>
      </c>
      <c r="I64" s="24">
        <v>0</v>
      </c>
      <c r="J64" s="24">
        <v>0</v>
      </c>
      <c r="K64" s="24">
        <f t="shared" si="4"/>
        <v>198.419636561429</v>
      </c>
      <c r="L64" s="24">
        <f t="shared" si="5"/>
        <v>25.7945527529857</v>
      </c>
      <c r="M64" s="24">
        <f t="shared" si="6"/>
        <v>224.214189314414</v>
      </c>
      <c r="N64" s="24" t="s">
        <v>226</v>
      </c>
      <c r="O64" s="29"/>
      <c r="P64" s="30">
        <f t="shared" si="0"/>
        <v>198.42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</row>
    <row r="65" s="1" customFormat="1" ht="34" customHeight="1" spans="1:205">
      <c r="A65" s="25">
        <v>57</v>
      </c>
      <c r="B65" s="24" t="s">
        <v>207</v>
      </c>
      <c r="C65" s="24" t="s">
        <v>208</v>
      </c>
      <c r="D65" s="24"/>
      <c r="E65" s="24" t="s">
        <v>24</v>
      </c>
      <c r="F65" s="24">
        <f>VLOOKUP($B:$B,建议!B65:K162,10,0)</f>
        <v>267.06</v>
      </c>
      <c r="G65" s="24">
        <v>198.419636561429</v>
      </c>
      <c r="H65" s="24">
        <v>0</v>
      </c>
      <c r="I65" s="24">
        <v>0</v>
      </c>
      <c r="J65" s="24">
        <v>0</v>
      </c>
      <c r="K65" s="24">
        <f t="shared" si="4"/>
        <v>198.419636561429</v>
      </c>
      <c r="L65" s="24">
        <f t="shared" si="5"/>
        <v>25.7945527529857</v>
      </c>
      <c r="M65" s="24">
        <f t="shared" si="6"/>
        <v>224.214189314414</v>
      </c>
      <c r="N65" s="24" t="s">
        <v>226</v>
      </c>
      <c r="O65" s="29"/>
      <c r="P65" s="30">
        <f t="shared" si="0"/>
        <v>198.42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</row>
    <row r="66" s="1" customFormat="1" ht="34" customHeight="1" spans="1:205">
      <c r="A66" s="25">
        <v>58</v>
      </c>
      <c r="B66" s="24" t="s">
        <v>209</v>
      </c>
      <c r="C66" s="24" t="s">
        <v>210</v>
      </c>
      <c r="D66" s="24"/>
      <c r="E66" s="24" t="s">
        <v>24</v>
      </c>
      <c r="F66" s="24">
        <f>VLOOKUP($B:$B,建议!B66:K163,10,0)</f>
        <v>46.86</v>
      </c>
      <c r="G66" s="24">
        <v>46.4285714285714</v>
      </c>
      <c r="H66" s="24">
        <v>0</v>
      </c>
      <c r="I66" s="24">
        <v>0</v>
      </c>
      <c r="J66" s="24">
        <v>0</v>
      </c>
      <c r="K66" s="24">
        <f t="shared" si="4"/>
        <v>46.4285714285714</v>
      </c>
      <c r="L66" s="24">
        <f t="shared" si="5"/>
        <v>6.03571428571429</v>
      </c>
      <c r="M66" s="24">
        <f t="shared" si="6"/>
        <v>52.4642857142857</v>
      </c>
      <c r="N66" s="24" t="s">
        <v>226</v>
      </c>
      <c r="O66" s="29"/>
      <c r="P66" s="30">
        <f t="shared" si="0"/>
        <v>46.43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</row>
    <row r="67" s="1" customFormat="1" ht="34" customHeight="1" spans="1:205">
      <c r="A67" s="25">
        <v>59</v>
      </c>
      <c r="B67" s="24" t="s">
        <v>227</v>
      </c>
      <c r="C67" s="24" t="s">
        <v>228</v>
      </c>
      <c r="D67" s="24"/>
      <c r="E67" s="24" t="s">
        <v>24</v>
      </c>
      <c r="F67" s="24" t="e">
        <f>VLOOKUP($B:$B,建议!B67:K164,10,0)</f>
        <v>#N/A</v>
      </c>
      <c r="G67" s="24">
        <v>16.1313345111429</v>
      </c>
      <c r="H67" s="24">
        <v>0</v>
      </c>
      <c r="I67" s="24">
        <v>0</v>
      </c>
      <c r="J67" s="24">
        <v>0</v>
      </c>
      <c r="K67" s="24">
        <f t="shared" si="4"/>
        <v>16.1313345111429</v>
      </c>
      <c r="L67" s="24">
        <f t="shared" si="5"/>
        <v>2.09707348644857</v>
      </c>
      <c r="M67" s="24">
        <f t="shared" si="6"/>
        <v>18.2284079975914</v>
      </c>
      <c r="N67" s="24" t="s">
        <v>226</v>
      </c>
      <c r="O67" s="29"/>
      <c r="P67" s="30">
        <f t="shared" si="0"/>
        <v>16.13</v>
      </c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</row>
    <row r="68" s="1" customFormat="1" ht="34" customHeight="1" spans="1:205">
      <c r="A68" s="25">
        <v>60</v>
      </c>
      <c r="B68" s="24" t="s">
        <v>229</v>
      </c>
      <c r="C68" s="24" t="s">
        <v>107</v>
      </c>
      <c r="D68" s="24"/>
      <c r="E68" s="24" t="s">
        <v>24</v>
      </c>
      <c r="F68" s="24" t="e">
        <f>VLOOKUP($B:$B,建议!B68:K165,10,0)</f>
        <v>#N/A</v>
      </c>
      <c r="G68" s="24">
        <v>23.1690061601429</v>
      </c>
      <c r="H68" s="24">
        <v>0</v>
      </c>
      <c r="I68" s="24">
        <v>0</v>
      </c>
      <c r="J68" s="24">
        <v>0</v>
      </c>
      <c r="K68" s="24">
        <f t="shared" si="4"/>
        <v>23.1690061601429</v>
      </c>
      <c r="L68" s="24">
        <f t="shared" si="5"/>
        <v>3.01197080081857</v>
      </c>
      <c r="M68" s="24">
        <f t="shared" si="6"/>
        <v>26.1809769609614</v>
      </c>
      <c r="N68" s="24" t="s">
        <v>230</v>
      </c>
      <c r="O68" s="29"/>
      <c r="P68" s="30">
        <f t="shared" si="0"/>
        <v>23.17</v>
      </c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</row>
    <row r="69" s="1" customFormat="1" ht="34" customHeight="1" spans="1:205">
      <c r="A69" s="25">
        <v>61</v>
      </c>
      <c r="B69" s="24" t="s">
        <v>231</v>
      </c>
      <c r="C69" s="24" t="s">
        <v>232</v>
      </c>
      <c r="D69" s="24"/>
      <c r="E69" s="24" t="s">
        <v>24</v>
      </c>
      <c r="F69" s="24" t="e">
        <f>VLOOKUP($B:$B,建议!B69:K166,10,0)</f>
        <v>#N/A</v>
      </c>
      <c r="G69" s="24">
        <v>15.9179989642857</v>
      </c>
      <c r="H69" s="24">
        <v>0</v>
      </c>
      <c r="I69" s="24">
        <v>0</v>
      </c>
      <c r="J69" s="24">
        <v>0</v>
      </c>
      <c r="K69" s="24">
        <f t="shared" si="4"/>
        <v>15.9179989642857</v>
      </c>
      <c r="L69" s="24">
        <f t="shared" si="5"/>
        <v>2.06933986535714</v>
      </c>
      <c r="M69" s="24">
        <f t="shared" si="6"/>
        <v>17.9873388296429</v>
      </c>
      <c r="N69" s="24" t="s">
        <v>230</v>
      </c>
      <c r="O69" s="29"/>
      <c r="P69" s="30">
        <f t="shared" si="0"/>
        <v>15.92</v>
      </c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</row>
    <row r="70" s="1" customFormat="1" ht="34" customHeight="1" spans="1:205">
      <c r="A70" s="25">
        <v>62</v>
      </c>
      <c r="B70" s="24" t="s">
        <v>233</v>
      </c>
      <c r="C70" s="24" t="s">
        <v>234</v>
      </c>
      <c r="D70" s="24"/>
      <c r="E70" s="24" t="s">
        <v>24</v>
      </c>
      <c r="F70" s="24" t="e">
        <f>VLOOKUP($B:$B,建议!B70:K167,10,0)</f>
        <v>#N/A</v>
      </c>
      <c r="G70" s="24">
        <v>13.1230910714286</v>
      </c>
      <c r="H70" s="24">
        <v>0</v>
      </c>
      <c r="I70" s="24">
        <v>0</v>
      </c>
      <c r="J70" s="24">
        <v>0</v>
      </c>
      <c r="K70" s="24">
        <f t="shared" si="4"/>
        <v>13.1230910714286</v>
      </c>
      <c r="L70" s="24">
        <f t="shared" si="5"/>
        <v>1.70600183928571</v>
      </c>
      <c r="M70" s="24">
        <f t="shared" si="6"/>
        <v>14.8290929107143</v>
      </c>
      <c r="N70" s="24" t="s">
        <v>230</v>
      </c>
      <c r="O70" s="29"/>
      <c r="P70" s="30">
        <f t="shared" si="0"/>
        <v>13.12</v>
      </c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</row>
    <row r="71" s="1" customFormat="1" ht="34" customHeight="1" spans="1:205">
      <c r="A71" s="25">
        <v>63</v>
      </c>
      <c r="B71" s="24" t="s">
        <v>140</v>
      </c>
      <c r="C71" s="24" t="s">
        <v>235</v>
      </c>
      <c r="D71" s="24"/>
      <c r="E71" s="24" t="s">
        <v>24</v>
      </c>
      <c r="F71" s="24" t="e">
        <f>VLOOKUP($B:$B,建议!B71:K168,10,0)</f>
        <v>#N/A</v>
      </c>
      <c r="G71" s="24">
        <v>3.10343014285714</v>
      </c>
      <c r="H71" s="24">
        <v>0</v>
      </c>
      <c r="I71" s="24">
        <v>0</v>
      </c>
      <c r="J71" s="24">
        <v>0</v>
      </c>
      <c r="K71" s="24">
        <f t="shared" si="4"/>
        <v>3.10343014285714</v>
      </c>
      <c r="L71" s="24">
        <f t="shared" si="5"/>
        <v>0.403445918571429</v>
      </c>
      <c r="M71" s="24">
        <f t="shared" si="6"/>
        <v>3.50687606142857</v>
      </c>
      <c r="N71" s="24" t="s">
        <v>236</v>
      </c>
      <c r="O71" s="29"/>
      <c r="P71" s="30">
        <f t="shared" si="0"/>
        <v>3.1</v>
      </c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</row>
    <row r="72" s="1" customFormat="1" ht="34" customHeight="1" spans="1:205">
      <c r="A72" s="25">
        <v>64</v>
      </c>
      <c r="B72" s="24" t="s">
        <v>138</v>
      </c>
      <c r="C72" s="24" t="s">
        <v>237</v>
      </c>
      <c r="D72" s="24"/>
      <c r="E72" s="24" t="s">
        <v>24</v>
      </c>
      <c r="F72" s="24" t="e">
        <f>VLOOKUP($B:$B,建议!B72:K169,10,0)</f>
        <v>#N/A</v>
      </c>
      <c r="G72" s="24">
        <v>3.10343014285714</v>
      </c>
      <c r="H72" s="24">
        <v>0</v>
      </c>
      <c r="I72" s="24">
        <v>0</v>
      </c>
      <c r="J72" s="24">
        <v>0</v>
      </c>
      <c r="K72" s="24">
        <f t="shared" si="4"/>
        <v>3.10343014285714</v>
      </c>
      <c r="L72" s="24">
        <f t="shared" si="5"/>
        <v>0.403445918571429</v>
      </c>
      <c r="M72" s="24">
        <f t="shared" si="6"/>
        <v>3.50687606142857</v>
      </c>
      <c r="N72" s="24" t="s">
        <v>236</v>
      </c>
      <c r="O72" s="29"/>
      <c r="P72" s="30">
        <f t="shared" si="0"/>
        <v>3.1</v>
      </c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</row>
    <row r="73" s="1" customFormat="1" ht="34" customHeight="1" spans="1:205">
      <c r="A73" s="25">
        <v>65</v>
      </c>
      <c r="B73" s="24" t="s">
        <v>238</v>
      </c>
      <c r="C73" s="24" t="s">
        <v>239</v>
      </c>
      <c r="D73" s="24"/>
      <c r="E73" s="24" t="s">
        <v>24</v>
      </c>
      <c r="F73" s="24" t="e">
        <f>VLOOKUP($B:$B,建议!B73:K170,10,0)</f>
        <v>#N/A</v>
      </c>
      <c r="G73" s="24">
        <v>1868.02857142857</v>
      </c>
      <c r="H73" s="24">
        <v>0</v>
      </c>
      <c r="I73" s="24">
        <v>0</v>
      </c>
      <c r="J73" s="24">
        <v>0</v>
      </c>
      <c r="K73" s="24">
        <f t="shared" si="4"/>
        <v>1868.02857142857</v>
      </c>
      <c r="L73" s="24">
        <f t="shared" si="5"/>
        <v>242.843714285714</v>
      </c>
      <c r="M73" s="24">
        <f t="shared" si="6"/>
        <v>2110.87228571429</v>
      </c>
      <c r="N73" s="24" t="s">
        <v>240</v>
      </c>
      <c r="O73" s="29"/>
      <c r="P73" s="30">
        <f>ROUND(G73,2)</f>
        <v>1868.03</v>
      </c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</row>
    <row r="74" s="1" customFormat="1" ht="34" customHeight="1" spans="1:205">
      <c r="A74" s="25">
        <v>66</v>
      </c>
      <c r="B74" s="24" t="s">
        <v>241</v>
      </c>
      <c r="C74" s="24" t="s">
        <v>242</v>
      </c>
      <c r="D74" s="24"/>
      <c r="E74" s="24" t="s">
        <v>24</v>
      </c>
      <c r="F74" s="24" t="e">
        <f>VLOOKUP($B:$B,建议!B74:K171,10,0)</f>
        <v>#N/A</v>
      </c>
      <c r="G74" s="24">
        <v>945.057142857143</v>
      </c>
      <c r="H74" s="24">
        <v>0</v>
      </c>
      <c r="I74" s="24">
        <v>0</v>
      </c>
      <c r="J74" s="24">
        <v>0</v>
      </c>
      <c r="K74" s="24">
        <f t="shared" ref="K74:K111" si="7">G74+I74</f>
        <v>945.057142857143</v>
      </c>
      <c r="L74" s="24">
        <f t="shared" ref="L74:L111" si="8">K74*0.13</f>
        <v>122.857428571429</v>
      </c>
      <c r="M74" s="24">
        <f t="shared" ref="M74:M111" si="9">K74+L74</f>
        <v>1067.91457142857</v>
      </c>
      <c r="N74" s="24" t="s">
        <v>240</v>
      </c>
      <c r="O74" s="29"/>
      <c r="P74" s="30">
        <f>ROUND(G74,2)</f>
        <v>945.06</v>
      </c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</row>
    <row r="75" s="1" customFormat="1" ht="34" customHeight="1" spans="1:205">
      <c r="A75" s="25">
        <v>70</v>
      </c>
      <c r="B75" s="24" t="s">
        <v>120</v>
      </c>
      <c r="C75" s="24" t="s">
        <v>121</v>
      </c>
      <c r="D75" s="24"/>
      <c r="E75" s="24" t="s">
        <v>24</v>
      </c>
      <c r="F75" s="24" t="e">
        <f>VLOOKUP($B:$B,建议!B75:K172,10,0)</f>
        <v>#N/A</v>
      </c>
      <c r="G75" s="24">
        <v>1.73377584343703</v>
      </c>
      <c r="H75" s="24">
        <v>0</v>
      </c>
      <c r="I75" s="24">
        <v>0</v>
      </c>
      <c r="J75" s="24">
        <v>0</v>
      </c>
      <c r="K75" s="24">
        <f t="shared" si="7"/>
        <v>1.73377584343703</v>
      </c>
      <c r="L75" s="24">
        <f t="shared" si="8"/>
        <v>0.225390859646814</v>
      </c>
      <c r="M75" s="24">
        <f t="shared" si="9"/>
        <v>1.95916670308385</v>
      </c>
      <c r="N75" s="24" t="s">
        <v>226</v>
      </c>
      <c r="O75" s="29"/>
      <c r="P75" s="30">
        <f t="shared" ref="P75:P99" si="10">ROUND(G75,2)</f>
        <v>1.73</v>
      </c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</row>
    <row r="76" s="1" customFormat="1" ht="34" customHeight="1" spans="1:205">
      <c r="A76" s="25">
        <v>71</v>
      </c>
      <c r="B76" s="24" t="s">
        <v>122</v>
      </c>
      <c r="C76" s="24" t="s">
        <v>123</v>
      </c>
      <c r="D76" s="24"/>
      <c r="E76" s="24" t="s">
        <v>24</v>
      </c>
      <c r="F76" s="24" t="e">
        <f>VLOOKUP($B:$B,建议!B76:K173,10,0)</f>
        <v>#N/A</v>
      </c>
      <c r="G76" s="24">
        <v>1.17070026874074</v>
      </c>
      <c r="H76" s="24">
        <v>0</v>
      </c>
      <c r="I76" s="24">
        <v>0</v>
      </c>
      <c r="J76" s="24">
        <v>0</v>
      </c>
      <c r="K76" s="24">
        <f t="shared" si="7"/>
        <v>1.17070026874074</v>
      </c>
      <c r="L76" s="24">
        <f t="shared" si="8"/>
        <v>0.152191034936297</v>
      </c>
      <c r="M76" s="24">
        <f t="shared" si="9"/>
        <v>1.32289130367704</v>
      </c>
      <c r="N76" s="24" t="s">
        <v>226</v>
      </c>
      <c r="O76" s="29"/>
      <c r="P76" s="30">
        <f t="shared" si="10"/>
        <v>1.17</v>
      </c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</row>
    <row r="77" s="1" customFormat="1" ht="34" customHeight="1" spans="1:205">
      <c r="A77" s="25">
        <v>72</v>
      </c>
      <c r="B77" s="24" t="s">
        <v>126</v>
      </c>
      <c r="C77" s="24" t="s">
        <v>127</v>
      </c>
      <c r="D77" s="24"/>
      <c r="E77" s="24" t="s">
        <v>24</v>
      </c>
      <c r="F77" s="24" t="e">
        <f>VLOOKUP($B:$B,建议!B77:K174,10,0)</f>
        <v>#N/A</v>
      </c>
      <c r="G77" s="24">
        <v>0.942222222222222</v>
      </c>
      <c r="H77" s="24">
        <v>0</v>
      </c>
      <c r="I77" s="24">
        <v>0</v>
      </c>
      <c r="J77" s="24">
        <v>0</v>
      </c>
      <c r="K77" s="24">
        <f t="shared" si="7"/>
        <v>0.942222222222222</v>
      </c>
      <c r="L77" s="24">
        <f t="shared" si="8"/>
        <v>0.122488888888889</v>
      </c>
      <c r="M77" s="24">
        <f t="shared" si="9"/>
        <v>1.06471111111111</v>
      </c>
      <c r="N77" s="24" t="s">
        <v>226</v>
      </c>
      <c r="O77" s="29"/>
      <c r="P77" s="30">
        <f t="shared" si="10"/>
        <v>0.94</v>
      </c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</row>
    <row r="78" s="1" customFormat="1" ht="34" customHeight="1" spans="1:205">
      <c r="A78" s="25">
        <v>73</v>
      </c>
      <c r="B78" s="24" t="s">
        <v>128</v>
      </c>
      <c r="C78" s="24" t="s">
        <v>129</v>
      </c>
      <c r="D78" s="24"/>
      <c r="E78" s="24" t="s">
        <v>24</v>
      </c>
      <c r="F78" s="24" t="e">
        <f>VLOOKUP($B:$B,建议!B78:K175,10,0)</f>
        <v>#N/A</v>
      </c>
      <c r="G78" s="24">
        <v>0.942222222222222</v>
      </c>
      <c r="H78" s="24">
        <v>0</v>
      </c>
      <c r="I78" s="24">
        <v>0</v>
      </c>
      <c r="J78" s="24">
        <v>0</v>
      </c>
      <c r="K78" s="24">
        <f t="shared" si="7"/>
        <v>0.942222222222222</v>
      </c>
      <c r="L78" s="24">
        <f t="shared" si="8"/>
        <v>0.122488888888889</v>
      </c>
      <c r="M78" s="24">
        <f t="shared" si="9"/>
        <v>1.06471111111111</v>
      </c>
      <c r="N78" s="24" t="s">
        <v>226</v>
      </c>
      <c r="O78" s="29"/>
      <c r="P78" s="30">
        <f t="shared" si="10"/>
        <v>0.94</v>
      </c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</row>
    <row r="79" s="1" customFormat="1" ht="34" customHeight="1" spans="1:205">
      <c r="A79" s="25">
        <v>74</v>
      </c>
      <c r="B79" s="24" t="s">
        <v>130</v>
      </c>
      <c r="C79" s="24" t="s">
        <v>131</v>
      </c>
      <c r="D79" s="24"/>
      <c r="E79" s="24" t="s">
        <v>24</v>
      </c>
      <c r="F79" s="24" t="e">
        <f>VLOOKUP($B:$B,建议!B79:K176,10,0)</f>
        <v>#N/A</v>
      </c>
      <c r="G79" s="24">
        <v>0.833333333333333</v>
      </c>
      <c r="H79" s="24">
        <v>0</v>
      </c>
      <c r="I79" s="24">
        <v>0</v>
      </c>
      <c r="J79" s="24">
        <v>0</v>
      </c>
      <c r="K79" s="24">
        <f t="shared" si="7"/>
        <v>0.833333333333333</v>
      </c>
      <c r="L79" s="24">
        <f t="shared" si="8"/>
        <v>0.108333333333333</v>
      </c>
      <c r="M79" s="24">
        <f t="shared" si="9"/>
        <v>0.941666666666667</v>
      </c>
      <c r="N79" s="24" t="s">
        <v>226</v>
      </c>
      <c r="O79" s="29"/>
      <c r="P79" s="30">
        <f t="shared" si="10"/>
        <v>0.83</v>
      </c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</row>
    <row r="80" s="1" customFormat="1" ht="34" customHeight="1" spans="1:205">
      <c r="A80" s="25">
        <v>75</v>
      </c>
      <c r="B80" s="24" t="s">
        <v>143</v>
      </c>
      <c r="C80" s="24" t="s">
        <v>144</v>
      </c>
      <c r="D80" s="24"/>
      <c r="E80" s="24" t="s">
        <v>24</v>
      </c>
      <c r="F80" s="24" t="e">
        <f>VLOOKUP($B:$B,建议!B80:K177,10,0)</f>
        <v>#N/A</v>
      </c>
      <c r="G80" s="24">
        <v>15.1222222222222</v>
      </c>
      <c r="H80" s="24">
        <v>0</v>
      </c>
      <c r="I80" s="24">
        <v>0</v>
      </c>
      <c r="J80" s="24">
        <v>0</v>
      </c>
      <c r="K80" s="24">
        <f t="shared" si="7"/>
        <v>15.1222222222222</v>
      </c>
      <c r="L80" s="24">
        <f t="shared" si="8"/>
        <v>1.96588888888889</v>
      </c>
      <c r="M80" s="24">
        <f t="shared" si="9"/>
        <v>17.0881111111111</v>
      </c>
      <c r="N80" s="24" t="s">
        <v>226</v>
      </c>
      <c r="O80" s="29"/>
      <c r="P80" s="30">
        <f t="shared" si="10"/>
        <v>15.12</v>
      </c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  <c r="EL80" s="51"/>
      <c r="EM80" s="51"/>
      <c r="EN80" s="51"/>
      <c r="EO80" s="51"/>
      <c r="EP80" s="51"/>
      <c r="EQ80" s="51"/>
      <c r="ER80" s="51"/>
      <c r="ES80" s="51"/>
      <c r="ET80" s="51"/>
      <c r="EU80" s="51"/>
      <c r="EV80" s="51"/>
      <c r="EW80" s="51"/>
      <c r="EX80" s="51"/>
      <c r="EY80" s="51"/>
      <c r="EZ80" s="51"/>
      <c r="FA80" s="51"/>
      <c r="FB80" s="51"/>
      <c r="FC80" s="51"/>
      <c r="FD80" s="51"/>
      <c r="FE80" s="51"/>
      <c r="FF80" s="51"/>
      <c r="FG80" s="51"/>
      <c r="FH80" s="51"/>
      <c r="FI80" s="51"/>
      <c r="FJ80" s="51"/>
      <c r="FK80" s="51"/>
      <c r="FL80" s="51"/>
      <c r="FM80" s="51"/>
      <c r="FN80" s="51"/>
      <c r="FO80" s="51"/>
      <c r="FP80" s="51"/>
      <c r="FQ80" s="51"/>
      <c r="FR80" s="51"/>
      <c r="FS80" s="51"/>
      <c r="FT80" s="51"/>
      <c r="FU80" s="51"/>
      <c r="FV80" s="51"/>
      <c r="FW80" s="51"/>
      <c r="FX80" s="51"/>
      <c r="FY80" s="51"/>
      <c r="FZ80" s="51"/>
      <c r="GA80" s="51"/>
      <c r="GB80" s="51"/>
      <c r="GC80" s="51"/>
      <c r="GD80" s="51"/>
      <c r="GE80" s="51"/>
      <c r="GF80" s="51"/>
      <c r="GG80" s="51"/>
      <c r="GH80" s="51"/>
      <c r="GI80" s="51"/>
      <c r="GJ80" s="51"/>
      <c r="GK80" s="51"/>
      <c r="GL80" s="51"/>
      <c r="GM80" s="51"/>
      <c r="GN80" s="51"/>
      <c r="GO80" s="51"/>
      <c r="GP80" s="51"/>
      <c r="GQ80" s="51"/>
      <c r="GR80" s="51"/>
      <c r="GS80" s="51"/>
      <c r="GT80" s="51"/>
      <c r="GU80" s="51"/>
      <c r="GV80" s="51"/>
      <c r="GW80" s="51"/>
    </row>
    <row r="81" s="1" customFormat="1" ht="34" customHeight="1" spans="1:205">
      <c r="A81" s="25">
        <v>76</v>
      </c>
      <c r="B81" s="24" t="s">
        <v>145</v>
      </c>
      <c r="C81" s="24" t="s">
        <v>146</v>
      </c>
      <c r="D81" s="24"/>
      <c r="E81" s="24" t="s">
        <v>24</v>
      </c>
      <c r="F81" s="24" t="e">
        <f>VLOOKUP($B:$B,建议!B81:K178,10,0)</f>
        <v>#N/A</v>
      </c>
      <c r="G81" s="24">
        <v>51.6047777777778</v>
      </c>
      <c r="H81" s="24">
        <v>0</v>
      </c>
      <c r="I81" s="24">
        <v>0</v>
      </c>
      <c r="J81" s="24">
        <v>0</v>
      </c>
      <c r="K81" s="24">
        <f t="shared" si="7"/>
        <v>51.6047777777778</v>
      </c>
      <c r="L81" s="24">
        <f t="shared" si="8"/>
        <v>6.70862111111111</v>
      </c>
      <c r="M81" s="24">
        <f t="shared" si="9"/>
        <v>58.3133988888889</v>
      </c>
      <c r="N81" s="24" t="s">
        <v>226</v>
      </c>
      <c r="O81" s="29"/>
      <c r="P81" s="30">
        <f t="shared" si="10"/>
        <v>51.6</v>
      </c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</row>
    <row r="82" s="1" customFormat="1" ht="34" customHeight="1" spans="1:205">
      <c r="A82" s="25">
        <v>77</v>
      </c>
      <c r="B82" s="24" t="s">
        <v>147</v>
      </c>
      <c r="C82" s="24" t="s">
        <v>148</v>
      </c>
      <c r="D82" s="24"/>
      <c r="E82" s="24" t="s">
        <v>24</v>
      </c>
      <c r="F82" s="24" t="e">
        <f>VLOOKUP($B:$B,建议!B82:K179,10,0)</f>
        <v>#N/A</v>
      </c>
      <c r="G82" s="24">
        <v>1.02455555555556</v>
      </c>
      <c r="H82" s="24">
        <v>0</v>
      </c>
      <c r="I82" s="24">
        <v>0</v>
      </c>
      <c r="J82" s="24">
        <v>0</v>
      </c>
      <c r="K82" s="24">
        <f t="shared" si="7"/>
        <v>1.02455555555556</v>
      </c>
      <c r="L82" s="24">
        <f t="shared" si="8"/>
        <v>0.133192222222222</v>
      </c>
      <c r="M82" s="24">
        <f t="shared" si="9"/>
        <v>1.15774777777778</v>
      </c>
      <c r="N82" s="24" t="s">
        <v>226</v>
      </c>
      <c r="O82" s="29"/>
      <c r="P82" s="30">
        <f t="shared" si="10"/>
        <v>1.02</v>
      </c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</row>
    <row r="83" s="1" customFormat="1" ht="34" customHeight="1" spans="1:205">
      <c r="A83" s="25">
        <v>78</v>
      </c>
      <c r="B83" s="24" t="s">
        <v>149</v>
      </c>
      <c r="C83" s="24" t="s">
        <v>150</v>
      </c>
      <c r="D83" s="24"/>
      <c r="E83" s="24" t="s">
        <v>24</v>
      </c>
      <c r="F83" s="24" t="e">
        <f>VLOOKUP($B:$B,建议!B83:K180,10,0)</f>
        <v>#N/A</v>
      </c>
      <c r="G83" s="24">
        <v>0.130666666666667</v>
      </c>
      <c r="H83" s="24">
        <v>0</v>
      </c>
      <c r="I83" s="24">
        <v>0</v>
      </c>
      <c r="J83" s="24">
        <v>0</v>
      </c>
      <c r="K83" s="24">
        <f t="shared" si="7"/>
        <v>0.130666666666667</v>
      </c>
      <c r="L83" s="24">
        <f t="shared" si="8"/>
        <v>0.0169866666666667</v>
      </c>
      <c r="M83" s="24">
        <f t="shared" si="9"/>
        <v>0.147653333333333</v>
      </c>
      <c r="N83" s="24" t="s">
        <v>226</v>
      </c>
      <c r="O83" s="29"/>
      <c r="P83" s="30">
        <f t="shared" si="10"/>
        <v>0.13</v>
      </c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</row>
    <row r="84" s="1" customFormat="1" ht="34" customHeight="1" spans="1:205">
      <c r="A84" s="25">
        <v>79</v>
      </c>
      <c r="B84" s="24" t="s">
        <v>151</v>
      </c>
      <c r="C84" s="24" t="s">
        <v>152</v>
      </c>
      <c r="D84" s="24"/>
      <c r="E84" s="24" t="s">
        <v>24</v>
      </c>
      <c r="F84" s="24" t="e">
        <f>VLOOKUP($B:$B,建议!B84:K181,10,0)</f>
        <v>#N/A</v>
      </c>
      <c r="G84" s="24">
        <v>0.222222222222222</v>
      </c>
      <c r="H84" s="24">
        <v>0</v>
      </c>
      <c r="I84" s="24">
        <v>0</v>
      </c>
      <c r="J84" s="24">
        <v>0</v>
      </c>
      <c r="K84" s="24">
        <f t="shared" si="7"/>
        <v>0.222222222222222</v>
      </c>
      <c r="L84" s="24">
        <f t="shared" si="8"/>
        <v>0.0288888888888889</v>
      </c>
      <c r="M84" s="24">
        <f t="shared" si="9"/>
        <v>0.251111111111111</v>
      </c>
      <c r="N84" s="24" t="s">
        <v>226</v>
      </c>
      <c r="O84" s="29"/>
      <c r="P84" s="30">
        <f t="shared" si="10"/>
        <v>0.22</v>
      </c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</row>
    <row r="85" s="1" customFormat="1" ht="34" customHeight="1" spans="1:205">
      <c r="A85" s="25">
        <v>80</v>
      </c>
      <c r="B85" s="24" t="s">
        <v>153</v>
      </c>
      <c r="C85" s="24" t="s">
        <v>154</v>
      </c>
      <c r="D85" s="24"/>
      <c r="E85" s="24" t="s">
        <v>24</v>
      </c>
      <c r="F85" s="24" t="e">
        <f>VLOOKUP($B:$B,建议!B85:K182,10,0)</f>
        <v>#N/A</v>
      </c>
      <c r="G85" s="24">
        <v>0.15</v>
      </c>
      <c r="H85" s="24">
        <v>0</v>
      </c>
      <c r="I85" s="24">
        <v>0</v>
      </c>
      <c r="J85" s="24">
        <v>0</v>
      </c>
      <c r="K85" s="24">
        <f t="shared" si="7"/>
        <v>0.15</v>
      </c>
      <c r="L85" s="24">
        <f t="shared" si="8"/>
        <v>0.0195</v>
      </c>
      <c r="M85" s="24">
        <f t="shared" si="9"/>
        <v>0.1695</v>
      </c>
      <c r="N85" s="24" t="s">
        <v>226</v>
      </c>
      <c r="O85" s="29"/>
      <c r="P85" s="30">
        <f t="shared" si="10"/>
        <v>0.15</v>
      </c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</row>
    <row r="86" s="1" customFormat="1" ht="34" customHeight="1" spans="1:205">
      <c r="A86" s="25">
        <v>81</v>
      </c>
      <c r="B86" s="24" t="s">
        <v>155</v>
      </c>
      <c r="C86" s="24" t="s">
        <v>156</v>
      </c>
      <c r="D86" s="24"/>
      <c r="E86" s="24" t="s">
        <v>24</v>
      </c>
      <c r="F86" s="24" t="e">
        <f>VLOOKUP($B:$B,建议!B86:K183,10,0)</f>
        <v>#N/A</v>
      </c>
      <c r="G86" s="24">
        <v>26.4444444444444</v>
      </c>
      <c r="H86" s="24">
        <v>0</v>
      </c>
      <c r="I86" s="24">
        <v>0</v>
      </c>
      <c r="J86" s="24">
        <v>0</v>
      </c>
      <c r="K86" s="24">
        <f t="shared" si="7"/>
        <v>26.4444444444444</v>
      </c>
      <c r="L86" s="24">
        <f t="shared" si="8"/>
        <v>3.43777777777778</v>
      </c>
      <c r="M86" s="24">
        <f t="shared" si="9"/>
        <v>29.8822222222222</v>
      </c>
      <c r="N86" s="24" t="s">
        <v>226</v>
      </c>
      <c r="O86" s="29"/>
      <c r="P86" s="30">
        <f t="shared" si="10"/>
        <v>26.44</v>
      </c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</row>
    <row r="87" s="1" customFormat="1" ht="34" customHeight="1" spans="1:205">
      <c r="A87" s="25">
        <v>82</v>
      </c>
      <c r="B87" s="24" t="s">
        <v>157</v>
      </c>
      <c r="C87" s="24" t="s">
        <v>158</v>
      </c>
      <c r="D87" s="24"/>
      <c r="E87" s="24" t="s">
        <v>24</v>
      </c>
      <c r="F87" s="24" t="e">
        <f>VLOOKUP($B:$B,建议!B87:K184,10,0)</f>
        <v>#N/A</v>
      </c>
      <c r="G87" s="24">
        <v>19.4111111111111</v>
      </c>
      <c r="H87" s="24">
        <v>0</v>
      </c>
      <c r="I87" s="24">
        <v>0</v>
      </c>
      <c r="J87" s="24">
        <v>0</v>
      </c>
      <c r="K87" s="24">
        <f t="shared" si="7"/>
        <v>19.4111111111111</v>
      </c>
      <c r="L87" s="24">
        <f t="shared" si="8"/>
        <v>2.52344444444444</v>
      </c>
      <c r="M87" s="24">
        <f t="shared" si="9"/>
        <v>21.9345555555556</v>
      </c>
      <c r="N87" s="24" t="s">
        <v>226</v>
      </c>
      <c r="O87" s="29"/>
      <c r="P87" s="30">
        <f t="shared" si="10"/>
        <v>19.41</v>
      </c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</row>
    <row r="88" s="1" customFormat="1" ht="34" customHeight="1" spans="1:205">
      <c r="A88" s="25">
        <v>83</v>
      </c>
      <c r="B88" s="24" t="s">
        <v>159</v>
      </c>
      <c r="C88" s="24" t="s">
        <v>160</v>
      </c>
      <c r="D88" s="24"/>
      <c r="E88" s="24" t="s">
        <v>24</v>
      </c>
      <c r="F88" s="24" t="e">
        <f>VLOOKUP($B:$B,建议!B88:K185,10,0)</f>
        <v>#N/A</v>
      </c>
      <c r="G88" s="24">
        <v>73.5444444444444</v>
      </c>
      <c r="H88" s="24">
        <v>0</v>
      </c>
      <c r="I88" s="24">
        <v>0</v>
      </c>
      <c r="J88" s="24">
        <v>0</v>
      </c>
      <c r="K88" s="24">
        <f t="shared" si="7"/>
        <v>73.5444444444444</v>
      </c>
      <c r="L88" s="24">
        <f t="shared" si="8"/>
        <v>9.56077777777778</v>
      </c>
      <c r="M88" s="24">
        <f t="shared" si="9"/>
        <v>83.1052222222222</v>
      </c>
      <c r="N88" s="24" t="s">
        <v>226</v>
      </c>
      <c r="O88" s="29"/>
      <c r="P88" s="30">
        <f t="shared" si="10"/>
        <v>73.54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</row>
    <row r="89" s="1" customFormat="1" ht="34" customHeight="1" spans="1:205">
      <c r="A89" s="25">
        <v>84</v>
      </c>
      <c r="B89" s="24" t="s">
        <v>161</v>
      </c>
      <c r="C89" s="24" t="s">
        <v>162</v>
      </c>
      <c r="D89" s="24"/>
      <c r="E89" s="24" t="s">
        <v>24</v>
      </c>
      <c r="F89" s="24" t="e">
        <f>VLOOKUP($B:$B,建议!B89:K186,10,0)</f>
        <v>#N/A</v>
      </c>
      <c r="G89" s="24">
        <v>0.0413333333333333</v>
      </c>
      <c r="H89" s="24">
        <v>0</v>
      </c>
      <c r="I89" s="24">
        <v>0</v>
      </c>
      <c r="J89" s="24">
        <v>0</v>
      </c>
      <c r="K89" s="24">
        <f t="shared" si="7"/>
        <v>0.0413333333333333</v>
      </c>
      <c r="L89" s="24">
        <f t="shared" si="8"/>
        <v>0.00537333333333333</v>
      </c>
      <c r="M89" s="24">
        <f t="shared" si="9"/>
        <v>0.0467066666666667</v>
      </c>
      <c r="N89" s="24" t="s">
        <v>226</v>
      </c>
      <c r="O89" s="29"/>
      <c r="P89" s="30">
        <f t="shared" si="10"/>
        <v>0.04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</row>
    <row r="90" s="1" customFormat="1" ht="34" customHeight="1" spans="1:205">
      <c r="A90" s="25">
        <v>85</v>
      </c>
      <c r="B90" s="24" t="s">
        <v>163</v>
      </c>
      <c r="C90" s="24" t="s">
        <v>164</v>
      </c>
      <c r="D90" s="24"/>
      <c r="E90" s="24" t="s">
        <v>24</v>
      </c>
      <c r="F90" s="24" t="e">
        <f>VLOOKUP($B:$B,建议!B90:K187,10,0)</f>
        <v>#N/A</v>
      </c>
      <c r="G90" s="24">
        <v>1.39355555555556</v>
      </c>
      <c r="H90" s="24">
        <v>0</v>
      </c>
      <c r="I90" s="24">
        <v>0</v>
      </c>
      <c r="J90" s="24">
        <v>0</v>
      </c>
      <c r="K90" s="24">
        <f t="shared" si="7"/>
        <v>1.39355555555556</v>
      </c>
      <c r="L90" s="24">
        <f t="shared" si="8"/>
        <v>0.181162222222222</v>
      </c>
      <c r="M90" s="24">
        <f t="shared" si="9"/>
        <v>1.57471777777778</v>
      </c>
      <c r="N90" s="24" t="s">
        <v>226</v>
      </c>
      <c r="O90" s="29"/>
      <c r="P90" s="30">
        <f t="shared" si="10"/>
        <v>1.39</v>
      </c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</row>
    <row r="91" s="1" customFormat="1" ht="34" customHeight="1" spans="1:205">
      <c r="A91" s="25">
        <v>86</v>
      </c>
      <c r="B91" s="24" t="s">
        <v>165</v>
      </c>
      <c r="C91" s="24" t="s">
        <v>166</v>
      </c>
      <c r="D91" s="24"/>
      <c r="E91" s="24" t="s">
        <v>24</v>
      </c>
      <c r="F91" s="24" t="e">
        <f>VLOOKUP($B:$B,建议!B91:K188,10,0)</f>
        <v>#N/A</v>
      </c>
      <c r="G91" s="24">
        <v>0.82</v>
      </c>
      <c r="H91" s="24">
        <v>0</v>
      </c>
      <c r="I91" s="24">
        <v>0</v>
      </c>
      <c r="J91" s="24">
        <v>0</v>
      </c>
      <c r="K91" s="24">
        <f t="shared" si="7"/>
        <v>0.82</v>
      </c>
      <c r="L91" s="24">
        <f t="shared" si="8"/>
        <v>0.1066</v>
      </c>
      <c r="M91" s="24">
        <f t="shared" si="9"/>
        <v>0.9266</v>
      </c>
      <c r="N91" s="24" t="s">
        <v>226</v>
      </c>
      <c r="O91" s="29"/>
      <c r="P91" s="30">
        <f t="shared" si="10"/>
        <v>0.82</v>
      </c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</row>
    <row r="92" s="1" customFormat="1" ht="34" customHeight="1" spans="1:205">
      <c r="A92" s="25">
        <v>87</v>
      </c>
      <c r="B92" s="24" t="s">
        <v>167</v>
      </c>
      <c r="C92" s="24" t="s">
        <v>168</v>
      </c>
      <c r="D92" s="24"/>
      <c r="E92" s="24" t="s">
        <v>24</v>
      </c>
      <c r="F92" s="24" t="e">
        <f>VLOOKUP($B:$B,建议!B92:K189,10,0)</f>
        <v>#N/A</v>
      </c>
      <c r="G92" s="24">
        <v>0.598888888888889</v>
      </c>
      <c r="H92" s="24">
        <v>0</v>
      </c>
      <c r="I92" s="24">
        <v>0</v>
      </c>
      <c r="J92" s="24">
        <v>0</v>
      </c>
      <c r="K92" s="24">
        <f t="shared" si="7"/>
        <v>0.598888888888889</v>
      </c>
      <c r="L92" s="24">
        <f t="shared" si="8"/>
        <v>0.0778555555555556</v>
      </c>
      <c r="M92" s="24">
        <f t="shared" si="9"/>
        <v>0.676744444444444</v>
      </c>
      <c r="N92" s="24" t="s">
        <v>226</v>
      </c>
      <c r="O92" s="29"/>
      <c r="P92" s="30">
        <f t="shared" si="10"/>
        <v>0.6</v>
      </c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</row>
    <row r="93" s="1" customFormat="1" ht="34" customHeight="1" spans="1:205">
      <c r="A93" s="25">
        <v>88</v>
      </c>
      <c r="B93" s="24" t="s">
        <v>175</v>
      </c>
      <c r="C93" s="24" t="s">
        <v>243</v>
      </c>
      <c r="D93" s="24"/>
      <c r="E93" s="24" t="s">
        <v>24</v>
      </c>
      <c r="F93" s="24" t="e">
        <f>VLOOKUP($B:$B,建议!B93:K190,10,0)</f>
        <v>#N/A</v>
      </c>
      <c r="G93" s="24">
        <v>0.0195004244444444</v>
      </c>
      <c r="H93" s="24">
        <v>0</v>
      </c>
      <c r="I93" s="24">
        <v>0</v>
      </c>
      <c r="J93" s="24">
        <v>0</v>
      </c>
      <c r="K93" s="24">
        <f t="shared" si="7"/>
        <v>0.0195004244444444</v>
      </c>
      <c r="L93" s="24">
        <f t="shared" si="8"/>
        <v>0.00253505517777778</v>
      </c>
      <c r="M93" s="24">
        <f t="shared" si="9"/>
        <v>0.0220354796222222</v>
      </c>
      <c r="N93" s="24" t="s">
        <v>226</v>
      </c>
      <c r="O93" s="29"/>
      <c r="P93" s="30">
        <f t="shared" si="10"/>
        <v>0.02</v>
      </c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1"/>
      <c r="CE93" s="51"/>
      <c r="CF93" s="51"/>
      <c r="CG93" s="51"/>
      <c r="CH93" s="51"/>
      <c r="CI93" s="51"/>
      <c r="CJ93" s="51"/>
      <c r="CK93" s="51"/>
      <c r="CL93" s="51"/>
      <c r="CM93" s="51"/>
      <c r="CN93" s="51"/>
      <c r="CO93" s="51"/>
      <c r="CP93" s="51"/>
      <c r="CQ93" s="51"/>
      <c r="CR93" s="51"/>
      <c r="CS93" s="51"/>
      <c r="CT93" s="51"/>
      <c r="CU93" s="51"/>
      <c r="CV93" s="51"/>
      <c r="CW93" s="51"/>
      <c r="CX93" s="51"/>
      <c r="CY93" s="51"/>
      <c r="CZ93" s="51"/>
      <c r="DA93" s="51"/>
      <c r="DB93" s="51"/>
      <c r="DC93" s="51"/>
      <c r="DD93" s="51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51"/>
      <c r="DR93" s="51"/>
      <c r="DS93" s="51"/>
      <c r="DT93" s="51"/>
      <c r="DU93" s="51"/>
      <c r="DV93" s="51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  <c r="EL93" s="51"/>
      <c r="EM93" s="51"/>
      <c r="EN93" s="51"/>
      <c r="EO93" s="51"/>
      <c r="EP93" s="51"/>
      <c r="EQ93" s="51"/>
      <c r="ER93" s="51"/>
      <c r="ES93" s="51"/>
      <c r="ET93" s="51"/>
      <c r="EU93" s="51"/>
      <c r="EV93" s="51"/>
      <c r="EW93" s="51"/>
      <c r="EX93" s="51"/>
      <c r="EY93" s="51"/>
      <c r="EZ93" s="51"/>
      <c r="FA93" s="51"/>
      <c r="FB93" s="51"/>
      <c r="FC93" s="51"/>
      <c r="FD93" s="51"/>
      <c r="FE93" s="51"/>
      <c r="FF93" s="51"/>
      <c r="FG93" s="51"/>
      <c r="FH93" s="51"/>
      <c r="FI93" s="51"/>
      <c r="FJ93" s="51"/>
      <c r="FK93" s="51"/>
      <c r="FL93" s="51"/>
      <c r="FM93" s="51"/>
      <c r="FN93" s="51"/>
      <c r="FO93" s="51"/>
      <c r="FP93" s="51"/>
      <c r="FQ93" s="51"/>
      <c r="FR93" s="51"/>
      <c r="FS93" s="51"/>
      <c r="FT93" s="51"/>
      <c r="FU93" s="51"/>
      <c r="FV93" s="51"/>
      <c r="FW93" s="51"/>
      <c r="FX93" s="51"/>
      <c r="FY93" s="51"/>
      <c r="FZ93" s="51"/>
      <c r="GA93" s="51"/>
      <c r="GB93" s="51"/>
      <c r="GC93" s="51"/>
      <c r="GD93" s="51"/>
      <c r="GE93" s="51"/>
      <c r="GF93" s="51"/>
      <c r="GG93" s="51"/>
      <c r="GH93" s="51"/>
      <c r="GI93" s="51"/>
      <c r="GJ93" s="51"/>
      <c r="GK93" s="51"/>
      <c r="GL93" s="51"/>
      <c r="GM93" s="51"/>
      <c r="GN93" s="51"/>
      <c r="GO93" s="51"/>
      <c r="GP93" s="51"/>
      <c r="GQ93" s="51"/>
      <c r="GR93" s="51"/>
      <c r="GS93" s="51"/>
      <c r="GT93" s="51"/>
      <c r="GU93" s="51"/>
      <c r="GV93" s="51"/>
      <c r="GW93" s="51"/>
    </row>
    <row r="94" s="1" customFormat="1" ht="34" customHeight="1" spans="1:205">
      <c r="A94" s="25">
        <v>89</v>
      </c>
      <c r="B94" s="24" t="s">
        <v>177</v>
      </c>
      <c r="C94" s="24" t="s">
        <v>244</v>
      </c>
      <c r="D94" s="24"/>
      <c r="E94" s="24" t="s">
        <v>24</v>
      </c>
      <c r="F94" s="24" t="e">
        <f>VLOOKUP($B:$B,建议!B94:K191,10,0)</f>
        <v>#N/A</v>
      </c>
      <c r="G94" s="24">
        <v>0.0718888888888889</v>
      </c>
      <c r="H94" s="24">
        <v>0</v>
      </c>
      <c r="I94" s="24">
        <v>0</v>
      </c>
      <c r="J94" s="24">
        <v>0</v>
      </c>
      <c r="K94" s="24">
        <f t="shared" si="7"/>
        <v>0.0718888888888889</v>
      </c>
      <c r="L94" s="24">
        <f t="shared" si="8"/>
        <v>0.00934555555555555</v>
      </c>
      <c r="M94" s="24">
        <f t="shared" si="9"/>
        <v>0.0812344444444444</v>
      </c>
      <c r="N94" s="24" t="s">
        <v>226</v>
      </c>
      <c r="O94" s="29"/>
      <c r="P94" s="30">
        <f t="shared" si="10"/>
        <v>0.07</v>
      </c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  <c r="AS94" s="51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  <c r="BF94" s="51"/>
      <c r="BG94" s="51"/>
      <c r="BH94" s="51"/>
      <c r="BI94" s="51"/>
      <c r="BJ94" s="51"/>
      <c r="BK94" s="51"/>
      <c r="BL94" s="51"/>
      <c r="BM94" s="51"/>
      <c r="BN94" s="51"/>
      <c r="BO94" s="51"/>
      <c r="BP94" s="51"/>
      <c r="BQ94" s="51"/>
      <c r="BR94" s="51"/>
      <c r="BS94" s="51"/>
      <c r="BT94" s="51"/>
      <c r="BU94" s="51"/>
      <c r="BV94" s="51"/>
      <c r="BW94" s="51"/>
      <c r="BX94" s="51"/>
      <c r="BY94" s="51"/>
      <c r="BZ94" s="51"/>
      <c r="CA94" s="51"/>
      <c r="CB94" s="51"/>
      <c r="CC94" s="51"/>
      <c r="CD94" s="51"/>
      <c r="CE94" s="51"/>
      <c r="CF94" s="51"/>
      <c r="CG94" s="51"/>
      <c r="CH94" s="51"/>
      <c r="CI94" s="51"/>
      <c r="CJ94" s="51"/>
      <c r="CK94" s="51"/>
      <c r="CL94" s="51"/>
      <c r="CM94" s="51"/>
      <c r="CN94" s="51"/>
      <c r="CO94" s="51"/>
      <c r="CP94" s="51"/>
      <c r="CQ94" s="51"/>
      <c r="CR94" s="51"/>
      <c r="CS94" s="51"/>
      <c r="CT94" s="51"/>
      <c r="CU94" s="51"/>
      <c r="CV94" s="51"/>
      <c r="CW94" s="51"/>
      <c r="CX94" s="51"/>
      <c r="CY94" s="51"/>
      <c r="CZ94" s="51"/>
      <c r="DA94" s="51"/>
      <c r="DB94" s="51"/>
      <c r="DC94" s="51"/>
      <c r="DD94" s="51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51"/>
      <c r="DR94" s="51"/>
      <c r="DS94" s="51"/>
      <c r="DT94" s="51"/>
      <c r="DU94" s="51"/>
      <c r="DV94" s="51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  <c r="EL94" s="51"/>
      <c r="EM94" s="51"/>
      <c r="EN94" s="51"/>
      <c r="EO94" s="51"/>
      <c r="EP94" s="51"/>
      <c r="EQ94" s="51"/>
      <c r="ER94" s="51"/>
      <c r="ES94" s="51"/>
      <c r="ET94" s="51"/>
      <c r="EU94" s="51"/>
      <c r="EV94" s="51"/>
      <c r="EW94" s="51"/>
      <c r="EX94" s="51"/>
      <c r="EY94" s="51"/>
      <c r="EZ94" s="51"/>
      <c r="FA94" s="51"/>
      <c r="FB94" s="51"/>
      <c r="FC94" s="51"/>
      <c r="FD94" s="51"/>
      <c r="FE94" s="51"/>
      <c r="FF94" s="51"/>
      <c r="FG94" s="51"/>
      <c r="FH94" s="51"/>
      <c r="FI94" s="51"/>
      <c r="FJ94" s="51"/>
      <c r="FK94" s="51"/>
      <c r="FL94" s="51"/>
      <c r="FM94" s="51"/>
      <c r="FN94" s="51"/>
      <c r="FO94" s="51"/>
      <c r="FP94" s="51"/>
      <c r="FQ94" s="51"/>
      <c r="FR94" s="51"/>
      <c r="FS94" s="51"/>
      <c r="FT94" s="51"/>
      <c r="FU94" s="51"/>
      <c r="FV94" s="51"/>
      <c r="FW94" s="51"/>
      <c r="FX94" s="51"/>
      <c r="FY94" s="51"/>
      <c r="FZ94" s="51"/>
      <c r="GA94" s="51"/>
      <c r="GB94" s="51"/>
      <c r="GC94" s="51"/>
      <c r="GD94" s="51"/>
      <c r="GE94" s="51"/>
      <c r="GF94" s="51"/>
      <c r="GG94" s="51"/>
      <c r="GH94" s="51"/>
      <c r="GI94" s="51"/>
      <c r="GJ94" s="51"/>
      <c r="GK94" s="51"/>
      <c r="GL94" s="51"/>
      <c r="GM94" s="51"/>
      <c r="GN94" s="51"/>
      <c r="GO94" s="51"/>
      <c r="GP94" s="51"/>
      <c r="GQ94" s="51"/>
      <c r="GR94" s="51"/>
      <c r="GS94" s="51"/>
      <c r="GT94" s="51"/>
      <c r="GU94" s="51"/>
      <c r="GV94" s="51"/>
      <c r="GW94" s="51"/>
    </row>
    <row r="95" s="1" customFormat="1" ht="34" customHeight="1" spans="1:205">
      <c r="A95" s="25">
        <v>90</v>
      </c>
      <c r="B95" s="24" t="s">
        <v>179</v>
      </c>
      <c r="C95" s="24" t="s">
        <v>180</v>
      </c>
      <c r="D95" s="24"/>
      <c r="E95" s="24" t="s">
        <v>24</v>
      </c>
      <c r="F95" s="24" t="e">
        <f>VLOOKUP($B:$B,建议!B95:K192,10,0)</f>
        <v>#N/A</v>
      </c>
      <c r="G95" s="24">
        <v>2.47777777777778</v>
      </c>
      <c r="H95" s="24">
        <v>0</v>
      </c>
      <c r="I95" s="24">
        <v>0</v>
      </c>
      <c r="J95" s="24">
        <v>0</v>
      </c>
      <c r="K95" s="24">
        <f t="shared" si="7"/>
        <v>2.47777777777778</v>
      </c>
      <c r="L95" s="24">
        <f t="shared" si="8"/>
        <v>0.322111111111111</v>
      </c>
      <c r="M95" s="24">
        <f t="shared" si="9"/>
        <v>2.79988888888889</v>
      </c>
      <c r="N95" s="24" t="s">
        <v>226</v>
      </c>
      <c r="O95" s="29"/>
      <c r="P95" s="30">
        <f t="shared" si="10"/>
        <v>2.48</v>
      </c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</row>
    <row r="96" s="1" customFormat="1" ht="34" customHeight="1" spans="1:205">
      <c r="A96" s="25">
        <v>91</v>
      </c>
      <c r="B96" s="24" t="s">
        <v>181</v>
      </c>
      <c r="C96" s="24" t="s">
        <v>182</v>
      </c>
      <c r="D96" s="24"/>
      <c r="E96" s="24" t="s">
        <v>24</v>
      </c>
      <c r="F96" s="24" t="e">
        <f>VLOOKUP($B:$B,建议!B96:K193,10,0)</f>
        <v>#N/A</v>
      </c>
      <c r="G96" s="24">
        <v>0.827333333333333</v>
      </c>
      <c r="H96" s="24">
        <v>0</v>
      </c>
      <c r="I96" s="24">
        <v>0</v>
      </c>
      <c r="J96" s="24">
        <v>0</v>
      </c>
      <c r="K96" s="24">
        <f t="shared" si="7"/>
        <v>0.827333333333333</v>
      </c>
      <c r="L96" s="24">
        <f t="shared" si="8"/>
        <v>0.107553333333333</v>
      </c>
      <c r="M96" s="24">
        <f t="shared" si="9"/>
        <v>0.934886666666667</v>
      </c>
      <c r="N96" s="24" t="s">
        <v>226</v>
      </c>
      <c r="O96" s="29"/>
      <c r="P96" s="30">
        <f t="shared" si="10"/>
        <v>0.83</v>
      </c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</row>
    <row r="97" s="1" customFormat="1" ht="34" customHeight="1" spans="1:205">
      <c r="A97" s="25">
        <v>92</v>
      </c>
      <c r="B97" s="24" t="s">
        <v>183</v>
      </c>
      <c r="C97" s="24" t="s">
        <v>184</v>
      </c>
      <c r="D97" s="24"/>
      <c r="E97" s="24" t="s">
        <v>24</v>
      </c>
      <c r="F97" s="24" t="e">
        <f>VLOOKUP($B:$B,建议!B97:K194,10,0)</f>
        <v>#N/A</v>
      </c>
      <c r="G97" s="24">
        <v>0.827333333333333</v>
      </c>
      <c r="H97" s="24">
        <v>0</v>
      </c>
      <c r="I97" s="24">
        <v>0</v>
      </c>
      <c r="J97" s="24">
        <v>0</v>
      </c>
      <c r="K97" s="24">
        <f t="shared" si="7"/>
        <v>0.827333333333333</v>
      </c>
      <c r="L97" s="24">
        <f t="shared" si="8"/>
        <v>0.107553333333333</v>
      </c>
      <c r="M97" s="24">
        <f t="shared" si="9"/>
        <v>0.934886666666667</v>
      </c>
      <c r="N97" s="24" t="s">
        <v>226</v>
      </c>
      <c r="O97" s="29"/>
      <c r="P97" s="30">
        <f t="shared" si="10"/>
        <v>0.83</v>
      </c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</row>
    <row r="98" s="1" customFormat="1" ht="34" customHeight="1" spans="1:205">
      <c r="A98" s="25">
        <v>93</v>
      </c>
      <c r="B98" s="24" t="s">
        <v>185</v>
      </c>
      <c r="C98" s="24" t="s">
        <v>186</v>
      </c>
      <c r="D98" s="24"/>
      <c r="E98" s="24" t="s">
        <v>24</v>
      </c>
      <c r="F98" s="24" t="e">
        <f>VLOOKUP($B:$B,建议!B98:K195,10,0)</f>
        <v>#N/A</v>
      </c>
      <c r="G98" s="24">
        <v>27.3407777777778</v>
      </c>
      <c r="H98" s="24">
        <v>0</v>
      </c>
      <c r="I98" s="24">
        <v>0</v>
      </c>
      <c r="J98" s="24">
        <v>0</v>
      </c>
      <c r="K98" s="24">
        <f t="shared" si="7"/>
        <v>27.3407777777778</v>
      </c>
      <c r="L98" s="24">
        <f t="shared" si="8"/>
        <v>3.55430111111111</v>
      </c>
      <c r="M98" s="24">
        <f t="shared" si="9"/>
        <v>30.8950788888889</v>
      </c>
      <c r="N98" s="24" t="s">
        <v>226</v>
      </c>
      <c r="O98" s="29"/>
      <c r="P98" s="30">
        <f t="shared" si="10"/>
        <v>27.34</v>
      </c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</row>
    <row r="99" s="1" customFormat="1" ht="34" customHeight="1" spans="1:205">
      <c r="A99" s="25">
        <v>94</v>
      </c>
      <c r="B99" s="24" t="s">
        <v>187</v>
      </c>
      <c r="C99" s="24" t="s">
        <v>188</v>
      </c>
      <c r="D99" s="24"/>
      <c r="E99" s="24" t="s">
        <v>24</v>
      </c>
      <c r="F99" s="24" t="e">
        <f>VLOOKUP($B:$B,建议!B99:K196,10,0)</f>
        <v>#N/A</v>
      </c>
      <c r="G99" s="24">
        <v>0.766555555555555</v>
      </c>
      <c r="H99" s="24">
        <v>0</v>
      </c>
      <c r="I99" s="24">
        <v>0</v>
      </c>
      <c r="J99" s="24">
        <v>0</v>
      </c>
      <c r="K99" s="24">
        <f t="shared" si="7"/>
        <v>0.766555555555555</v>
      </c>
      <c r="L99" s="24">
        <f t="shared" si="8"/>
        <v>0.0996522222222222</v>
      </c>
      <c r="M99" s="24">
        <f t="shared" si="9"/>
        <v>0.866207777777778</v>
      </c>
      <c r="N99" s="24" t="s">
        <v>226</v>
      </c>
      <c r="O99" s="29"/>
      <c r="P99" s="30">
        <f t="shared" si="10"/>
        <v>0.77</v>
      </c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</row>
    <row r="100" s="1" customFormat="1" ht="34" customHeight="1" spans="1:205">
      <c r="A100" s="25">
        <v>95</v>
      </c>
      <c r="B100" s="24" t="s">
        <v>189</v>
      </c>
      <c r="C100" s="24" t="s">
        <v>190</v>
      </c>
      <c r="D100" s="24"/>
      <c r="E100" s="24" t="s">
        <v>24</v>
      </c>
      <c r="F100" s="24" t="e">
        <f>VLOOKUP($B:$B,建议!B100:K197,10,0)</f>
        <v>#N/A</v>
      </c>
      <c r="G100" s="24">
        <v>3.93424444444444</v>
      </c>
      <c r="H100" s="24">
        <v>0</v>
      </c>
      <c r="I100" s="24">
        <v>0</v>
      </c>
      <c r="J100" s="24">
        <v>0</v>
      </c>
      <c r="K100" s="24">
        <f t="shared" si="7"/>
        <v>3.93424444444444</v>
      </c>
      <c r="L100" s="24">
        <f t="shared" si="8"/>
        <v>0.511451777777778</v>
      </c>
      <c r="M100" s="24">
        <f t="shared" si="9"/>
        <v>4.44569622222222</v>
      </c>
      <c r="N100" s="24" t="s">
        <v>226</v>
      </c>
      <c r="O100" s="29"/>
      <c r="P100" s="30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</row>
    <row r="101" s="1" customFormat="1" ht="34" customHeight="1" spans="1:205">
      <c r="A101" s="25">
        <v>96</v>
      </c>
      <c r="B101" s="24" t="s">
        <v>191</v>
      </c>
      <c r="C101" s="24" t="s">
        <v>192</v>
      </c>
      <c r="D101" s="24"/>
      <c r="E101" s="24" t="s">
        <v>24</v>
      </c>
      <c r="F101" s="24" t="e">
        <f>VLOOKUP($B:$B,建议!B101:K198,10,0)</f>
        <v>#N/A</v>
      </c>
      <c r="G101" s="24">
        <v>2.027</v>
      </c>
      <c r="H101" s="24">
        <v>0</v>
      </c>
      <c r="I101" s="24">
        <v>0</v>
      </c>
      <c r="J101" s="24">
        <v>0</v>
      </c>
      <c r="K101" s="24">
        <f t="shared" si="7"/>
        <v>2.027</v>
      </c>
      <c r="L101" s="24">
        <f t="shared" si="8"/>
        <v>0.26351</v>
      </c>
      <c r="M101" s="24">
        <f t="shared" si="9"/>
        <v>2.29051</v>
      </c>
      <c r="N101" s="24" t="s">
        <v>226</v>
      </c>
      <c r="O101" s="29"/>
      <c r="P101" s="30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</row>
    <row r="102" s="1" customFormat="1" ht="34" customHeight="1" spans="1:205">
      <c r="A102" s="25">
        <v>97</v>
      </c>
      <c r="B102" s="24" t="s">
        <v>193</v>
      </c>
      <c r="C102" s="24" t="s">
        <v>194</v>
      </c>
      <c r="D102" s="24"/>
      <c r="E102" s="24" t="s">
        <v>24</v>
      </c>
      <c r="F102" s="24" t="e">
        <f>VLOOKUP($B:$B,建议!B102:K199,10,0)</f>
        <v>#N/A</v>
      </c>
      <c r="G102" s="24">
        <v>0.147</v>
      </c>
      <c r="H102" s="24">
        <v>0</v>
      </c>
      <c r="I102" s="24">
        <v>0</v>
      </c>
      <c r="J102" s="24">
        <v>0</v>
      </c>
      <c r="K102" s="24">
        <f t="shared" si="7"/>
        <v>0.147</v>
      </c>
      <c r="L102" s="24">
        <f t="shared" si="8"/>
        <v>0.01911</v>
      </c>
      <c r="M102" s="24">
        <f t="shared" si="9"/>
        <v>0.16611</v>
      </c>
      <c r="N102" s="24" t="s">
        <v>226</v>
      </c>
      <c r="O102" s="29"/>
      <c r="P102" s="30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</row>
    <row r="103" s="1" customFormat="1" ht="34" customHeight="1" spans="1:205">
      <c r="A103" s="25">
        <v>98</v>
      </c>
      <c r="B103" s="24" t="s">
        <v>195</v>
      </c>
      <c r="C103" s="24" t="s">
        <v>196</v>
      </c>
      <c r="D103" s="24"/>
      <c r="E103" s="24" t="s">
        <v>24</v>
      </c>
      <c r="F103" s="24" t="e">
        <f>VLOOKUP($B:$B,建议!B103:K200,10,0)</f>
        <v>#N/A</v>
      </c>
      <c r="G103" s="24">
        <v>1.05555555555556</v>
      </c>
      <c r="H103" s="24">
        <v>0</v>
      </c>
      <c r="I103" s="24">
        <v>0</v>
      </c>
      <c r="J103" s="24">
        <v>0</v>
      </c>
      <c r="K103" s="24">
        <f t="shared" si="7"/>
        <v>1.05555555555556</v>
      </c>
      <c r="L103" s="24">
        <f t="shared" si="8"/>
        <v>0.137222222222222</v>
      </c>
      <c r="M103" s="24">
        <f t="shared" si="9"/>
        <v>1.19277777777778</v>
      </c>
      <c r="N103" s="24" t="s">
        <v>226</v>
      </c>
      <c r="O103" s="29"/>
      <c r="P103" s="30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</row>
    <row r="104" s="1" customFormat="1" ht="34" customHeight="1" spans="1:205">
      <c r="A104" s="25">
        <v>99</v>
      </c>
      <c r="B104" s="24" t="s">
        <v>245</v>
      </c>
      <c r="C104" s="24" t="s">
        <v>246</v>
      </c>
      <c r="D104" s="24"/>
      <c r="E104" s="24" t="s">
        <v>24</v>
      </c>
      <c r="F104" s="24" t="e">
        <f>VLOOKUP($B:$B,建议!B104:K201,10,0)</f>
        <v>#N/A</v>
      </c>
      <c r="G104" s="24">
        <v>0.123444444444444</v>
      </c>
      <c r="H104" s="24">
        <v>0</v>
      </c>
      <c r="I104" s="24">
        <v>0</v>
      </c>
      <c r="J104" s="24">
        <v>0</v>
      </c>
      <c r="K104" s="24">
        <f t="shared" si="7"/>
        <v>0.123444444444444</v>
      </c>
      <c r="L104" s="24">
        <f t="shared" si="8"/>
        <v>0.0160477777777778</v>
      </c>
      <c r="M104" s="24">
        <f t="shared" si="9"/>
        <v>0.139492222222222</v>
      </c>
      <c r="N104" s="24" t="s">
        <v>240</v>
      </c>
      <c r="O104" s="29"/>
      <c r="P104" s="30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</row>
    <row r="105" s="1" customFormat="1" ht="34" customHeight="1" spans="1:205">
      <c r="A105" s="25">
        <v>100</v>
      </c>
      <c r="B105" s="24" t="s">
        <v>247</v>
      </c>
      <c r="C105" s="24" t="s">
        <v>248</v>
      </c>
      <c r="D105" s="24"/>
      <c r="E105" s="24" t="s">
        <v>24</v>
      </c>
      <c r="F105" s="24" t="e">
        <f>VLOOKUP($B:$B,建议!B105:K202,10,0)</f>
        <v>#N/A</v>
      </c>
      <c r="G105" s="24">
        <v>0.123444444444444</v>
      </c>
      <c r="H105" s="24">
        <v>0</v>
      </c>
      <c r="I105" s="24">
        <v>0</v>
      </c>
      <c r="J105" s="24">
        <v>0</v>
      </c>
      <c r="K105" s="24">
        <f t="shared" si="7"/>
        <v>0.123444444444444</v>
      </c>
      <c r="L105" s="24">
        <f t="shared" si="8"/>
        <v>0.0160477777777778</v>
      </c>
      <c r="M105" s="24">
        <f t="shared" si="9"/>
        <v>0.139492222222222</v>
      </c>
      <c r="N105" s="24" t="s">
        <v>240</v>
      </c>
      <c r="O105" s="29"/>
      <c r="P105" s="30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</row>
    <row r="106" s="1" customFormat="1" ht="34" customHeight="1" spans="1:205">
      <c r="A106" s="25">
        <v>101</v>
      </c>
      <c r="B106" s="24" t="s">
        <v>249</v>
      </c>
      <c r="C106" s="24" t="s">
        <v>250</v>
      </c>
      <c r="D106" s="24"/>
      <c r="E106" s="24" t="s">
        <v>24</v>
      </c>
      <c r="F106" s="24" t="e">
        <f>VLOOKUP($B:$B,建议!B106:K203,10,0)</f>
        <v>#N/A</v>
      </c>
      <c r="G106" s="24">
        <v>0.208888888888889</v>
      </c>
      <c r="H106" s="24">
        <v>0</v>
      </c>
      <c r="I106" s="24">
        <v>0</v>
      </c>
      <c r="J106" s="24">
        <v>0</v>
      </c>
      <c r="K106" s="24">
        <f t="shared" si="7"/>
        <v>0.208888888888889</v>
      </c>
      <c r="L106" s="24">
        <f t="shared" si="8"/>
        <v>0.0271555555555556</v>
      </c>
      <c r="M106" s="24">
        <f t="shared" si="9"/>
        <v>0.236044444444444</v>
      </c>
      <c r="N106" s="24" t="s">
        <v>240</v>
      </c>
      <c r="O106" s="29"/>
      <c r="P106" s="30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</row>
    <row r="107" s="1" customFormat="1" ht="34" customHeight="1" spans="1:205">
      <c r="A107" s="25">
        <v>102</v>
      </c>
      <c r="B107" s="24" t="s">
        <v>251</v>
      </c>
      <c r="C107" s="24" t="s">
        <v>252</v>
      </c>
      <c r="D107" s="24"/>
      <c r="E107" s="24" t="s">
        <v>24</v>
      </c>
      <c r="F107" s="24" t="e">
        <f>VLOOKUP($B:$B,建议!B107:K204,10,0)</f>
        <v>#N/A</v>
      </c>
      <c r="G107" s="24">
        <v>0.104444444444444</v>
      </c>
      <c r="H107" s="24">
        <v>0</v>
      </c>
      <c r="I107" s="24">
        <v>0</v>
      </c>
      <c r="J107" s="24">
        <v>0</v>
      </c>
      <c r="K107" s="24">
        <f t="shared" si="7"/>
        <v>0.104444444444444</v>
      </c>
      <c r="L107" s="24">
        <f t="shared" si="8"/>
        <v>0.0135777777777778</v>
      </c>
      <c r="M107" s="24">
        <f t="shared" si="9"/>
        <v>0.118022222222222</v>
      </c>
      <c r="N107" s="24" t="s">
        <v>240</v>
      </c>
      <c r="O107" s="29"/>
      <c r="P107" s="30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</row>
    <row r="108" s="1" customFormat="1" ht="34" customHeight="1" spans="1:205">
      <c r="A108" s="25">
        <v>103</v>
      </c>
      <c r="B108" s="24" t="s">
        <v>253</v>
      </c>
      <c r="C108" s="24" t="s">
        <v>254</v>
      </c>
      <c r="D108" s="24"/>
      <c r="E108" s="24" t="s">
        <v>24</v>
      </c>
      <c r="F108" s="24" t="e">
        <f>VLOOKUP($B:$B,建议!B108:K205,10,0)</f>
        <v>#N/A</v>
      </c>
      <c r="G108" s="24">
        <v>2.22222222222222</v>
      </c>
      <c r="H108" s="24">
        <v>0</v>
      </c>
      <c r="I108" s="24">
        <v>0</v>
      </c>
      <c r="J108" s="24">
        <v>0</v>
      </c>
      <c r="K108" s="24">
        <f t="shared" si="7"/>
        <v>2.22222222222222</v>
      </c>
      <c r="L108" s="24">
        <f t="shared" si="8"/>
        <v>0.288888888888889</v>
      </c>
      <c r="M108" s="24">
        <f t="shared" si="9"/>
        <v>2.51111111111111</v>
      </c>
      <c r="N108" s="24" t="s">
        <v>240</v>
      </c>
      <c r="O108" s="29"/>
      <c r="P108" s="30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</row>
    <row r="109" s="1" customFormat="1" ht="34" customHeight="1" spans="1:205">
      <c r="A109" s="25">
        <v>104</v>
      </c>
      <c r="B109" s="24" t="s">
        <v>255</v>
      </c>
      <c r="C109" s="24" t="s">
        <v>256</v>
      </c>
      <c r="D109" s="24"/>
      <c r="E109" s="24" t="s">
        <v>24</v>
      </c>
      <c r="F109" s="24" t="e">
        <f>VLOOKUP($B:$B,建议!B109:K206,10,0)</f>
        <v>#N/A</v>
      </c>
      <c r="G109" s="24">
        <v>0.666666666666667</v>
      </c>
      <c r="H109" s="24">
        <v>0</v>
      </c>
      <c r="I109" s="24">
        <v>0</v>
      </c>
      <c r="J109" s="24">
        <v>0</v>
      </c>
      <c r="K109" s="24">
        <f t="shared" si="7"/>
        <v>0.666666666666667</v>
      </c>
      <c r="L109" s="24">
        <f t="shared" si="8"/>
        <v>0.0866666666666667</v>
      </c>
      <c r="M109" s="24">
        <f t="shared" si="9"/>
        <v>0.753333333333333</v>
      </c>
      <c r="N109" s="24" t="s">
        <v>240</v>
      </c>
      <c r="O109" s="29"/>
      <c r="P109" s="30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</row>
    <row r="110" s="1" customFormat="1" ht="34" customHeight="1" spans="1:205">
      <c r="A110" s="25">
        <v>105</v>
      </c>
      <c r="B110" s="24" t="s">
        <v>257</v>
      </c>
      <c r="C110" s="24" t="s">
        <v>258</v>
      </c>
      <c r="D110" s="24"/>
      <c r="E110" s="24" t="s">
        <v>24</v>
      </c>
      <c r="F110" s="24" t="e">
        <f>VLOOKUP($B:$B,建议!B110:K207,10,0)</f>
        <v>#N/A</v>
      </c>
      <c r="G110" s="24">
        <v>0.666666666666667</v>
      </c>
      <c r="H110" s="24">
        <v>0</v>
      </c>
      <c r="I110" s="24">
        <v>0</v>
      </c>
      <c r="J110" s="24">
        <v>0</v>
      </c>
      <c r="K110" s="24">
        <f t="shared" si="7"/>
        <v>0.666666666666667</v>
      </c>
      <c r="L110" s="24">
        <f t="shared" si="8"/>
        <v>0.0866666666666667</v>
      </c>
      <c r="M110" s="24">
        <f t="shared" si="9"/>
        <v>0.753333333333333</v>
      </c>
      <c r="N110" s="24" t="s">
        <v>240</v>
      </c>
      <c r="O110" s="29"/>
      <c r="P110" s="30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</row>
    <row r="111" s="1" customFormat="1" ht="34" customHeight="1" spans="1:205">
      <c r="A111" s="25">
        <v>106</v>
      </c>
      <c r="B111" s="24" t="s">
        <v>259</v>
      </c>
      <c r="C111" s="24" t="s">
        <v>260</v>
      </c>
      <c r="D111" s="24"/>
      <c r="E111" s="24" t="s">
        <v>24</v>
      </c>
      <c r="F111" s="24" t="e">
        <f>VLOOKUP($B:$B,建议!B111:K208,10,0)</f>
        <v>#N/A</v>
      </c>
      <c r="G111" s="24">
        <v>1.72222222222222</v>
      </c>
      <c r="H111" s="24">
        <v>0</v>
      </c>
      <c r="I111" s="24">
        <v>0</v>
      </c>
      <c r="J111" s="24">
        <v>0</v>
      </c>
      <c r="K111" s="24">
        <f t="shared" si="7"/>
        <v>1.72222222222222</v>
      </c>
      <c r="L111" s="24">
        <f t="shared" si="8"/>
        <v>0.223888888888889</v>
      </c>
      <c r="M111" s="24">
        <f t="shared" si="9"/>
        <v>1.94611111111111</v>
      </c>
      <c r="N111" s="24" t="s">
        <v>240</v>
      </c>
      <c r="O111" s="29"/>
      <c r="P111" s="30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</row>
    <row r="112" s="1" customFormat="1" ht="34" customHeight="1" spans="3:205">
      <c r="C112" s="32"/>
      <c r="O112" s="43"/>
      <c r="P112" s="30">
        <f>ROUND(G100,2)</f>
        <v>3.93</v>
      </c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</row>
    <row r="113" s="2" customFormat="1" spans="1:16">
      <c r="A113" s="33" t="s">
        <v>211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44"/>
    </row>
    <row r="114" s="2" customFormat="1" spans="1:16">
      <c r="A114" s="34" t="s">
        <v>261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44"/>
    </row>
    <row r="115" s="2" customFormat="1" spans="1:16">
      <c r="A115" s="33" t="s">
        <v>213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4"/>
      <c r="P115" s="44"/>
    </row>
    <row r="116" s="2" customFormat="1" spans="1:16">
      <c r="A116" s="34" t="s">
        <v>214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44"/>
    </row>
    <row r="117" s="2" customFormat="1" spans="1:16">
      <c r="A117" s="34" t="s">
        <v>215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44"/>
    </row>
    <row r="118" s="2" customFormat="1" spans="1:16">
      <c r="A118" s="34" t="s">
        <v>216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44"/>
    </row>
    <row r="119" s="2" customFormat="1" spans="1:16">
      <c r="A119" s="35" t="s">
        <v>217</v>
      </c>
      <c r="B119" s="35"/>
      <c r="C119" s="33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44"/>
    </row>
    <row r="120" s="2" customFormat="1" ht="23.25" customHeight="1" spans="1:16">
      <c r="A120" s="35"/>
      <c r="B120" s="35"/>
      <c r="C120" s="33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44"/>
    </row>
    <row r="121" s="2" customFormat="1" spans="1:16">
      <c r="A121" s="36" t="s">
        <v>218</v>
      </c>
      <c r="B121" s="37"/>
      <c r="C121" s="38"/>
      <c r="H121" s="2" t="s">
        <v>219</v>
      </c>
      <c r="I121" s="45"/>
      <c r="J121" s="39"/>
      <c r="K121" s="41"/>
      <c r="L121" s="41"/>
      <c r="M121" s="41"/>
      <c r="N121" s="46"/>
      <c r="O121" s="47"/>
      <c r="P121" s="44"/>
    </row>
    <row r="122" s="2" customFormat="1" spans="1:16">
      <c r="A122" s="39" t="s">
        <v>220</v>
      </c>
      <c r="B122" s="37"/>
      <c r="C122" s="38"/>
      <c r="H122" s="2" t="s">
        <v>221</v>
      </c>
      <c r="I122" s="39"/>
      <c r="J122" s="39"/>
      <c r="K122" s="41"/>
      <c r="L122" s="39"/>
      <c r="M122" s="39"/>
      <c r="N122" s="48"/>
      <c r="O122" s="49"/>
      <c r="P122" s="44"/>
    </row>
    <row r="123" s="2" customFormat="1" spans="1:16">
      <c r="A123" s="39"/>
      <c r="B123" s="37"/>
      <c r="C123" s="38"/>
      <c r="I123" s="39"/>
      <c r="J123" s="39"/>
      <c r="K123" s="41"/>
      <c r="L123" s="39"/>
      <c r="M123" s="39"/>
      <c r="N123" s="48"/>
      <c r="O123" s="49"/>
      <c r="P123" s="44"/>
    </row>
    <row r="124" s="2" customFormat="1" spans="1:16">
      <c r="A124" s="36" t="s">
        <v>222</v>
      </c>
      <c r="B124" s="36"/>
      <c r="C124" s="40"/>
      <c r="H124" s="2" t="s">
        <v>223</v>
      </c>
      <c r="I124" s="36"/>
      <c r="J124" s="50"/>
      <c r="K124" s="41"/>
      <c r="L124" s="41"/>
      <c r="M124" s="41"/>
      <c r="N124" s="48"/>
      <c r="O124" s="49"/>
      <c r="P124" s="44"/>
    </row>
    <row r="125" s="2" customFormat="1" customHeight="1" spans="1:16">
      <c r="A125" s="41"/>
      <c r="B125" s="42" t="s">
        <v>224</v>
      </c>
      <c r="C125" s="42"/>
      <c r="I125" s="41" t="s">
        <v>224</v>
      </c>
      <c r="J125" s="41"/>
      <c r="K125" s="41"/>
      <c r="L125" s="41"/>
      <c r="M125" s="41"/>
      <c r="N125" s="48"/>
      <c r="O125" s="49"/>
      <c r="P125" s="44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</sheetData>
  <autoFilter ref="A8:GW125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3:N113"/>
    <mergeCell ref="A114:N114"/>
    <mergeCell ref="A115:N115"/>
    <mergeCell ref="A116:N116"/>
    <mergeCell ref="A117:N117"/>
    <mergeCell ref="A118:N118"/>
    <mergeCell ref="A119:N119"/>
    <mergeCell ref="A7:A8"/>
    <mergeCell ref="B7:B8"/>
    <mergeCell ref="C7:C8"/>
    <mergeCell ref="D7:D8"/>
    <mergeCell ref="E7:E8"/>
    <mergeCell ref="N7:N8"/>
  </mergeCells>
  <conditionalFormatting sqref="D1:D8 I121:I125 D113:D120 D126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建议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2023-07-29T00:41:34Z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