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自用（王庆岭）\王庆岭\商品规划部文件\3.立项文件汇总\43.重汽2.0、3.0自适应座椅预立项ZY2336（已完成）\"/>
    </mc:Choice>
  </mc:AlternateContent>
  <bookViews>
    <workbookView xWindow="0" yWindow="90" windowWidth="17400" windowHeight="11000" tabRatio="810" firstSheet="1" activeTab="3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62913"/>
</workbook>
</file>

<file path=xl/calcChain.xml><?xml version="1.0" encoding="utf-8"?>
<calcChain xmlns="http://schemas.openxmlformats.org/spreadsheetml/2006/main">
  <c r="I11" i="4" l="1"/>
  <c r="H11" i="4" l="1"/>
  <c r="J6" i="4"/>
  <c r="J7" i="4"/>
  <c r="J8" i="4"/>
  <c r="J9" i="4"/>
  <c r="J10" i="4"/>
  <c r="H37" i="5" l="1"/>
  <c r="G37" i="5"/>
  <c r="F37" i="5"/>
  <c r="E37" i="5"/>
  <c r="D37" i="5"/>
  <c r="G11" i="4"/>
  <c r="F11" i="4"/>
  <c r="E11" i="4"/>
  <c r="J5" i="4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C10" i="2" s="1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F6" i="2"/>
  <c r="E6" i="2"/>
  <c r="E5" i="2" s="1"/>
  <c r="K5" i="2"/>
  <c r="G5" i="2"/>
  <c r="F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G10" i="2" l="1"/>
  <c r="K10" i="2"/>
  <c r="M6" i="2"/>
  <c r="G17" i="2"/>
  <c r="G19" i="2" s="1"/>
  <c r="C17" i="2"/>
  <c r="D10" i="2"/>
  <c r="D17" i="2" s="1"/>
  <c r="D19" i="2" s="1"/>
  <c r="H10" i="2"/>
  <c r="H17" i="2" s="1"/>
  <c r="H19" i="2" s="1"/>
  <c r="L10" i="2"/>
  <c r="L17" i="2" s="1"/>
  <c r="L19" i="2" s="1"/>
  <c r="M14" i="2"/>
  <c r="M11" i="2"/>
  <c r="E10" i="2"/>
  <c r="E17" i="2" s="1"/>
  <c r="E19" i="2" s="1"/>
  <c r="I10" i="2"/>
  <c r="M13" i="2"/>
  <c r="M15" i="2"/>
  <c r="K17" i="2"/>
  <c r="K19" i="2" s="1"/>
  <c r="I17" i="2"/>
  <c r="I19" i="2" s="1"/>
  <c r="M7" i="2"/>
  <c r="F10" i="2"/>
  <c r="F17" i="2" s="1"/>
  <c r="F19" i="2" s="1"/>
  <c r="J10" i="2"/>
  <c r="J17" i="2" s="1"/>
  <c r="J19" i="2" s="1"/>
  <c r="J11" i="4"/>
  <c r="C18" i="2"/>
  <c r="D18" i="2" s="1"/>
  <c r="C19" i="2"/>
  <c r="M12" i="2"/>
  <c r="M5" i="2"/>
  <c r="E23" i="2" l="1"/>
  <c r="E22" i="2"/>
  <c r="M10" i="2"/>
  <c r="E18" i="2"/>
  <c r="F18" i="2" s="1"/>
  <c r="G18" i="2" s="1"/>
  <c r="H18" i="2" s="1"/>
  <c r="E24" i="2" s="1"/>
  <c r="M17" i="2"/>
  <c r="C20" i="2"/>
  <c r="D20" i="2" s="1"/>
  <c r="E20" i="2" s="1"/>
  <c r="F20" i="2" s="1"/>
  <c r="G20" i="2" s="1"/>
  <c r="H20" i="2" s="1"/>
  <c r="I22" i="2"/>
  <c r="M19" i="2"/>
  <c r="I23" i="2"/>
  <c r="I18" i="2" l="1"/>
  <c r="J18" i="2" s="1"/>
  <c r="K18" i="2" s="1"/>
  <c r="L18" i="2" s="1"/>
  <c r="I24" i="2"/>
  <c r="I20" i="2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8" authorId="0" shapeId="0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<sst xmlns="http://schemas.openxmlformats.org/spreadsheetml/2006/main" count="143" uniqueCount="118">
  <si>
    <t>序号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</si>
  <si>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</si>
  <si>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</si>
  <si>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</si>
  <si>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</si>
  <si>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</si>
  <si>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</si>
  <si>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</si>
  <si>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</si>
  <si>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</si>
  <si>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</si>
  <si>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</si>
  <si>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</si>
  <si>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</si>
  <si>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</si>
  <si>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</si>
  <si>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</si>
  <si>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</si>
  <si>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</si>
  <si>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</si>
  <si>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</si>
  <si>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</si>
  <si>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</si>
  <si>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</si>
  <si>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</si>
  <si>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</si>
  <si>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</si>
  <si>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</si>
  <si>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</si>
  <si>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</si>
  <si>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</si>
  <si>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</si>
  <si>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2023年</t>
  </si>
  <si>
    <t>配置</t>
  </si>
  <si>
    <t>合计</t>
  </si>
  <si>
    <t xml:space="preserve"> </t>
  </si>
  <si>
    <t>汇总</t>
  </si>
  <si>
    <t>合计</t>
  </si>
  <si>
    <t>预估原材料成本（单位：元，未税）</t>
  </si>
  <si>
    <t>模块</t>
  </si>
  <si>
    <t>2024年</t>
  </si>
  <si>
    <t>2025年</t>
  </si>
  <si>
    <t xml:space="preserve">销售价格
（元，未税）  </t>
  </si>
  <si>
    <t>产品名称</t>
  </si>
  <si>
    <t>产品图号</t>
  </si>
  <si>
    <t>底座模块化</t>
  </si>
  <si>
    <t>发泡</t>
  </si>
  <si>
    <t>面料</t>
  </si>
  <si>
    <t>注塑件</t>
  </si>
  <si>
    <t>标准件</t>
  </si>
  <si>
    <t>辅料</t>
  </si>
  <si>
    <t>调角器</t>
  </si>
  <si>
    <t>滑道</t>
  </si>
  <si>
    <t>防尘罩</t>
  </si>
  <si>
    <t>镜片</t>
  </si>
  <si>
    <t>调整机构</t>
  </si>
  <si>
    <t>骨架/镜杆</t>
  </si>
  <si>
    <t>通风加热</t>
  </si>
  <si>
    <t>扶手</t>
  </si>
  <si>
    <t>安全带</t>
  </si>
  <si>
    <t>SBR</t>
  </si>
  <si>
    <t>腰托</t>
  </si>
  <si>
    <t>备注</t>
  </si>
  <si>
    <t>喷涂</t>
  </si>
  <si>
    <t>其他</t>
  </si>
  <si>
    <t>折叠机构</t>
  </si>
  <si>
    <t>序号</t>
  </si>
  <si>
    <t>内容</t>
  </si>
  <si>
    <t>生产地点</t>
  </si>
  <si>
    <t>客户地点</t>
  </si>
  <si>
    <t>客户付款方式</t>
  </si>
  <si>
    <t>说明</t>
  </si>
  <si>
    <t>客户现场服务要求</t>
  </si>
  <si>
    <t>客户所在地第三方收费标准</t>
  </si>
  <si>
    <t>项    目</t>
  </si>
  <si>
    <t>客户是否指定供方及其结算方式</t>
  </si>
  <si>
    <t>供应商年降：       年     %</t>
  </si>
  <si>
    <t>预计销价年降</t>
  </si>
  <si>
    <t xml:space="preserve">    年          %</t>
    <phoneticPr fontId="17" type="noConversion"/>
  </si>
  <si>
    <t>预估成本</t>
    <phoneticPr fontId="17" type="noConversion"/>
  </si>
  <si>
    <t>一、销量、售价、生命周期</t>
    <phoneticPr fontId="17" type="noConversion"/>
  </si>
  <si>
    <t>1、产品成本应由销售部门预估，或者由销售部门提供附加值率；</t>
    <phoneticPr fontId="17" type="noConversion"/>
  </si>
  <si>
    <t>2、如销售部门无法预估（1），则由技术部门根据产品状态预估产品成本；</t>
    <phoneticPr fontId="17" type="noConversion"/>
  </si>
  <si>
    <t>4、如无法按模块来预估原材料成本，则按产品预估总的原材料成本。</t>
    <phoneticPr fontId="17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</si>
  <si>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7" type="noConversion"/>
  </si>
  <si>
    <t>面料价格</t>
  </si>
  <si>
    <t>送货地点</t>
    <phoneticPr fontId="17" type="noConversion"/>
  </si>
  <si>
    <t>现汇或承兑的比例</t>
    <phoneticPr fontId="17" type="noConversion"/>
  </si>
  <si>
    <t>包含所有的主、辅料</t>
    <phoneticPr fontId="17" type="noConversion"/>
  </si>
  <si>
    <t>物流包装信息</t>
  </si>
  <si>
    <t>量产类似产品图号：</t>
    <phoneticPr fontId="17" type="noConversion"/>
  </si>
  <si>
    <t>量产类似产品配置</t>
    <phoneticPr fontId="17" type="noConversion"/>
  </si>
  <si>
    <t>产品描述（与哪种具体产品类似）</t>
    <phoneticPr fontId="21" type="noConversion"/>
  </si>
  <si>
    <t>涂红色处为必填项</t>
    <phoneticPr fontId="17" type="noConversion"/>
  </si>
  <si>
    <t>2026年</t>
  </si>
  <si>
    <t>xx项目产品量价规划</t>
    <phoneticPr fontId="17" type="noConversion"/>
  </si>
  <si>
    <t>喷涂件生产地点</t>
  </si>
  <si>
    <t>委外加工</t>
  </si>
  <si>
    <t>产品特殊特性</t>
  </si>
  <si>
    <t>开发费分摊情况</t>
  </si>
  <si>
    <t>产品应用场景</t>
  </si>
  <si>
    <t>三包周期</t>
  </si>
  <si>
    <t>其他</t>
    <phoneticPr fontId="17" type="noConversion"/>
  </si>
  <si>
    <t>2027年</t>
  </si>
  <si>
    <t xml:space="preserve">项目名称：               </t>
    <phoneticPr fontId="17" type="noConversion"/>
  </si>
  <si>
    <t>10年</t>
    <phoneticPr fontId="17" type="noConversion"/>
  </si>
  <si>
    <t>河北光华荣昌</t>
    <phoneticPr fontId="17" type="noConversion"/>
  </si>
  <si>
    <t>3.0座椅平台、三点式安全带、舒适性海绵、气囊升降、气囊减震、靠背调节、前后调节、座垫延伸、倾角调节、阻尼自动调节、安全带调高、速降功能、四气袋气腰托、右侧扶手</t>
    <phoneticPr fontId="17" type="noConversion"/>
  </si>
  <si>
    <t>3.0海外自适应主座椅</t>
    <phoneticPr fontId="17" type="noConversion"/>
  </si>
  <si>
    <t>3.0海外副司机座椅</t>
    <phoneticPr fontId="17" type="noConversion"/>
  </si>
  <si>
    <t>2.2平台基础上开发3.0靠背，固定阻尼，前后调节、靠背调节其他无</t>
    <phoneticPr fontId="17" type="noConversion"/>
  </si>
  <si>
    <t>济南重汽翻折座椅的基础上开发3.0平台靠背</t>
    <phoneticPr fontId="17" type="noConversion"/>
  </si>
  <si>
    <t>济南</t>
    <phoneticPr fontId="17" type="noConversion"/>
  </si>
  <si>
    <t>承兑</t>
    <phoneticPr fontId="17" type="noConversion"/>
  </si>
  <si>
    <t>工装</t>
    <phoneticPr fontId="17" type="noConversion"/>
  </si>
  <si>
    <t>海外市场</t>
    <phoneticPr fontId="17" type="noConversion"/>
  </si>
  <si>
    <t>2年</t>
    <phoneticPr fontId="17" type="noConversion"/>
  </si>
  <si>
    <t>无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</si>
</sst>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23">
    <font>
      <sz val="11"/>
      <name val="宋体"/>
    </font>
    <font>
      <sz val="12"/>
      <color rgb="FF000000"/>
      <name val="微软雅黑"/>
      <family val="2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1"/>
      <name val="微软雅黑"/>
      <family val="2"/>
      <charset val="134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2"/>
      <color rgb="FFFF000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12" fillId="0" borderId="0">
      <protection locked="0"/>
    </xf>
    <xf numFmtId="1" fontId="13" fillId="0" borderId="1">
      <protection locked="0"/>
    </xf>
    <xf numFmtId="43" fontId="14" fillId="0" borderId="0">
      <alignment vertical="top"/>
      <protection locked="0"/>
    </xf>
  </cellStyleXfs>
  <cellXfs count="123">
    <xf numFmtId="0" fontId="0" fillId="0" borderId="0" xfId="0">
      <alignment vertical="center"/>
    </xf>
    <xf numFmtId="0" fontId="2" fillId="2" borderId="0" xfId="1" applyFont="1" applyFill="1" applyAlignment="1" applyProtection="1"/>
    <xf numFmtId="0" fontId="3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9" fontId="2" fillId="2" borderId="0" xfId="1" applyNumberFormat="1" applyFont="1" applyFill="1" applyAlignment="1" applyProtection="1"/>
    <xf numFmtId="0" fontId="2" fillId="2" borderId="2" xfId="1" applyFont="1" applyFill="1" applyBorder="1" applyAlignment="1" applyProtection="1">
      <alignment horizontal="center"/>
    </xf>
    <xf numFmtId="0" fontId="4" fillId="2" borderId="4" xfId="1" applyFont="1" applyFill="1" applyBorder="1" applyAlignment="1" applyProtection="1">
      <alignment horizontal="center"/>
    </xf>
    <xf numFmtId="1" fontId="4" fillId="2" borderId="4" xfId="2" applyFont="1" applyFill="1" applyBorder="1" applyAlignment="1" applyProtection="1"/>
    <xf numFmtId="1" fontId="2" fillId="2" borderId="4" xfId="2" applyFont="1" applyFill="1" applyBorder="1" applyAlignment="1" applyProtection="1"/>
    <xf numFmtId="0" fontId="2" fillId="2" borderId="5" xfId="1" applyFont="1" applyFill="1" applyBorder="1" applyAlignment="1" applyProtection="1"/>
    <xf numFmtId="0" fontId="2" fillId="2" borderId="6" xfId="1" applyFont="1" applyFill="1" applyBorder="1" applyAlignment="1" applyProtection="1"/>
    <xf numFmtId="0" fontId="4" fillId="2" borderId="1" xfId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/>
    </xf>
    <xf numFmtId="1" fontId="2" fillId="2" borderId="6" xfId="2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left"/>
    </xf>
    <xf numFmtId="0" fontId="2" fillId="3" borderId="1" xfId="1" applyFont="1" applyFill="1" applyBorder="1" applyAlignment="1" applyProtection="1"/>
    <xf numFmtId="176" fontId="2" fillId="3" borderId="1" xfId="3" applyNumberFormat="1" applyFont="1" applyFill="1" applyBorder="1" applyAlignment="1" applyProtection="1"/>
    <xf numFmtId="1" fontId="2" fillId="2" borderId="1" xfId="1" applyNumberFormat="1" applyFont="1" applyFill="1" applyBorder="1" applyAlignment="1" applyProtection="1"/>
    <xf numFmtId="0" fontId="2" fillId="2" borderId="1" xfId="1" applyFont="1" applyFill="1" applyBorder="1" applyAlignment="1" applyProtection="1"/>
    <xf numFmtId="176" fontId="2" fillId="2" borderId="1" xfId="3" applyNumberFormat="1" applyFont="1" applyFill="1" applyBorder="1" applyAlignment="1" applyProtection="1"/>
    <xf numFmtId="1" fontId="2" fillId="2" borderId="0" xfId="1" applyNumberFormat="1" applyFont="1" applyFill="1" applyAlignment="1" applyProtection="1"/>
    <xf numFmtId="0" fontId="2" fillId="2" borderId="1" xfId="1" applyNumberFormat="1" applyFont="1" applyFill="1" applyBorder="1" applyAlignment="1" applyProtection="1">
      <alignment horizontal="left"/>
    </xf>
    <xf numFmtId="1" fontId="2" fillId="2" borderId="1" xfId="1" applyNumberFormat="1" applyFont="1" applyFill="1" applyBorder="1" applyAlignment="1" applyProtection="1">
      <alignment horizontal="left"/>
    </xf>
    <xf numFmtId="0" fontId="2" fillId="2" borderId="7" xfId="1" applyFont="1" applyFill="1" applyBorder="1" applyAlignment="1" applyProtection="1"/>
    <xf numFmtId="0" fontId="2" fillId="2" borderId="8" xfId="1" applyFont="1" applyFill="1" applyBorder="1" applyAlignment="1" applyProtection="1"/>
    <xf numFmtId="0" fontId="2" fillId="2" borderId="9" xfId="1" applyFont="1" applyFill="1" applyBorder="1" applyAlignment="1" applyProtection="1"/>
    <xf numFmtId="0" fontId="2" fillId="2" borderId="10" xfId="1" applyFont="1" applyFill="1" applyBorder="1" applyAlignment="1" applyProtection="1"/>
    <xf numFmtId="0" fontId="2" fillId="2" borderId="0" xfId="1" applyFont="1" applyFill="1" applyBorder="1" applyAlignment="1" applyProtection="1"/>
    <xf numFmtId="177" fontId="2" fillId="2" borderId="0" xfId="1" applyNumberFormat="1" applyFont="1" applyFill="1" applyBorder="1" applyAlignment="1" applyProtection="1"/>
    <xf numFmtId="10" fontId="2" fillId="2" borderId="0" xfId="1" applyNumberFormat="1" applyFont="1" applyFill="1" applyBorder="1" applyAlignment="1" applyProtection="1"/>
    <xf numFmtId="0" fontId="2" fillId="2" borderId="11" xfId="1" applyFont="1" applyFill="1" applyBorder="1" applyAlignment="1" applyProtection="1"/>
    <xf numFmtId="1" fontId="2" fillId="2" borderId="0" xfId="1" applyNumberFormat="1" applyFont="1" applyFill="1" applyBorder="1" applyAlignment="1" applyProtection="1"/>
    <xf numFmtId="0" fontId="2" fillId="2" borderId="12" xfId="1" applyFont="1" applyFill="1" applyBorder="1" applyAlignment="1" applyProtection="1"/>
    <xf numFmtId="0" fontId="2" fillId="2" borderId="13" xfId="1" applyFont="1" applyFill="1" applyBorder="1" applyAlignment="1" applyProtection="1"/>
    <xf numFmtId="2" fontId="2" fillId="2" borderId="13" xfId="1" applyNumberFormat="1" applyFont="1" applyFill="1" applyBorder="1" applyAlignment="1" applyProtection="1"/>
    <xf numFmtId="0" fontId="2" fillId="2" borderId="14" xfId="1" applyFont="1" applyFill="1" applyBorder="1" applyAlignment="1" applyProtection="1"/>
    <xf numFmtId="0" fontId="6" fillId="0" borderId="0" xfId="0" applyFont="1">
      <alignment vertical="center"/>
    </xf>
    <xf numFmtId="176" fontId="6" fillId="0" borderId="0" xfId="3" applyNumberFormat="1" applyFont="1" applyAlignment="1" applyProtection="1">
      <alignment vertical="center"/>
    </xf>
    <xf numFmtId="0" fontId="7" fillId="0" borderId="0" xfId="0" applyFont="1">
      <alignment vertical="center"/>
    </xf>
    <xf numFmtId="0" fontId="6" fillId="5" borderId="0" xfId="0" applyFont="1" applyFill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76" fontId="9" fillId="5" borderId="1" xfId="0" applyNumberFormat="1" applyFont="1" applyFill="1" applyBorder="1" applyAlignment="1">
      <alignment horizontal="center" wrapText="1" readingOrder="1"/>
    </xf>
    <xf numFmtId="0" fontId="6" fillId="0" borderId="9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5" borderId="0" xfId="0" applyFont="1" applyFill="1">
      <alignment vertical="center"/>
    </xf>
    <xf numFmtId="0" fontId="1" fillId="5" borderId="2" xfId="0" applyFont="1" applyFill="1" applyBorder="1" applyAlignment="1">
      <alignment vertical="center" wrapText="1" readingOrder="1"/>
    </xf>
    <xf numFmtId="0" fontId="6" fillId="5" borderId="1" xfId="0" applyFont="1" applyFill="1" applyBorder="1">
      <alignment vertical="center"/>
    </xf>
    <xf numFmtId="43" fontId="6" fillId="5" borderId="1" xfId="3" applyFont="1" applyFill="1" applyBorder="1" applyAlignment="1" applyProtection="1">
      <alignment vertical="center"/>
    </xf>
    <xf numFmtId="0" fontId="10" fillId="0" borderId="16" xfId="0" applyFont="1" applyBorder="1" applyAlignment="1">
      <alignment horizontal="center" vertical="center" wrapText="1" readingOrder="1"/>
    </xf>
    <xf numFmtId="176" fontId="6" fillId="5" borderId="0" xfId="0" applyNumberFormat="1" applyFont="1" applyFill="1">
      <alignment vertical="center"/>
    </xf>
    <xf numFmtId="176" fontId="1" fillId="5" borderId="1" xfId="3" applyNumberFormat="1" applyFont="1" applyFill="1" applyBorder="1" applyAlignment="1" applyProtection="1">
      <alignment horizontal="center" vertical="center" wrapText="1" readingOrder="1"/>
    </xf>
    <xf numFmtId="0" fontId="6" fillId="4" borderId="0" xfId="0" applyFont="1" applyFill="1">
      <alignment vertical="center"/>
    </xf>
    <xf numFmtId="43" fontId="6" fillId="0" borderId="0" xfId="0" applyNumberFormat="1" applyFont="1">
      <alignment vertical="center"/>
    </xf>
    <xf numFmtId="43" fontId="6" fillId="0" borderId="0" xfId="3" applyFont="1" applyAlignment="1" applyProtection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43" fontId="6" fillId="0" borderId="0" xfId="0" applyNumberFormat="1" applyFont="1" applyBorder="1">
      <alignment vertical="center"/>
    </xf>
    <xf numFmtId="0" fontId="6" fillId="4" borderId="1" xfId="0" applyFont="1" applyFill="1" applyBorder="1">
      <alignment vertical="center"/>
    </xf>
    <xf numFmtId="43" fontId="6" fillId="4" borderId="1" xfId="3" applyFont="1" applyFill="1" applyBorder="1" applyAlignment="1" applyProtection="1">
      <alignment vertical="center"/>
    </xf>
    <xf numFmtId="0" fontId="11" fillId="0" borderId="1" xfId="0" applyFont="1" applyBorder="1" applyAlignment="1">
      <alignment horizontal="center" vertical="center" wrapText="1"/>
    </xf>
    <xf numFmtId="43" fontId="11" fillId="4" borderId="1" xfId="3" applyFont="1" applyFill="1" applyBorder="1" applyAlignment="1" applyProtection="1">
      <alignment vertical="center"/>
    </xf>
    <xf numFmtId="0" fontId="6" fillId="0" borderId="1" xfId="0" applyFont="1" applyBorder="1">
      <alignment vertical="center"/>
    </xf>
    <xf numFmtId="0" fontId="9" fillId="0" borderId="0" xfId="0" applyFont="1">
      <alignment vertical="center"/>
    </xf>
    <xf numFmtId="43" fontId="11" fillId="0" borderId="1" xfId="3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14" fillId="4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0" xfId="0" applyFont="1" applyFill="1">
      <alignment vertical="center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top" wrapText="1"/>
    </xf>
    <xf numFmtId="0" fontId="22" fillId="0" borderId="1" xfId="0" applyFont="1" applyFill="1" applyBorder="1" applyAlignment="1">
      <alignment horizontal="center" vertical="center" wrapText="1" readingOrder="1"/>
    </xf>
    <xf numFmtId="176" fontId="19" fillId="0" borderId="1" xfId="0" applyNumberFormat="1" applyFont="1" applyFill="1" applyBorder="1" applyAlignment="1">
      <alignment horizontal="center" wrapText="1" readingOrder="1"/>
    </xf>
    <xf numFmtId="0" fontId="19" fillId="0" borderId="0" xfId="0" applyFont="1" applyFill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 readingOrder="1"/>
    </xf>
    <xf numFmtId="0" fontId="1" fillId="5" borderId="1" xfId="0" applyFont="1" applyFill="1" applyBorder="1" applyAlignment="1">
      <alignment horizontal="center" vertical="center" wrapText="1" readingOrder="1"/>
    </xf>
    <xf numFmtId="0" fontId="5" fillId="4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/>
    </xf>
    <xf numFmtId="0" fontId="9" fillId="5" borderId="8" xfId="0" applyFont="1" applyFill="1" applyBorder="1" applyAlignment="1">
      <alignment horizontal="left" wrapText="1" readingOrder="1"/>
    </xf>
    <xf numFmtId="0" fontId="7" fillId="0" borderId="0" xfId="0" applyFont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 readingOrder="1"/>
    </xf>
    <xf numFmtId="0" fontId="1" fillId="5" borderId="5" xfId="0" applyFont="1" applyFill="1" applyBorder="1" applyAlignment="1">
      <alignment horizontal="center" vertical="center" wrapText="1" readingOrder="1"/>
    </xf>
    <xf numFmtId="0" fontId="8" fillId="0" borderId="1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19" fillId="0" borderId="1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43" fontId="6" fillId="0" borderId="2" xfId="0" applyNumberFormat="1" applyFont="1" applyBorder="1" applyAlignment="1">
      <alignment horizontal="center" vertical="center"/>
    </xf>
    <xf numFmtId="43" fontId="6" fillId="0" borderId="3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</cellXfs>
  <cellStyles count="4">
    <cellStyle name="_x000a_mouse.drv=lm" xfId="1"/>
    <cellStyle name="常规" xfId="0" builtinId="0"/>
    <cellStyle name="普通_销售收入.XLS" xfId="2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453125" style="1" customWidth="1"/>
    <col min="3" max="4" width="9.08984375" style="1"/>
    <col min="5" max="5" width="13.90625" style="1" customWidth="1"/>
    <col min="6" max="12" width="16.08984375" style="1" customWidth="1"/>
    <col min="13" max="13" width="10.6328125" style="1" customWidth="1"/>
    <col min="14" max="254" width="9.08984375" style="1"/>
    <col min="255" max="255" width="8" style="1" customWidth="1"/>
    <col min="256" max="256" width="28.453125" style="1" customWidth="1"/>
    <col min="257" max="268" width="9.08984375" style="1"/>
    <col min="269" max="269" width="10.6328125" style="1" customWidth="1"/>
    <col min="270" max="510" width="9.08984375" style="1"/>
    <col min="511" max="511" width="8" style="1" customWidth="1"/>
    <col min="512" max="512" width="28.453125" style="1" customWidth="1"/>
    <col min="513" max="524" width="9.08984375" style="1"/>
    <col min="525" max="525" width="10.6328125" style="1" customWidth="1"/>
    <col min="526" max="766" width="9.08984375" style="1"/>
    <col min="767" max="767" width="8" style="1" customWidth="1"/>
    <col min="768" max="768" width="28.453125" style="1" customWidth="1"/>
    <col min="769" max="780" width="9.08984375" style="1"/>
    <col min="781" max="781" width="10.6328125" style="1" customWidth="1"/>
    <col min="782" max="1022" width="9.08984375" style="1"/>
    <col min="1023" max="1023" width="8" style="1" customWidth="1"/>
    <col min="1024" max="1024" width="28.453125" style="1" customWidth="1"/>
    <col min="1025" max="1036" width="9.08984375" style="1"/>
    <col min="1037" max="1037" width="10.6328125" style="1" customWidth="1"/>
    <col min="1038" max="1278" width="9.08984375" style="1"/>
    <col min="1279" max="1279" width="8" style="1" customWidth="1"/>
    <col min="1280" max="1280" width="28.453125" style="1" customWidth="1"/>
    <col min="1281" max="1292" width="9.08984375" style="1"/>
    <col min="1293" max="1293" width="10.6328125" style="1" customWidth="1"/>
    <col min="1294" max="1534" width="9.08984375" style="1"/>
    <col min="1535" max="1535" width="8" style="1" customWidth="1"/>
    <col min="1536" max="1536" width="28.453125" style="1" customWidth="1"/>
    <col min="1537" max="1548" width="9.08984375" style="1"/>
    <col min="1549" max="1549" width="10.6328125" style="1" customWidth="1"/>
    <col min="1550" max="1790" width="9.08984375" style="1"/>
    <col min="1791" max="1791" width="8" style="1" customWidth="1"/>
    <col min="1792" max="1792" width="28.453125" style="1" customWidth="1"/>
    <col min="1793" max="1804" width="9.08984375" style="1"/>
    <col min="1805" max="1805" width="10.6328125" style="1" customWidth="1"/>
    <col min="1806" max="2046" width="9.08984375" style="1"/>
    <col min="2047" max="2047" width="8" style="1" customWidth="1"/>
    <col min="2048" max="2048" width="28.453125" style="1" customWidth="1"/>
    <col min="2049" max="2060" width="9.08984375" style="1"/>
    <col min="2061" max="2061" width="10.6328125" style="1" customWidth="1"/>
    <col min="2062" max="2302" width="9.08984375" style="1"/>
    <col min="2303" max="2303" width="8" style="1" customWidth="1"/>
    <col min="2304" max="2304" width="28.453125" style="1" customWidth="1"/>
    <col min="2305" max="2316" width="9.08984375" style="1"/>
    <col min="2317" max="2317" width="10.6328125" style="1" customWidth="1"/>
    <col min="2318" max="2558" width="9.08984375" style="1"/>
    <col min="2559" max="2559" width="8" style="1" customWidth="1"/>
    <col min="2560" max="2560" width="28.453125" style="1" customWidth="1"/>
    <col min="2561" max="2572" width="9.08984375" style="1"/>
    <col min="2573" max="2573" width="10.6328125" style="1" customWidth="1"/>
    <col min="2574" max="2814" width="9.08984375" style="1"/>
    <col min="2815" max="2815" width="8" style="1" customWidth="1"/>
    <col min="2816" max="2816" width="28.453125" style="1" customWidth="1"/>
    <col min="2817" max="2828" width="9.08984375" style="1"/>
    <col min="2829" max="2829" width="10.6328125" style="1" customWidth="1"/>
    <col min="2830" max="3070" width="9.08984375" style="1"/>
    <col min="3071" max="3071" width="8" style="1" customWidth="1"/>
    <col min="3072" max="3072" width="28.453125" style="1" customWidth="1"/>
    <col min="3073" max="3084" width="9.08984375" style="1"/>
    <col min="3085" max="3085" width="10.6328125" style="1" customWidth="1"/>
    <col min="3086" max="3326" width="9.08984375" style="1"/>
    <col min="3327" max="3327" width="8" style="1" customWidth="1"/>
    <col min="3328" max="3328" width="28.453125" style="1" customWidth="1"/>
    <col min="3329" max="3340" width="9.08984375" style="1"/>
    <col min="3341" max="3341" width="10.6328125" style="1" customWidth="1"/>
    <col min="3342" max="3582" width="9.08984375" style="1"/>
    <col min="3583" max="3583" width="8" style="1" customWidth="1"/>
    <col min="3584" max="3584" width="28.453125" style="1" customWidth="1"/>
    <col min="3585" max="3596" width="9.08984375" style="1"/>
    <col min="3597" max="3597" width="10.6328125" style="1" customWidth="1"/>
    <col min="3598" max="3838" width="9.08984375" style="1"/>
    <col min="3839" max="3839" width="8" style="1" customWidth="1"/>
    <col min="3840" max="3840" width="28.453125" style="1" customWidth="1"/>
    <col min="3841" max="3852" width="9.08984375" style="1"/>
    <col min="3853" max="3853" width="10.6328125" style="1" customWidth="1"/>
    <col min="3854" max="4094" width="9.08984375" style="1"/>
    <col min="4095" max="4095" width="8" style="1" customWidth="1"/>
    <col min="4096" max="4096" width="28.453125" style="1" customWidth="1"/>
    <col min="4097" max="4108" width="9.08984375" style="1"/>
    <col min="4109" max="4109" width="10.6328125" style="1" customWidth="1"/>
    <col min="4110" max="4350" width="9.08984375" style="1"/>
    <col min="4351" max="4351" width="8" style="1" customWidth="1"/>
    <col min="4352" max="4352" width="28.453125" style="1" customWidth="1"/>
    <col min="4353" max="4364" width="9.08984375" style="1"/>
    <col min="4365" max="4365" width="10.6328125" style="1" customWidth="1"/>
    <col min="4366" max="4606" width="9.08984375" style="1"/>
    <col min="4607" max="4607" width="8" style="1" customWidth="1"/>
    <col min="4608" max="4608" width="28.453125" style="1" customWidth="1"/>
    <col min="4609" max="4620" width="9.08984375" style="1"/>
    <col min="4621" max="4621" width="10.6328125" style="1" customWidth="1"/>
    <col min="4622" max="4862" width="9.08984375" style="1"/>
    <col min="4863" max="4863" width="8" style="1" customWidth="1"/>
    <col min="4864" max="4864" width="28.453125" style="1" customWidth="1"/>
    <col min="4865" max="4876" width="9.08984375" style="1"/>
    <col min="4877" max="4877" width="10.6328125" style="1" customWidth="1"/>
    <col min="4878" max="5118" width="9.08984375" style="1"/>
    <col min="5119" max="5119" width="8" style="1" customWidth="1"/>
    <col min="5120" max="5120" width="28.453125" style="1" customWidth="1"/>
    <col min="5121" max="5132" width="9.08984375" style="1"/>
    <col min="5133" max="5133" width="10.6328125" style="1" customWidth="1"/>
    <col min="5134" max="5374" width="9.08984375" style="1"/>
    <col min="5375" max="5375" width="8" style="1" customWidth="1"/>
    <col min="5376" max="5376" width="28.453125" style="1" customWidth="1"/>
    <col min="5377" max="5388" width="9.08984375" style="1"/>
    <col min="5389" max="5389" width="10.6328125" style="1" customWidth="1"/>
    <col min="5390" max="5630" width="9.08984375" style="1"/>
    <col min="5631" max="5631" width="8" style="1" customWidth="1"/>
    <col min="5632" max="5632" width="28.453125" style="1" customWidth="1"/>
    <col min="5633" max="5644" width="9.08984375" style="1"/>
    <col min="5645" max="5645" width="10.6328125" style="1" customWidth="1"/>
    <col min="5646" max="5886" width="9.08984375" style="1"/>
    <col min="5887" max="5887" width="8" style="1" customWidth="1"/>
    <col min="5888" max="5888" width="28.453125" style="1" customWidth="1"/>
    <col min="5889" max="5900" width="9.08984375" style="1"/>
    <col min="5901" max="5901" width="10.6328125" style="1" customWidth="1"/>
    <col min="5902" max="6142" width="9.08984375" style="1"/>
    <col min="6143" max="6143" width="8" style="1" customWidth="1"/>
    <col min="6144" max="6144" width="28.453125" style="1" customWidth="1"/>
    <col min="6145" max="6156" width="9.08984375" style="1"/>
    <col min="6157" max="6157" width="10.6328125" style="1" customWidth="1"/>
    <col min="6158" max="6398" width="9.08984375" style="1"/>
    <col min="6399" max="6399" width="8" style="1" customWidth="1"/>
    <col min="6400" max="6400" width="28.453125" style="1" customWidth="1"/>
    <col min="6401" max="6412" width="9.08984375" style="1"/>
    <col min="6413" max="6413" width="10.6328125" style="1" customWidth="1"/>
    <col min="6414" max="6654" width="9.08984375" style="1"/>
    <col min="6655" max="6655" width="8" style="1" customWidth="1"/>
    <col min="6656" max="6656" width="28.453125" style="1" customWidth="1"/>
    <col min="6657" max="6668" width="9.08984375" style="1"/>
    <col min="6669" max="6669" width="10.6328125" style="1" customWidth="1"/>
    <col min="6670" max="6910" width="9.08984375" style="1"/>
    <col min="6911" max="6911" width="8" style="1" customWidth="1"/>
    <col min="6912" max="6912" width="28.453125" style="1" customWidth="1"/>
    <col min="6913" max="6924" width="9.08984375" style="1"/>
    <col min="6925" max="6925" width="10.6328125" style="1" customWidth="1"/>
    <col min="6926" max="7166" width="9.08984375" style="1"/>
    <col min="7167" max="7167" width="8" style="1" customWidth="1"/>
    <col min="7168" max="7168" width="28.453125" style="1" customWidth="1"/>
    <col min="7169" max="7180" width="9.08984375" style="1"/>
    <col min="7181" max="7181" width="10.6328125" style="1" customWidth="1"/>
    <col min="7182" max="7422" width="9.08984375" style="1"/>
    <col min="7423" max="7423" width="8" style="1" customWidth="1"/>
    <col min="7424" max="7424" width="28.453125" style="1" customWidth="1"/>
    <col min="7425" max="7436" width="9.08984375" style="1"/>
    <col min="7437" max="7437" width="10.6328125" style="1" customWidth="1"/>
    <col min="7438" max="7678" width="9.08984375" style="1"/>
    <col min="7679" max="7679" width="8" style="1" customWidth="1"/>
    <col min="7680" max="7680" width="28.453125" style="1" customWidth="1"/>
    <col min="7681" max="7692" width="9.08984375" style="1"/>
    <col min="7693" max="7693" width="10.6328125" style="1" customWidth="1"/>
    <col min="7694" max="7934" width="9.08984375" style="1"/>
    <col min="7935" max="7935" width="8" style="1" customWidth="1"/>
    <col min="7936" max="7936" width="28.453125" style="1" customWidth="1"/>
    <col min="7937" max="7948" width="9.08984375" style="1"/>
    <col min="7949" max="7949" width="10.6328125" style="1" customWidth="1"/>
    <col min="7950" max="8190" width="9.08984375" style="1"/>
    <col min="8191" max="8191" width="8" style="1" customWidth="1"/>
    <col min="8192" max="8192" width="28.453125" style="1" customWidth="1"/>
    <col min="8193" max="8204" width="9.08984375" style="1"/>
    <col min="8205" max="8205" width="10.6328125" style="1" customWidth="1"/>
    <col min="8206" max="8446" width="9.08984375" style="1"/>
    <col min="8447" max="8447" width="8" style="1" customWidth="1"/>
    <col min="8448" max="8448" width="28.453125" style="1" customWidth="1"/>
    <col min="8449" max="8460" width="9.08984375" style="1"/>
    <col min="8461" max="8461" width="10.6328125" style="1" customWidth="1"/>
    <col min="8462" max="8702" width="9.08984375" style="1"/>
    <col min="8703" max="8703" width="8" style="1" customWidth="1"/>
    <col min="8704" max="8704" width="28.453125" style="1" customWidth="1"/>
    <col min="8705" max="8716" width="9.08984375" style="1"/>
    <col min="8717" max="8717" width="10.6328125" style="1" customWidth="1"/>
    <col min="8718" max="8958" width="9.08984375" style="1"/>
    <col min="8959" max="8959" width="8" style="1" customWidth="1"/>
    <col min="8960" max="8960" width="28.453125" style="1" customWidth="1"/>
    <col min="8961" max="8972" width="9.08984375" style="1"/>
    <col min="8973" max="8973" width="10.6328125" style="1" customWidth="1"/>
    <col min="8974" max="9214" width="9.08984375" style="1"/>
    <col min="9215" max="9215" width="8" style="1" customWidth="1"/>
    <col min="9216" max="9216" width="28.453125" style="1" customWidth="1"/>
    <col min="9217" max="9228" width="9.08984375" style="1"/>
    <col min="9229" max="9229" width="10.6328125" style="1" customWidth="1"/>
    <col min="9230" max="9470" width="9.08984375" style="1"/>
    <col min="9471" max="9471" width="8" style="1" customWidth="1"/>
    <col min="9472" max="9472" width="28.453125" style="1" customWidth="1"/>
    <col min="9473" max="9484" width="9.08984375" style="1"/>
    <col min="9485" max="9485" width="10.6328125" style="1" customWidth="1"/>
    <col min="9486" max="9726" width="9.08984375" style="1"/>
    <col min="9727" max="9727" width="8" style="1" customWidth="1"/>
    <col min="9728" max="9728" width="28.453125" style="1" customWidth="1"/>
    <col min="9729" max="9740" width="9.08984375" style="1"/>
    <col min="9741" max="9741" width="10.6328125" style="1" customWidth="1"/>
    <col min="9742" max="9982" width="9.08984375" style="1"/>
    <col min="9983" max="9983" width="8" style="1" customWidth="1"/>
    <col min="9984" max="9984" width="28.453125" style="1" customWidth="1"/>
    <col min="9985" max="9996" width="9.08984375" style="1"/>
    <col min="9997" max="9997" width="10.6328125" style="1" customWidth="1"/>
    <col min="9998" max="10238" width="9.08984375" style="1"/>
    <col min="10239" max="10239" width="8" style="1" customWidth="1"/>
    <col min="10240" max="10240" width="28.453125" style="1" customWidth="1"/>
    <col min="10241" max="10252" width="9.08984375" style="1"/>
    <col min="10253" max="10253" width="10.6328125" style="1" customWidth="1"/>
    <col min="10254" max="10494" width="9.08984375" style="1"/>
    <col min="10495" max="10495" width="8" style="1" customWidth="1"/>
    <col min="10496" max="10496" width="28.453125" style="1" customWidth="1"/>
    <col min="10497" max="10508" width="9.08984375" style="1"/>
    <col min="10509" max="10509" width="10.6328125" style="1" customWidth="1"/>
    <col min="10510" max="10750" width="9.08984375" style="1"/>
    <col min="10751" max="10751" width="8" style="1" customWidth="1"/>
    <col min="10752" max="10752" width="28.453125" style="1" customWidth="1"/>
    <col min="10753" max="10764" width="9.08984375" style="1"/>
    <col min="10765" max="10765" width="10.6328125" style="1" customWidth="1"/>
    <col min="10766" max="11006" width="9.08984375" style="1"/>
    <col min="11007" max="11007" width="8" style="1" customWidth="1"/>
    <col min="11008" max="11008" width="28.453125" style="1" customWidth="1"/>
    <col min="11009" max="11020" width="9.08984375" style="1"/>
    <col min="11021" max="11021" width="10.6328125" style="1" customWidth="1"/>
    <col min="11022" max="11262" width="9.08984375" style="1"/>
    <col min="11263" max="11263" width="8" style="1" customWidth="1"/>
    <col min="11264" max="11264" width="28.453125" style="1" customWidth="1"/>
    <col min="11265" max="11276" width="9.08984375" style="1"/>
    <col min="11277" max="11277" width="10.6328125" style="1" customWidth="1"/>
    <col min="11278" max="11518" width="9.08984375" style="1"/>
    <col min="11519" max="11519" width="8" style="1" customWidth="1"/>
    <col min="11520" max="11520" width="28.453125" style="1" customWidth="1"/>
    <col min="11521" max="11532" width="9.08984375" style="1"/>
    <col min="11533" max="11533" width="10.6328125" style="1" customWidth="1"/>
    <col min="11534" max="11774" width="9.08984375" style="1"/>
    <col min="11775" max="11775" width="8" style="1" customWidth="1"/>
    <col min="11776" max="11776" width="28.453125" style="1" customWidth="1"/>
    <col min="11777" max="11788" width="9.08984375" style="1"/>
    <col min="11789" max="11789" width="10.6328125" style="1" customWidth="1"/>
    <col min="11790" max="12030" width="9.08984375" style="1"/>
    <col min="12031" max="12031" width="8" style="1" customWidth="1"/>
    <col min="12032" max="12032" width="28.453125" style="1" customWidth="1"/>
    <col min="12033" max="12044" width="9.08984375" style="1"/>
    <col min="12045" max="12045" width="10.6328125" style="1" customWidth="1"/>
    <col min="12046" max="12286" width="9.08984375" style="1"/>
    <col min="12287" max="12287" width="8" style="1" customWidth="1"/>
    <col min="12288" max="12288" width="28.453125" style="1" customWidth="1"/>
    <col min="12289" max="12300" width="9.08984375" style="1"/>
    <col min="12301" max="12301" width="10.6328125" style="1" customWidth="1"/>
    <col min="12302" max="12542" width="9.08984375" style="1"/>
    <col min="12543" max="12543" width="8" style="1" customWidth="1"/>
    <col min="12544" max="12544" width="28.453125" style="1" customWidth="1"/>
    <col min="12545" max="12556" width="9.08984375" style="1"/>
    <col min="12557" max="12557" width="10.6328125" style="1" customWidth="1"/>
    <col min="12558" max="12798" width="9.08984375" style="1"/>
    <col min="12799" max="12799" width="8" style="1" customWidth="1"/>
    <col min="12800" max="12800" width="28.453125" style="1" customWidth="1"/>
    <col min="12801" max="12812" width="9.08984375" style="1"/>
    <col min="12813" max="12813" width="10.6328125" style="1" customWidth="1"/>
    <col min="12814" max="13054" width="9.08984375" style="1"/>
    <col min="13055" max="13055" width="8" style="1" customWidth="1"/>
    <col min="13056" max="13056" width="28.453125" style="1" customWidth="1"/>
    <col min="13057" max="13068" width="9.08984375" style="1"/>
    <col min="13069" max="13069" width="10.6328125" style="1" customWidth="1"/>
    <col min="13070" max="13310" width="9.08984375" style="1"/>
    <col min="13311" max="13311" width="8" style="1" customWidth="1"/>
    <col min="13312" max="13312" width="28.453125" style="1" customWidth="1"/>
    <col min="13313" max="13324" width="9.08984375" style="1"/>
    <col min="13325" max="13325" width="10.6328125" style="1" customWidth="1"/>
    <col min="13326" max="13566" width="9.08984375" style="1"/>
    <col min="13567" max="13567" width="8" style="1" customWidth="1"/>
    <col min="13568" max="13568" width="28.453125" style="1" customWidth="1"/>
    <col min="13569" max="13580" width="9.08984375" style="1"/>
    <col min="13581" max="13581" width="10.6328125" style="1" customWidth="1"/>
    <col min="13582" max="13822" width="9.08984375" style="1"/>
    <col min="13823" max="13823" width="8" style="1" customWidth="1"/>
    <col min="13824" max="13824" width="28.453125" style="1" customWidth="1"/>
    <col min="13825" max="13836" width="9.08984375" style="1"/>
    <col min="13837" max="13837" width="10.6328125" style="1" customWidth="1"/>
    <col min="13838" max="14078" width="9.08984375" style="1"/>
    <col min="14079" max="14079" width="8" style="1" customWidth="1"/>
    <col min="14080" max="14080" width="28.453125" style="1" customWidth="1"/>
    <col min="14081" max="14092" width="9.08984375" style="1"/>
    <col min="14093" max="14093" width="10.6328125" style="1" customWidth="1"/>
    <col min="14094" max="14334" width="9.08984375" style="1"/>
    <col min="14335" max="14335" width="8" style="1" customWidth="1"/>
    <col min="14336" max="14336" width="28.453125" style="1" customWidth="1"/>
    <col min="14337" max="14348" width="9.08984375" style="1"/>
    <col min="14349" max="14349" width="10.6328125" style="1" customWidth="1"/>
    <col min="14350" max="14590" width="9.08984375" style="1"/>
    <col min="14591" max="14591" width="8" style="1" customWidth="1"/>
    <col min="14592" max="14592" width="28.453125" style="1" customWidth="1"/>
    <col min="14593" max="14604" width="9.08984375" style="1"/>
    <col min="14605" max="14605" width="10.6328125" style="1" customWidth="1"/>
    <col min="14606" max="14846" width="9.08984375" style="1"/>
    <col min="14847" max="14847" width="8" style="1" customWidth="1"/>
    <col min="14848" max="14848" width="28.453125" style="1" customWidth="1"/>
    <col min="14849" max="14860" width="9.08984375" style="1"/>
    <col min="14861" max="14861" width="10.6328125" style="1" customWidth="1"/>
    <col min="14862" max="15102" width="9.08984375" style="1"/>
    <col min="15103" max="15103" width="8" style="1" customWidth="1"/>
    <col min="15104" max="15104" width="28.453125" style="1" customWidth="1"/>
    <col min="15105" max="15116" width="9.08984375" style="1"/>
    <col min="15117" max="15117" width="10.6328125" style="1" customWidth="1"/>
    <col min="15118" max="15358" width="9.08984375" style="1"/>
    <col min="15359" max="15359" width="8" style="1" customWidth="1"/>
    <col min="15360" max="15360" width="28.453125" style="1" customWidth="1"/>
    <col min="15361" max="15372" width="9.08984375" style="1"/>
    <col min="15373" max="15373" width="10.6328125" style="1" customWidth="1"/>
    <col min="15374" max="15614" width="9.08984375" style="1"/>
    <col min="15615" max="15615" width="8" style="1" customWidth="1"/>
    <col min="15616" max="15616" width="28.453125" style="1" customWidth="1"/>
    <col min="15617" max="15628" width="9.08984375" style="1"/>
    <col min="15629" max="15629" width="10.6328125" style="1" customWidth="1"/>
    <col min="15630" max="15870" width="9.08984375" style="1"/>
    <col min="15871" max="15871" width="8" style="1" customWidth="1"/>
    <col min="15872" max="15872" width="28.453125" style="1" customWidth="1"/>
    <col min="15873" max="15884" width="9.08984375" style="1"/>
    <col min="15885" max="15885" width="10.6328125" style="1" customWidth="1"/>
    <col min="15886" max="16126" width="9.08984375" style="1"/>
    <col min="16127" max="16127" width="8" style="1" customWidth="1"/>
    <col min="16128" max="16128" width="28.453125" style="1" customWidth="1"/>
    <col min="16129" max="16140" width="9.08984375" style="1"/>
    <col min="16141" max="16141" width="10.6328125" style="1" customWidth="1"/>
    <col min="16142" max="16384" width="9.08984375" style="1"/>
  </cols>
  <sheetData>
    <row r="1" spans="1:13" ht="17.5">
      <c r="A1" s="2" t="s">
        <v>1</v>
      </c>
      <c r="B1" s="3"/>
      <c r="C1" s="4"/>
      <c r="D1" s="4"/>
      <c r="E1" s="3"/>
      <c r="F1" s="4"/>
      <c r="G1" s="4"/>
      <c r="H1" s="3"/>
      <c r="I1" s="4"/>
      <c r="J1" s="4"/>
      <c r="K1" s="4"/>
      <c r="L1" s="4"/>
      <c r="M1" s="4"/>
    </row>
    <row r="2" spans="1:13" ht="13">
      <c r="A2" s="1" t="s">
        <v>2</v>
      </c>
      <c r="B2" s="5"/>
    </row>
    <row r="3" spans="1:13" ht="16.899999999999999" customHeight="1">
      <c r="A3" s="6" t="s">
        <v>0</v>
      </c>
      <c r="B3" s="6" t="s">
        <v>3</v>
      </c>
      <c r="C3" s="91" t="s">
        <v>4</v>
      </c>
      <c r="D3" s="91"/>
      <c r="E3" s="91"/>
      <c r="F3" s="7"/>
      <c r="G3" s="8"/>
      <c r="H3" s="9"/>
      <c r="I3" s="9"/>
      <c r="J3" s="9" t="s">
        <v>5</v>
      </c>
      <c r="K3" s="9"/>
      <c r="L3" s="9"/>
      <c r="M3" s="10"/>
    </row>
    <row r="4" spans="1:13" ht="16.149999999999999" customHeight="1">
      <c r="A4" s="11"/>
      <c r="B4" s="11" t="s">
        <v>6</v>
      </c>
      <c r="C4" s="12">
        <v>2017</v>
      </c>
      <c r="D4" s="12">
        <f t="shared" ref="D4:L4" si="0">C4+1</f>
        <v>2018</v>
      </c>
      <c r="E4" s="12">
        <f t="shared" si="0"/>
        <v>2019</v>
      </c>
      <c r="F4" s="12">
        <f t="shared" si="0"/>
        <v>2020</v>
      </c>
      <c r="G4" s="12">
        <f t="shared" si="0"/>
        <v>2021</v>
      </c>
      <c r="H4" s="13">
        <f t="shared" si="0"/>
        <v>2022</v>
      </c>
      <c r="I4" s="13">
        <f t="shared" si="0"/>
        <v>2023</v>
      </c>
      <c r="J4" s="13">
        <f t="shared" si="0"/>
        <v>2024</v>
      </c>
      <c r="K4" s="13">
        <f t="shared" si="0"/>
        <v>2025</v>
      </c>
      <c r="L4" s="13">
        <f t="shared" si="0"/>
        <v>2026</v>
      </c>
      <c r="M4" s="14" t="s">
        <v>7</v>
      </c>
    </row>
    <row r="5" spans="1:13" ht="15.65" customHeight="1">
      <c r="A5" s="15">
        <v>1</v>
      </c>
      <c r="B5" s="16" t="s">
        <v>8</v>
      </c>
      <c r="C5" s="17">
        <f>SUM(C6:C9)</f>
        <v>0</v>
      </c>
      <c r="D5" s="17">
        <f t="shared" ref="D5:L5" si="1">SUM(D6:D9)</f>
        <v>0</v>
      </c>
      <c r="E5" s="17" t="e">
        <f t="shared" si="1"/>
        <v>#REF!</v>
      </c>
      <c r="F5" s="17" t="e">
        <f t="shared" si="1"/>
        <v>#REF!</v>
      </c>
      <c r="G5" s="17" t="e">
        <f t="shared" si="1"/>
        <v>#REF!</v>
      </c>
      <c r="H5" s="17" t="e">
        <f t="shared" si="1"/>
        <v>#REF!</v>
      </c>
      <c r="I5" s="17" t="e">
        <f t="shared" si="1"/>
        <v>#REF!</v>
      </c>
      <c r="J5" s="17" t="e">
        <f t="shared" si="1"/>
        <v>#REF!</v>
      </c>
      <c r="K5" s="17" t="e">
        <f t="shared" si="1"/>
        <v>#REF!</v>
      </c>
      <c r="L5" s="17" t="e">
        <f t="shared" si="1"/>
        <v>#REF!</v>
      </c>
      <c r="M5" s="18" t="e">
        <f t="shared" ref="M5:M17" si="2">SUM(C5:L5)</f>
        <v>#REF!</v>
      </c>
    </row>
    <row r="6" spans="1:13" ht="15.65" customHeight="1">
      <c r="A6" s="15">
        <v>1.1000000000000001</v>
      </c>
      <c r="B6" s="19" t="s">
        <v>9</v>
      </c>
      <c r="C6" s="20"/>
      <c r="D6" s="20"/>
      <c r="E6" s="20" t="e">
        <f>#REF!</f>
        <v>#REF!</v>
      </c>
      <c r="F6" s="20" t="e">
        <f>#REF!</f>
        <v>#REF!</v>
      </c>
      <c r="G6" s="20" t="e">
        <f>#REF!</f>
        <v>#REF!</v>
      </c>
      <c r="H6" s="20" t="e">
        <f>#REF!</f>
        <v>#REF!</v>
      </c>
      <c r="I6" s="20" t="e">
        <f>#REF!</f>
        <v>#REF!</v>
      </c>
      <c r="J6" s="20" t="e">
        <f>#REF!</f>
        <v>#REF!</v>
      </c>
      <c r="K6" s="20" t="e">
        <f>#REF!</f>
        <v>#REF!</v>
      </c>
      <c r="L6" s="20" t="e">
        <f>#REF!</f>
        <v>#REF!</v>
      </c>
      <c r="M6" s="18" t="e">
        <f t="shared" si="2"/>
        <v>#REF!</v>
      </c>
    </row>
    <row r="7" spans="1:13" ht="15.65" customHeight="1">
      <c r="A7" s="15">
        <v>1.2</v>
      </c>
      <c r="B7" s="19" t="s">
        <v>10</v>
      </c>
      <c r="C7" s="20"/>
      <c r="D7" s="20"/>
      <c r="E7" s="20">
        <f>[1]折、摊!G18</f>
        <v>0</v>
      </c>
      <c r="F7" s="20">
        <f>[1]折、摊!H18</f>
        <v>0</v>
      </c>
      <c r="G7" s="20">
        <f>[1]折、摊!I18</f>
        <v>0</v>
      </c>
      <c r="H7" s="20">
        <f>[1]折、摊!J18</f>
        <v>0</v>
      </c>
      <c r="I7" s="20">
        <f>[1]折、摊!K18</f>
        <v>0</v>
      </c>
      <c r="J7" s="20">
        <f>[1]折、摊!L18</f>
        <v>0</v>
      </c>
      <c r="K7" s="20">
        <f>[1]折、摊!M18</f>
        <v>0</v>
      </c>
      <c r="L7" s="20">
        <f>[1]折、摊!N18</f>
        <v>0</v>
      </c>
      <c r="M7" s="18">
        <f t="shared" si="2"/>
        <v>0</v>
      </c>
    </row>
    <row r="8" spans="1:13" ht="15.65" customHeight="1">
      <c r="A8" s="15">
        <v>1.3</v>
      </c>
      <c r="B8" s="19" t="s">
        <v>11</v>
      </c>
      <c r="C8" s="20" t="s">
        <v>12</v>
      </c>
      <c r="D8" s="20" t="s">
        <v>12</v>
      </c>
      <c r="E8" s="20" t="s">
        <v>12</v>
      </c>
      <c r="F8" s="20" t="s">
        <v>12</v>
      </c>
      <c r="G8" s="20" t="s">
        <v>12</v>
      </c>
      <c r="H8" s="20" t="s">
        <v>12</v>
      </c>
      <c r="I8" s="20" t="s">
        <v>12</v>
      </c>
      <c r="J8" s="20" t="s">
        <v>12</v>
      </c>
      <c r="K8" s="20" t="s">
        <v>12</v>
      </c>
      <c r="L8" s="20"/>
      <c r="M8" s="18">
        <f t="shared" si="2"/>
        <v>0</v>
      </c>
    </row>
    <row r="9" spans="1:13" s="21" customFormat="1" ht="15.65" customHeight="1">
      <c r="A9" s="22">
        <v>1.4</v>
      </c>
      <c r="B9" s="18" t="s">
        <v>13</v>
      </c>
      <c r="C9" s="20" t="s">
        <v>12</v>
      </c>
      <c r="D9" s="20" t="s">
        <v>12</v>
      </c>
      <c r="E9" s="20" t="s">
        <v>12</v>
      </c>
      <c r="F9" s="20" t="s">
        <v>12</v>
      </c>
      <c r="G9" s="20" t="s">
        <v>12</v>
      </c>
      <c r="H9" s="20" t="s">
        <v>12</v>
      </c>
      <c r="I9" s="20" t="s">
        <v>12</v>
      </c>
      <c r="J9" s="20" t="s">
        <v>12</v>
      </c>
      <c r="K9" s="20" t="s">
        <v>12</v>
      </c>
      <c r="L9" s="20" t="s">
        <v>12</v>
      </c>
      <c r="M9" s="18">
        <f t="shared" si="2"/>
        <v>0</v>
      </c>
    </row>
    <row r="10" spans="1:13" ht="15.65" customHeight="1">
      <c r="A10" s="22">
        <v>2</v>
      </c>
      <c r="B10" s="16" t="s">
        <v>14</v>
      </c>
      <c r="C10" s="17">
        <f t="shared" ref="C10:L10" si="3">SUM(C11:C16)</f>
        <v>0</v>
      </c>
      <c r="D10" s="17">
        <f t="shared" si="3"/>
        <v>0</v>
      </c>
      <c r="E10" s="17">
        <f t="shared" si="3"/>
        <v>0</v>
      </c>
      <c r="F10" s="17">
        <f t="shared" si="3"/>
        <v>0</v>
      </c>
      <c r="G10" s="17">
        <f t="shared" si="3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8">
        <f t="shared" si="2"/>
        <v>0</v>
      </c>
    </row>
    <row r="11" spans="1:13" ht="15" customHeight="1">
      <c r="A11" s="15">
        <v>2.1</v>
      </c>
      <c r="B11" s="15" t="s">
        <v>15</v>
      </c>
      <c r="C11" s="20">
        <f>([1]计划!C6-[1]计划!C7)</f>
        <v>0</v>
      </c>
      <c r="D11" s="20">
        <f>([1]计划!D6-[1]计划!D7)</f>
        <v>0</v>
      </c>
      <c r="E11" s="20">
        <f>([1]计划!E6-[1]计划!E7)</f>
        <v>0</v>
      </c>
      <c r="F11" s="20">
        <f>([1]计划!F6-[1]计划!F7)</f>
        <v>0</v>
      </c>
      <c r="G11" s="20">
        <f>([1]计划!G6-[1]计划!G7)</f>
        <v>0</v>
      </c>
      <c r="H11" s="20">
        <f>([1]计划!H6-[1]计划!H7)</f>
        <v>0</v>
      </c>
      <c r="I11" s="20">
        <f>([1]计划!I6-[1]计划!I7)</f>
        <v>0</v>
      </c>
      <c r="J11" s="20">
        <f>([1]计划!J6-[1]计划!J7)</f>
        <v>0</v>
      </c>
      <c r="K11" s="20">
        <f>([1]计划!K6-[1]计划!K7)</f>
        <v>0</v>
      </c>
      <c r="L11" s="20">
        <f>([1]计划!L6-[1]计划!L7)</f>
        <v>0</v>
      </c>
      <c r="M11" s="18">
        <f t="shared" si="2"/>
        <v>0</v>
      </c>
    </row>
    <row r="12" spans="1:13" s="21" customFormat="1" ht="15" customHeight="1">
      <c r="A12" s="15">
        <v>2.2000000000000002</v>
      </c>
      <c r="B12" s="18" t="s">
        <v>16</v>
      </c>
      <c r="C12" s="20">
        <f>[1]计划!C8</f>
        <v>0</v>
      </c>
      <c r="D12" s="20">
        <f>[1]计划!D8</f>
        <v>0</v>
      </c>
      <c r="E12" s="20">
        <f>[1]计划!E8</f>
        <v>0</v>
      </c>
      <c r="F12" s="20">
        <f>[1]计划!F8</f>
        <v>0</v>
      </c>
      <c r="G12" s="20">
        <f>[1]计划!G8</f>
        <v>0</v>
      </c>
      <c r="H12" s="20">
        <f>[1]计划!H8</f>
        <v>0</v>
      </c>
      <c r="I12" s="20">
        <f>[1]计划!I8</f>
        <v>0</v>
      </c>
      <c r="J12" s="20">
        <f>[1]计划!J8</f>
        <v>0</v>
      </c>
      <c r="K12" s="20">
        <f>[1]计划!K8</f>
        <v>0</v>
      </c>
      <c r="L12" s="20">
        <f>[1]计划!L8</f>
        <v>0</v>
      </c>
      <c r="M12" s="18">
        <f t="shared" si="2"/>
        <v>0</v>
      </c>
    </row>
    <row r="13" spans="1:13" ht="15" customHeight="1">
      <c r="A13" s="15">
        <v>2.2999999999999998</v>
      </c>
      <c r="B13" s="19" t="s">
        <v>17</v>
      </c>
      <c r="C13" s="20">
        <f>[1]总成本!C22</f>
        <v>0</v>
      </c>
      <c r="D13" s="20">
        <f>[1]总成本!D22</f>
        <v>0</v>
      </c>
      <c r="E13" s="20">
        <f>[1]总成本!E22</f>
        <v>0</v>
      </c>
      <c r="F13" s="20">
        <f>[1]总成本!F22</f>
        <v>0</v>
      </c>
      <c r="G13" s="20">
        <f>[1]总成本!G22</f>
        <v>0</v>
      </c>
      <c r="H13" s="20">
        <f>[1]总成本!H22</f>
        <v>0</v>
      </c>
      <c r="I13" s="20">
        <f>[1]总成本!I22</f>
        <v>0</v>
      </c>
      <c r="J13" s="20">
        <f>[1]总成本!J22</f>
        <v>0</v>
      </c>
      <c r="K13" s="20">
        <f>[1]总成本!K22</f>
        <v>0</v>
      </c>
      <c r="L13" s="20">
        <f>[1]总成本!L22</f>
        <v>0</v>
      </c>
      <c r="M13" s="18">
        <f t="shared" si="2"/>
        <v>0</v>
      </c>
    </row>
    <row r="14" spans="1:13" ht="15" customHeight="1">
      <c r="A14" s="15">
        <v>2.4</v>
      </c>
      <c r="B14" s="19" t="s">
        <v>18</v>
      </c>
      <c r="C14" s="20">
        <f>[1]价格!D15</f>
        <v>0</v>
      </c>
      <c r="D14" s="20">
        <f>[1]价格!E15</f>
        <v>0</v>
      </c>
      <c r="E14" s="20">
        <f>[1]价格!F15</f>
        <v>0</v>
      </c>
      <c r="F14" s="20">
        <f>[1]价格!G15</f>
        <v>0</v>
      </c>
      <c r="G14" s="20">
        <f>[1]价格!H15</f>
        <v>0</v>
      </c>
      <c r="H14" s="20">
        <f>[1]价格!I15</f>
        <v>0</v>
      </c>
      <c r="I14" s="20">
        <f>[1]价格!J15</f>
        <v>0</v>
      </c>
      <c r="J14" s="20">
        <f>[1]价格!K15</f>
        <v>0</v>
      </c>
      <c r="K14" s="20">
        <f>[1]价格!L15</f>
        <v>0</v>
      </c>
      <c r="L14" s="20">
        <f>[1]价格!M15</f>
        <v>0</v>
      </c>
      <c r="M14" s="18">
        <f t="shared" si="2"/>
        <v>0</v>
      </c>
    </row>
    <row r="15" spans="1:13" ht="15" customHeight="1">
      <c r="A15" s="15">
        <v>2.5</v>
      </c>
      <c r="B15" s="19" t="s">
        <v>19</v>
      </c>
      <c r="C15" s="20">
        <f>[1]利润!C13</f>
        <v>0</v>
      </c>
      <c r="D15" s="20">
        <f>[1]利润!D13</f>
        <v>0</v>
      </c>
      <c r="E15" s="20">
        <f>[1]利润!E13</f>
        <v>0</v>
      </c>
      <c r="F15" s="20">
        <f>[1]利润!F13</f>
        <v>0</v>
      </c>
      <c r="G15" s="20">
        <f>[1]利润!G13</f>
        <v>0</v>
      </c>
      <c r="H15" s="20">
        <f>[1]利润!H13</f>
        <v>0</v>
      </c>
      <c r="I15" s="20">
        <f>[1]利润!I13</f>
        <v>0</v>
      </c>
      <c r="J15" s="20">
        <f>[1]利润!J13</f>
        <v>0</v>
      </c>
      <c r="K15" s="20">
        <f>[1]利润!K13</f>
        <v>0</v>
      </c>
      <c r="L15" s="20">
        <f>[1]利润!L13</f>
        <v>0</v>
      </c>
      <c r="M15" s="18">
        <f t="shared" si="2"/>
        <v>0</v>
      </c>
    </row>
    <row r="16" spans="1:13" ht="15" customHeight="1">
      <c r="A16" s="15">
        <v>2.6</v>
      </c>
      <c r="B16" s="19" t="s">
        <v>20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8">
        <f t="shared" si="2"/>
        <v>0</v>
      </c>
    </row>
    <row r="17" spans="1:18" ht="13">
      <c r="A17" s="15">
        <v>3</v>
      </c>
      <c r="B17" s="16" t="s">
        <v>21</v>
      </c>
      <c r="C17" s="17">
        <f t="shared" ref="C17:L17" si="4">C5-C10</f>
        <v>0</v>
      </c>
      <c r="D17" s="17">
        <f t="shared" si="4"/>
        <v>0</v>
      </c>
      <c r="E17" s="17" t="e">
        <f t="shared" si="4"/>
        <v>#REF!</v>
      </c>
      <c r="F17" s="17" t="e">
        <f t="shared" si="4"/>
        <v>#REF!</v>
      </c>
      <c r="G17" s="17" t="e">
        <f t="shared" si="4"/>
        <v>#REF!</v>
      </c>
      <c r="H17" s="17" t="e">
        <f t="shared" si="4"/>
        <v>#REF!</v>
      </c>
      <c r="I17" s="17" t="e">
        <f t="shared" si="4"/>
        <v>#REF!</v>
      </c>
      <c r="J17" s="17" t="e">
        <f t="shared" si="4"/>
        <v>#REF!</v>
      </c>
      <c r="K17" s="17" t="e">
        <f t="shared" si="4"/>
        <v>#REF!</v>
      </c>
      <c r="L17" s="17" t="e">
        <f t="shared" si="4"/>
        <v>#REF!</v>
      </c>
      <c r="M17" s="18" t="e">
        <f t="shared" si="2"/>
        <v>#REF!</v>
      </c>
    </row>
    <row r="18" spans="1:18" ht="13">
      <c r="A18" s="23">
        <v>4</v>
      </c>
      <c r="B18" s="19" t="s">
        <v>22</v>
      </c>
      <c r="C18" s="20">
        <f>C17</f>
        <v>0</v>
      </c>
      <c r="D18" s="20">
        <f t="shared" ref="D18:L18" si="5">C18+D17</f>
        <v>0</v>
      </c>
      <c r="E18" s="20" t="e">
        <f t="shared" si="5"/>
        <v>#REF!</v>
      </c>
      <c r="F18" s="20" t="e">
        <f t="shared" si="5"/>
        <v>#REF!</v>
      </c>
      <c r="G18" s="20" t="e">
        <f t="shared" si="5"/>
        <v>#REF!</v>
      </c>
      <c r="H18" s="20" t="e">
        <f t="shared" si="5"/>
        <v>#REF!</v>
      </c>
      <c r="I18" s="20" t="e">
        <f t="shared" si="5"/>
        <v>#REF!</v>
      </c>
      <c r="J18" s="20" t="e">
        <f t="shared" si="5"/>
        <v>#REF!</v>
      </c>
      <c r="K18" s="20" t="e">
        <f t="shared" si="5"/>
        <v>#REF!</v>
      </c>
      <c r="L18" s="20" t="e">
        <f t="shared" si="5"/>
        <v>#REF!</v>
      </c>
      <c r="M18" s="19" t="s">
        <v>12</v>
      </c>
    </row>
    <row r="19" spans="1:18" s="21" customFormat="1" ht="13">
      <c r="A19" s="23">
        <v>5</v>
      </c>
      <c r="B19" s="19" t="s">
        <v>23</v>
      </c>
      <c r="C19" s="20">
        <f t="shared" ref="C19:L19" si="6">C17+C15</f>
        <v>0</v>
      </c>
      <c r="D19" s="20">
        <f t="shared" si="6"/>
        <v>0</v>
      </c>
      <c r="E19" s="20" t="e">
        <f t="shared" si="6"/>
        <v>#REF!</v>
      </c>
      <c r="F19" s="20" t="e">
        <f t="shared" si="6"/>
        <v>#REF!</v>
      </c>
      <c r="G19" s="20" t="e">
        <f t="shared" si="6"/>
        <v>#REF!</v>
      </c>
      <c r="H19" s="20" t="e">
        <f t="shared" si="6"/>
        <v>#REF!</v>
      </c>
      <c r="I19" s="20" t="e">
        <f t="shared" si="6"/>
        <v>#REF!</v>
      </c>
      <c r="J19" s="20" t="e">
        <f t="shared" si="6"/>
        <v>#REF!</v>
      </c>
      <c r="K19" s="20" t="e">
        <f t="shared" si="6"/>
        <v>#REF!</v>
      </c>
      <c r="L19" s="20" t="e">
        <f t="shared" si="6"/>
        <v>#REF!</v>
      </c>
      <c r="M19" s="18" t="e">
        <f>SUM(C19:L19)</f>
        <v>#REF!</v>
      </c>
    </row>
    <row r="20" spans="1:18" s="21" customFormat="1" ht="13">
      <c r="A20" s="15">
        <v>6</v>
      </c>
      <c r="B20" s="19" t="s">
        <v>24</v>
      </c>
      <c r="C20" s="20">
        <f>C19</f>
        <v>0</v>
      </c>
      <c r="D20" s="20">
        <f t="shared" ref="D20:L20" si="7">C20+D19</f>
        <v>0</v>
      </c>
      <c r="E20" s="20" t="e">
        <f t="shared" si="7"/>
        <v>#REF!</v>
      </c>
      <c r="F20" s="20" t="e">
        <f t="shared" si="7"/>
        <v>#REF!</v>
      </c>
      <c r="G20" s="20" t="e">
        <f t="shared" si="7"/>
        <v>#REF!</v>
      </c>
      <c r="H20" s="20" t="e">
        <f t="shared" si="7"/>
        <v>#REF!</v>
      </c>
      <c r="I20" s="20" t="e">
        <f t="shared" si="7"/>
        <v>#REF!</v>
      </c>
      <c r="J20" s="20" t="e">
        <f t="shared" si="7"/>
        <v>#REF!</v>
      </c>
      <c r="K20" s="20" t="e">
        <f t="shared" si="7"/>
        <v>#REF!</v>
      </c>
      <c r="L20" s="20" t="e">
        <f t="shared" si="7"/>
        <v>#REF!</v>
      </c>
      <c r="M20" s="19" t="s">
        <v>12</v>
      </c>
    </row>
    <row r="21" spans="1:18" ht="13">
      <c r="A21" s="24"/>
      <c r="B21" s="25" t="s">
        <v>25</v>
      </c>
      <c r="C21" s="25"/>
      <c r="D21" s="25"/>
      <c r="E21" s="25" t="s">
        <v>26</v>
      </c>
      <c r="F21" s="25"/>
      <c r="G21" s="25"/>
      <c r="H21" s="25"/>
      <c r="I21" s="25" t="s">
        <v>27</v>
      </c>
      <c r="J21" s="25"/>
      <c r="K21" s="25"/>
      <c r="L21" s="25"/>
      <c r="M21" s="26"/>
    </row>
    <row r="22" spans="1:18" ht="13">
      <c r="A22" s="27"/>
      <c r="B22" s="28" t="s">
        <v>28</v>
      </c>
      <c r="C22" s="28"/>
      <c r="D22" s="29" t="s">
        <v>29</v>
      </c>
      <c r="E22" s="30" t="e">
        <f>IRR(C17:L17,0.15)</f>
        <v>#VALUE!</v>
      </c>
      <c r="F22" s="28"/>
      <c r="G22" s="28"/>
      <c r="H22" s="28"/>
      <c r="I22" s="30" t="e">
        <f>IRR(C19:L19,0.15)</f>
        <v>#VALUE!</v>
      </c>
      <c r="J22" s="28"/>
      <c r="K22" s="28"/>
      <c r="L22" s="28"/>
      <c r="M22" s="31"/>
    </row>
    <row r="23" spans="1:18" ht="13">
      <c r="A23" s="27"/>
      <c r="B23" s="28" t="s">
        <v>30</v>
      </c>
      <c r="C23" s="28"/>
      <c r="D23" s="28"/>
      <c r="E23" s="32" t="e">
        <f>NPV(0.12,C17:L17)</f>
        <v>#REF!</v>
      </c>
      <c r="F23" s="28"/>
      <c r="G23" s="28"/>
      <c r="H23" s="28"/>
      <c r="I23" s="32" t="e">
        <f>NPV(0.12,C19:L19)</f>
        <v>#REF!</v>
      </c>
      <c r="J23" s="28"/>
      <c r="K23" s="28"/>
      <c r="L23" s="28"/>
      <c r="M23" s="31"/>
      <c r="R23" s="1">
        <f>30.9-29.82</f>
        <v>1.0799999999999983</v>
      </c>
    </row>
    <row r="24" spans="1:18" ht="13">
      <c r="A24" s="33"/>
      <c r="B24" s="34" t="s">
        <v>31</v>
      </c>
      <c r="C24" s="34"/>
      <c r="D24" s="34"/>
      <c r="E24" s="35" t="e">
        <f>6-H18/I17</f>
        <v>#REF!</v>
      </c>
      <c r="F24" s="34"/>
      <c r="G24" s="34"/>
      <c r="H24" s="34"/>
      <c r="I24" s="35" t="e">
        <f>6-H20/I19</f>
        <v>#REF!</v>
      </c>
      <c r="J24" s="34"/>
      <c r="K24" s="34"/>
      <c r="L24" s="34"/>
      <c r="M24" s="36"/>
    </row>
  </sheetData>
  <mergeCells count="1">
    <mergeCell ref="C3:E3"/>
  </mergeCells>
  <phoneticPr fontId="1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A10" workbookViewId="0">
      <selection activeCell="K7" sqref="K7"/>
    </sheetView>
  </sheetViews>
  <sheetFormatPr defaultColWidth="9" defaultRowHeight="16.5"/>
  <cols>
    <col min="1" max="1" width="14" style="37" customWidth="1"/>
    <col min="2" max="2" width="14.08984375" style="37" customWidth="1"/>
    <col min="3" max="3" width="24.36328125" style="37" customWidth="1"/>
    <col min="4" max="4" width="17.453125" style="37" customWidth="1"/>
    <col min="5" max="9" width="9.26953125" style="37" customWidth="1"/>
    <col min="10" max="10" width="12.90625" style="37" customWidth="1"/>
    <col min="11" max="11" width="15.6328125" style="37" customWidth="1"/>
    <col min="12" max="16384" width="9" style="37"/>
  </cols>
  <sheetData>
    <row r="1" spans="1:11" ht="29.25" customHeight="1">
      <c r="A1" s="93" t="s">
        <v>95</v>
      </c>
      <c r="B1" s="93"/>
      <c r="C1" s="93"/>
      <c r="D1" s="93"/>
      <c r="E1" s="93"/>
      <c r="F1" s="93"/>
      <c r="G1" s="93"/>
      <c r="H1" s="93"/>
      <c r="I1" s="93"/>
      <c r="J1" s="93"/>
    </row>
    <row r="2" spans="1:11" ht="24" customHeight="1">
      <c r="A2" s="39" t="s">
        <v>80</v>
      </c>
      <c r="C2" s="37" t="s">
        <v>105</v>
      </c>
      <c r="E2" s="38"/>
      <c r="F2" s="38"/>
      <c r="G2" s="38"/>
      <c r="H2" s="38"/>
      <c r="I2" s="38"/>
    </row>
    <row r="3" spans="1:11" ht="18" customHeight="1">
      <c r="A3" s="95" t="s">
        <v>104</v>
      </c>
      <c r="B3" s="95"/>
      <c r="C3" s="95"/>
      <c r="D3" s="95"/>
      <c r="E3" s="96"/>
      <c r="F3" s="96"/>
      <c r="G3" s="96"/>
      <c r="H3" s="96"/>
      <c r="I3" s="96"/>
      <c r="J3" s="94" t="s">
        <v>34</v>
      </c>
    </row>
    <row r="4" spans="1:11" s="40" customFormat="1" ht="33">
      <c r="A4" s="83" t="s">
        <v>43</v>
      </c>
      <c r="B4" s="83" t="s">
        <v>44</v>
      </c>
      <c r="C4" s="75" t="s">
        <v>33</v>
      </c>
      <c r="D4" s="75" t="s">
        <v>42</v>
      </c>
      <c r="E4" s="88" t="s">
        <v>32</v>
      </c>
      <c r="F4" s="88" t="s">
        <v>40</v>
      </c>
      <c r="G4" s="88" t="s">
        <v>41</v>
      </c>
      <c r="H4" s="88" t="s">
        <v>94</v>
      </c>
      <c r="I4" s="89" t="s">
        <v>103</v>
      </c>
      <c r="J4" s="94"/>
    </row>
    <row r="5" spans="1:11" s="82" customFormat="1" ht="132">
      <c r="A5" s="77" t="s">
        <v>108</v>
      </c>
      <c r="B5" s="78"/>
      <c r="C5" s="79" t="s">
        <v>107</v>
      </c>
      <c r="D5" s="78">
        <v>2800</v>
      </c>
      <c r="E5" s="80">
        <v>2000</v>
      </c>
      <c r="F5" s="80">
        <v>20000</v>
      </c>
      <c r="G5" s="80">
        <v>30000</v>
      </c>
      <c r="H5" s="80">
        <v>30000</v>
      </c>
      <c r="I5" s="80">
        <v>30000</v>
      </c>
      <c r="J5" s="81">
        <f>SUM(E5:I5)</f>
        <v>112000</v>
      </c>
    </row>
    <row r="6" spans="1:11" s="82" customFormat="1" ht="44.5" customHeight="1">
      <c r="A6" s="77" t="s">
        <v>109</v>
      </c>
      <c r="B6" s="78"/>
      <c r="C6" s="78" t="s">
        <v>110</v>
      </c>
      <c r="D6" s="78">
        <v>1350</v>
      </c>
      <c r="E6" s="80">
        <v>1000</v>
      </c>
      <c r="F6" s="80">
        <v>10000</v>
      </c>
      <c r="G6" s="80">
        <v>15000</v>
      </c>
      <c r="H6" s="80">
        <v>15000</v>
      </c>
      <c r="I6" s="80">
        <v>15000</v>
      </c>
      <c r="J6" s="81">
        <f>SUM(E6:I6)</f>
        <v>56000</v>
      </c>
    </row>
    <row r="7" spans="1:11" s="82" customFormat="1" ht="33">
      <c r="A7" s="77" t="s">
        <v>109</v>
      </c>
      <c r="B7" s="78"/>
      <c r="C7" s="78" t="s">
        <v>111</v>
      </c>
      <c r="D7" s="78">
        <v>900</v>
      </c>
      <c r="E7" s="80">
        <v>1000</v>
      </c>
      <c r="F7" s="80">
        <v>10000</v>
      </c>
      <c r="G7" s="80">
        <v>15000</v>
      </c>
      <c r="H7" s="80">
        <v>15000</v>
      </c>
      <c r="I7" s="80">
        <v>15000</v>
      </c>
      <c r="J7" s="81">
        <f>SUM(E7:I7)</f>
        <v>56000</v>
      </c>
    </row>
    <row r="8" spans="1:11" s="40" customFormat="1">
      <c r="A8" s="43"/>
      <c r="B8" s="41"/>
      <c r="C8" s="41"/>
      <c r="D8" s="41"/>
      <c r="E8" s="44"/>
      <c r="F8" s="44"/>
      <c r="G8" s="44"/>
      <c r="H8" s="71"/>
      <c r="I8" s="89"/>
      <c r="J8" s="81">
        <f>SUM(E8:I8)</f>
        <v>0</v>
      </c>
    </row>
    <row r="9" spans="1:11" s="40" customFormat="1">
      <c r="A9" s="43"/>
      <c r="B9" s="41"/>
      <c r="C9" s="41"/>
      <c r="D9" s="41"/>
      <c r="E9" s="44"/>
      <c r="F9" s="44"/>
      <c r="G9" s="44"/>
      <c r="H9" s="71"/>
      <c r="I9" s="89"/>
      <c r="J9" s="81">
        <f>SUM(E9:I9)</f>
        <v>0</v>
      </c>
    </row>
    <row r="10" spans="1:11" s="45" customFormat="1" ht="17.5">
      <c r="A10" s="46"/>
      <c r="B10" s="47"/>
      <c r="C10" s="47"/>
      <c r="D10" s="48"/>
      <c r="E10" s="49"/>
      <c r="F10" s="49"/>
      <c r="G10" s="49"/>
      <c r="H10" s="49"/>
      <c r="I10" s="49"/>
      <c r="J10" s="81">
        <f>SUM(E10:I10)</f>
        <v>0</v>
      </c>
      <c r="K10" s="50"/>
    </row>
    <row r="11" spans="1:11" s="45" customFormat="1">
      <c r="A11" s="97" t="s">
        <v>37</v>
      </c>
      <c r="B11" s="97"/>
      <c r="C11" s="97"/>
      <c r="D11" s="98"/>
      <c r="E11" s="51">
        <f t="shared" ref="E11:I11" si="0">SUM(E5:E10)</f>
        <v>4000</v>
      </c>
      <c r="F11" s="51">
        <f t="shared" si="0"/>
        <v>40000</v>
      </c>
      <c r="G11" s="51">
        <f t="shared" si="0"/>
        <v>60000</v>
      </c>
      <c r="H11" s="51">
        <f t="shared" si="0"/>
        <v>60000</v>
      </c>
      <c r="I11" s="51">
        <f t="shared" si="0"/>
        <v>60000</v>
      </c>
      <c r="J11" s="42">
        <f>SUM(E11:I11)</f>
        <v>224000</v>
      </c>
      <c r="K11" s="50"/>
    </row>
    <row r="12" spans="1:11" s="45" customFormat="1" ht="16.5" customHeight="1">
      <c r="A12" s="92"/>
      <c r="B12" s="92"/>
      <c r="C12" s="92"/>
      <c r="D12" s="92"/>
      <c r="E12" s="92"/>
      <c r="F12" s="92"/>
      <c r="G12" s="92"/>
      <c r="H12" s="92"/>
      <c r="I12" s="92"/>
    </row>
    <row r="13" spans="1:11">
      <c r="C13" s="37" t="s">
        <v>77</v>
      </c>
      <c r="D13" s="76" t="s">
        <v>78</v>
      </c>
    </row>
    <row r="15" spans="1:11">
      <c r="A15" s="76" t="s">
        <v>93</v>
      </c>
      <c r="B15" s="68"/>
    </row>
    <row r="16" spans="1:11">
      <c r="B16" s="68"/>
      <c r="D16" s="37" t="s">
        <v>35</v>
      </c>
    </row>
    <row r="17" spans="1:3">
      <c r="B17" s="53"/>
    </row>
    <row r="25" spans="1:3">
      <c r="A25" s="54"/>
      <c r="B25" s="54"/>
      <c r="C25" s="54"/>
    </row>
  </sheetData>
  <mergeCells count="6">
    <mergeCell ref="A12:I12"/>
    <mergeCell ref="A1:J1"/>
    <mergeCell ref="J3:J4"/>
    <mergeCell ref="A3:D3"/>
    <mergeCell ref="E3:I3"/>
    <mergeCell ref="A11:D11"/>
  </mergeCells>
  <phoneticPr fontId="17" type="noConversion"/>
  <printOptions horizontalCentered="1"/>
  <pageMargins left="0.11811023622047245" right="0.11811023622047245" top="0.35433070866141736" bottom="0.35433070866141736" header="0.31496062992125984" footer="0.31496062992125984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topLeftCell="A13" workbookViewId="0">
      <selection activeCell="K2" sqref="K2"/>
    </sheetView>
  </sheetViews>
  <sheetFormatPr defaultColWidth="9" defaultRowHeight="16.5"/>
  <cols>
    <col min="1" max="1" width="8.36328125" style="37" customWidth="1"/>
    <col min="2" max="2" width="8.90625" style="37" customWidth="1"/>
    <col min="3" max="3" width="14" style="37" customWidth="1"/>
    <col min="4" max="6" width="14.36328125" style="37" customWidth="1"/>
    <col min="7" max="7" width="15" style="37" customWidth="1"/>
    <col min="8" max="8" width="14.36328125" style="37" customWidth="1"/>
    <col min="9" max="9" width="17.36328125" style="37" customWidth="1"/>
    <col min="10" max="10" width="12.26953125" style="37" customWidth="1"/>
    <col min="11" max="11" width="13.26953125" style="37" customWidth="1"/>
    <col min="12" max="12" width="16" style="37" customWidth="1"/>
    <col min="13" max="16384" width="9" style="37"/>
  </cols>
  <sheetData>
    <row r="1" spans="1:12" s="55" customFormat="1" ht="28.5" customHeight="1">
      <c r="A1" s="110" t="s">
        <v>79</v>
      </c>
      <c r="B1" s="110"/>
      <c r="C1" s="56"/>
      <c r="L1" s="57"/>
    </row>
    <row r="2" spans="1:12" s="55" customFormat="1">
      <c r="A2" s="70"/>
      <c r="B2" s="117" t="s">
        <v>81</v>
      </c>
      <c r="C2" s="117"/>
      <c r="D2" s="117"/>
      <c r="E2" s="117"/>
      <c r="F2" s="117"/>
      <c r="G2" s="117"/>
      <c r="H2" s="117"/>
      <c r="I2" s="117"/>
      <c r="L2" s="57"/>
    </row>
    <row r="3" spans="1:12" s="55" customFormat="1">
      <c r="A3" s="70"/>
      <c r="B3" s="118" t="s">
        <v>82</v>
      </c>
      <c r="C3" s="118"/>
      <c r="D3" s="118"/>
      <c r="E3" s="118"/>
      <c r="F3" s="118"/>
      <c r="G3" s="118"/>
      <c r="H3" s="118"/>
      <c r="I3" s="118"/>
      <c r="L3" s="57"/>
    </row>
    <row r="4" spans="1:12" s="55" customFormat="1" ht="35.25" customHeight="1">
      <c r="A4" s="70"/>
      <c r="B4" s="111" t="s">
        <v>84</v>
      </c>
      <c r="C4" s="111"/>
      <c r="D4" s="111"/>
      <c r="E4" s="111"/>
      <c r="F4" s="111"/>
      <c r="G4" s="111"/>
      <c r="H4" s="111"/>
      <c r="I4" s="111"/>
      <c r="L4" s="57"/>
    </row>
    <row r="5" spans="1:12" s="55" customFormat="1">
      <c r="A5" s="70"/>
      <c r="B5" s="111" t="s">
        <v>83</v>
      </c>
      <c r="C5" s="111"/>
      <c r="D5" s="111"/>
      <c r="E5" s="111"/>
      <c r="F5" s="111"/>
      <c r="G5" s="111"/>
      <c r="H5" s="111"/>
      <c r="I5" s="111"/>
      <c r="L5" s="57"/>
    </row>
    <row r="6" spans="1:12">
      <c r="A6" s="104" t="s">
        <v>38</v>
      </c>
      <c r="B6" s="104"/>
      <c r="C6" s="105"/>
      <c r="D6" s="105"/>
      <c r="E6" s="107" t="s">
        <v>76</v>
      </c>
      <c r="F6" s="108"/>
      <c r="G6" s="108"/>
      <c r="H6" s="108"/>
      <c r="I6" s="109"/>
    </row>
    <row r="7" spans="1:12" ht="37.5" customHeight="1">
      <c r="A7" s="112" t="s">
        <v>92</v>
      </c>
      <c r="B7" s="113"/>
      <c r="C7" s="114" t="s">
        <v>90</v>
      </c>
      <c r="D7" s="115"/>
      <c r="E7" s="115"/>
      <c r="F7" s="116"/>
      <c r="G7" s="73" t="s">
        <v>91</v>
      </c>
      <c r="H7" s="107"/>
      <c r="I7" s="109"/>
    </row>
    <row r="8" spans="1:12">
      <c r="A8" s="106" t="s">
        <v>0</v>
      </c>
      <c r="B8" s="106" t="s">
        <v>39</v>
      </c>
      <c r="C8" s="72" t="s">
        <v>43</v>
      </c>
      <c r="D8" s="84"/>
      <c r="E8" s="85"/>
      <c r="F8" s="58"/>
      <c r="G8" s="84"/>
      <c r="H8" s="86"/>
      <c r="I8" s="119" t="s">
        <v>62</v>
      </c>
    </row>
    <row r="9" spans="1:12">
      <c r="A9" s="106"/>
      <c r="B9" s="106"/>
      <c r="C9" s="72" t="s">
        <v>44</v>
      </c>
      <c r="D9" s="52"/>
      <c r="E9" s="58"/>
      <c r="F9" s="58"/>
      <c r="G9" s="58"/>
      <c r="H9" s="59"/>
      <c r="I9" s="120"/>
    </row>
    <row r="10" spans="1:12">
      <c r="A10" s="60">
        <v>1</v>
      </c>
      <c r="B10" s="102" t="s">
        <v>56</v>
      </c>
      <c r="C10" s="103"/>
      <c r="D10" s="61"/>
      <c r="E10" s="59"/>
      <c r="F10" s="59"/>
      <c r="G10" s="59"/>
      <c r="H10" s="59"/>
      <c r="I10" s="62"/>
    </row>
    <row r="11" spans="1:12">
      <c r="A11" s="60">
        <v>2</v>
      </c>
      <c r="B11" s="102" t="s">
        <v>45</v>
      </c>
      <c r="C11" s="103"/>
      <c r="D11" s="61"/>
      <c r="E11" s="59"/>
      <c r="F11" s="59"/>
      <c r="G11" s="59"/>
      <c r="H11" s="59"/>
      <c r="I11" s="62"/>
    </row>
    <row r="12" spans="1:12">
      <c r="A12" s="60">
        <v>3</v>
      </c>
      <c r="B12" s="102" t="s">
        <v>46</v>
      </c>
      <c r="C12" s="103"/>
      <c r="D12" s="61"/>
      <c r="E12" s="59"/>
      <c r="F12" s="59"/>
      <c r="G12" s="59"/>
      <c r="H12" s="59"/>
      <c r="I12" s="62"/>
    </row>
    <row r="13" spans="1:12">
      <c r="A13" s="60">
        <v>4</v>
      </c>
      <c r="B13" s="102" t="s">
        <v>47</v>
      </c>
      <c r="C13" s="103"/>
      <c r="D13" s="61"/>
      <c r="E13" s="59"/>
      <c r="F13" s="59"/>
      <c r="G13" s="59"/>
      <c r="H13" s="59"/>
      <c r="I13" s="62"/>
    </row>
    <row r="14" spans="1:12">
      <c r="A14" s="60">
        <v>5</v>
      </c>
      <c r="B14" s="102" t="s">
        <v>58</v>
      </c>
      <c r="C14" s="103"/>
      <c r="D14" s="61"/>
      <c r="E14" s="59"/>
      <c r="F14" s="59"/>
      <c r="G14" s="59"/>
      <c r="H14" s="59"/>
      <c r="I14" s="62"/>
    </row>
    <row r="15" spans="1:12">
      <c r="A15" s="60">
        <v>6</v>
      </c>
      <c r="B15" s="102" t="s">
        <v>61</v>
      </c>
      <c r="C15" s="103"/>
      <c r="D15" s="61"/>
      <c r="E15" s="59"/>
      <c r="F15" s="59"/>
      <c r="G15" s="59"/>
      <c r="H15" s="59"/>
      <c r="I15" s="62"/>
    </row>
    <row r="16" spans="1:12">
      <c r="A16" s="60">
        <v>7</v>
      </c>
      <c r="B16" s="102" t="s">
        <v>51</v>
      </c>
      <c r="C16" s="103"/>
      <c r="D16" s="61"/>
      <c r="E16" s="59"/>
      <c r="F16" s="59"/>
      <c r="G16" s="59"/>
      <c r="H16" s="59"/>
      <c r="I16" s="62"/>
    </row>
    <row r="17" spans="1:10">
      <c r="A17" s="60">
        <v>8</v>
      </c>
      <c r="B17" s="102" t="s">
        <v>52</v>
      </c>
      <c r="C17" s="103"/>
      <c r="D17" s="61"/>
      <c r="E17" s="59"/>
      <c r="F17" s="59"/>
      <c r="G17" s="59"/>
      <c r="H17" s="59"/>
      <c r="I17" s="62"/>
    </row>
    <row r="18" spans="1:10">
      <c r="A18" s="60">
        <v>9</v>
      </c>
      <c r="B18" s="102" t="s">
        <v>53</v>
      </c>
      <c r="C18" s="103"/>
      <c r="D18" s="61"/>
      <c r="E18" s="59"/>
      <c r="F18" s="59"/>
      <c r="G18" s="59"/>
      <c r="H18" s="59"/>
      <c r="I18" s="62"/>
    </row>
    <row r="19" spans="1:10">
      <c r="A19" s="60">
        <v>10</v>
      </c>
      <c r="B19" s="102" t="s">
        <v>48</v>
      </c>
      <c r="C19" s="103"/>
      <c r="D19" s="61"/>
      <c r="E19" s="59"/>
      <c r="F19" s="59"/>
      <c r="G19" s="59"/>
      <c r="H19" s="59"/>
      <c r="I19" s="62"/>
    </row>
    <row r="20" spans="1:10">
      <c r="A20" s="60">
        <v>11</v>
      </c>
      <c r="B20" s="102" t="s">
        <v>50</v>
      </c>
      <c r="C20" s="103"/>
      <c r="D20" s="61"/>
      <c r="E20" s="59"/>
      <c r="F20" s="59"/>
      <c r="G20" s="59"/>
      <c r="H20" s="59"/>
      <c r="I20" s="62"/>
      <c r="J20" s="63"/>
    </row>
    <row r="21" spans="1:10">
      <c r="A21" s="60">
        <v>12</v>
      </c>
      <c r="B21" s="102" t="s">
        <v>49</v>
      </c>
      <c r="C21" s="103"/>
      <c r="D21" s="61"/>
      <c r="E21" s="59"/>
      <c r="F21" s="59"/>
      <c r="G21" s="59"/>
      <c r="H21" s="59"/>
      <c r="I21" s="62"/>
    </row>
    <row r="22" spans="1:10">
      <c r="A22" s="60">
        <v>13</v>
      </c>
      <c r="B22" s="102" t="s">
        <v>54</v>
      </c>
      <c r="C22" s="103"/>
      <c r="D22" s="61"/>
      <c r="E22" s="59"/>
      <c r="F22" s="59"/>
      <c r="G22" s="59"/>
      <c r="H22" s="59"/>
      <c r="I22" s="62"/>
    </row>
    <row r="23" spans="1:10">
      <c r="A23" s="60">
        <v>14</v>
      </c>
      <c r="B23" s="102" t="s">
        <v>55</v>
      </c>
      <c r="C23" s="103"/>
      <c r="D23" s="61"/>
      <c r="E23" s="59"/>
      <c r="F23" s="59"/>
      <c r="G23" s="59"/>
      <c r="H23" s="59"/>
      <c r="I23" s="62"/>
    </row>
    <row r="24" spans="1:10">
      <c r="A24" s="60">
        <v>15</v>
      </c>
      <c r="B24" s="102" t="s">
        <v>65</v>
      </c>
      <c r="C24" s="103"/>
      <c r="D24" s="61"/>
      <c r="E24" s="59"/>
      <c r="F24" s="59"/>
      <c r="G24" s="59"/>
      <c r="H24" s="59"/>
      <c r="I24" s="62"/>
    </row>
    <row r="25" spans="1:10">
      <c r="A25" s="60">
        <v>16</v>
      </c>
      <c r="B25" s="102" t="s">
        <v>57</v>
      </c>
      <c r="C25" s="103"/>
      <c r="D25" s="61"/>
      <c r="E25" s="59"/>
      <c r="F25" s="59"/>
      <c r="G25" s="59"/>
      <c r="H25" s="59"/>
      <c r="I25" s="62"/>
    </row>
    <row r="26" spans="1:10">
      <c r="A26" s="60">
        <v>17</v>
      </c>
      <c r="B26" s="102" t="s">
        <v>59</v>
      </c>
      <c r="C26" s="103"/>
      <c r="D26" s="61"/>
      <c r="E26" s="59"/>
      <c r="F26" s="59"/>
      <c r="G26" s="59"/>
      <c r="H26" s="59"/>
      <c r="I26" s="62"/>
    </row>
    <row r="27" spans="1:10">
      <c r="A27" s="60">
        <v>18</v>
      </c>
      <c r="B27" s="102" t="s">
        <v>60</v>
      </c>
      <c r="C27" s="103"/>
      <c r="D27" s="61"/>
      <c r="E27" s="59"/>
      <c r="F27" s="59"/>
      <c r="G27" s="59"/>
      <c r="H27" s="59"/>
      <c r="I27" s="62"/>
    </row>
    <row r="28" spans="1:10">
      <c r="A28" s="60">
        <v>19</v>
      </c>
      <c r="B28" s="102" t="s">
        <v>63</v>
      </c>
      <c r="C28" s="103"/>
      <c r="D28" s="61"/>
      <c r="E28" s="59"/>
      <c r="F28" s="59"/>
      <c r="G28" s="59"/>
      <c r="H28" s="59"/>
      <c r="I28" s="62"/>
    </row>
    <row r="29" spans="1:10">
      <c r="A29" s="60">
        <v>20</v>
      </c>
      <c r="B29" s="102"/>
      <c r="C29" s="103"/>
      <c r="D29" s="61"/>
      <c r="E29" s="59"/>
      <c r="F29" s="59"/>
      <c r="G29" s="59"/>
      <c r="H29" s="59"/>
      <c r="I29" s="62"/>
    </row>
    <row r="30" spans="1:10">
      <c r="A30" s="60">
        <v>21</v>
      </c>
      <c r="B30" s="121"/>
      <c r="C30" s="122"/>
      <c r="D30" s="61"/>
      <c r="E30" s="59"/>
      <c r="F30" s="59"/>
      <c r="G30" s="59"/>
      <c r="H30" s="59"/>
      <c r="I30" s="62"/>
    </row>
    <row r="31" spans="1:10">
      <c r="A31" s="60">
        <v>22</v>
      </c>
      <c r="B31" s="121"/>
      <c r="C31" s="122"/>
      <c r="D31" s="61"/>
      <c r="E31" s="59"/>
      <c r="F31" s="59"/>
      <c r="G31" s="59"/>
      <c r="H31" s="59"/>
      <c r="I31" s="62"/>
    </row>
    <row r="32" spans="1:10">
      <c r="A32" s="60">
        <v>23</v>
      </c>
      <c r="B32" s="102"/>
      <c r="C32" s="103"/>
      <c r="D32" s="61"/>
      <c r="E32" s="59"/>
      <c r="F32" s="59"/>
      <c r="G32" s="59"/>
      <c r="H32" s="59"/>
      <c r="I32" s="62"/>
    </row>
    <row r="33" spans="1:9">
      <c r="A33" s="60">
        <v>24</v>
      </c>
      <c r="B33" s="102"/>
      <c r="C33" s="103"/>
      <c r="D33" s="61"/>
      <c r="E33" s="59"/>
      <c r="F33" s="59"/>
      <c r="G33" s="59"/>
      <c r="H33" s="59"/>
      <c r="I33" s="62"/>
    </row>
    <row r="34" spans="1:9">
      <c r="A34" s="60">
        <v>25</v>
      </c>
      <c r="B34" s="102"/>
      <c r="C34" s="103"/>
      <c r="D34" s="61"/>
      <c r="E34" s="59"/>
      <c r="F34" s="59"/>
      <c r="G34" s="59"/>
      <c r="H34" s="59"/>
      <c r="I34" s="62"/>
    </row>
    <row r="35" spans="1:9">
      <c r="A35" s="60">
        <v>26</v>
      </c>
      <c r="B35" s="102"/>
      <c r="C35" s="103"/>
      <c r="D35" s="61"/>
      <c r="E35" s="59"/>
      <c r="F35" s="59"/>
      <c r="G35" s="59"/>
      <c r="H35" s="59"/>
      <c r="I35" s="62"/>
    </row>
    <row r="36" spans="1:9">
      <c r="A36" s="60">
        <v>27</v>
      </c>
      <c r="B36" s="102" t="s">
        <v>64</v>
      </c>
      <c r="C36" s="103"/>
      <c r="D36" s="61"/>
      <c r="E36" s="59"/>
      <c r="F36" s="59"/>
      <c r="G36" s="59"/>
      <c r="H36" s="59"/>
      <c r="I36" s="62"/>
    </row>
    <row r="37" spans="1:9" ht="31.5" customHeight="1">
      <c r="A37" s="99" t="s">
        <v>36</v>
      </c>
      <c r="B37" s="100"/>
      <c r="C37" s="101"/>
      <c r="D37" s="64">
        <f>SUM(D10:D36)</f>
        <v>0</v>
      </c>
      <c r="E37" s="64">
        <f t="shared" ref="E37:H37" si="0">SUM(E10:E36)</f>
        <v>0</v>
      </c>
      <c r="F37" s="64">
        <f t="shared" si="0"/>
        <v>0</v>
      </c>
      <c r="G37" s="64">
        <f t="shared" si="0"/>
        <v>0</v>
      </c>
      <c r="H37" s="64">
        <f t="shared" si="0"/>
        <v>0</v>
      </c>
      <c r="I37" s="62"/>
    </row>
  </sheetData>
  <mergeCells count="41">
    <mergeCell ref="B35:C35"/>
    <mergeCell ref="B28:C28"/>
    <mergeCell ref="B34:C34"/>
    <mergeCell ref="B32:C32"/>
    <mergeCell ref="B24:C24"/>
    <mergeCell ref="B29:C29"/>
    <mergeCell ref="B30:C30"/>
    <mergeCell ref="B31:C31"/>
    <mergeCell ref="B26:C26"/>
    <mergeCell ref="B27:C27"/>
    <mergeCell ref="A1:B1"/>
    <mergeCell ref="B11:C11"/>
    <mergeCell ref="B5:I5"/>
    <mergeCell ref="A7:B7"/>
    <mergeCell ref="H7:I7"/>
    <mergeCell ref="C7:F7"/>
    <mergeCell ref="B2:I2"/>
    <mergeCell ref="B3:I3"/>
    <mergeCell ref="B4:I4"/>
    <mergeCell ref="I8:I9"/>
    <mergeCell ref="B19:C19"/>
    <mergeCell ref="B14:C14"/>
    <mergeCell ref="B13:C13"/>
    <mergeCell ref="E6:I6"/>
    <mergeCell ref="B17:C17"/>
    <mergeCell ref="A37:C37"/>
    <mergeCell ref="B23:C23"/>
    <mergeCell ref="B18:C18"/>
    <mergeCell ref="A6:D6"/>
    <mergeCell ref="B16:C16"/>
    <mergeCell ref="B10:C10"/>
    <mergeCell ref="B8:B9"/>
    <mergeCell ref="A8:A9"/>
    <mergeCell ref="B33:C33"/>
    <mergeCell ref="B12:C12"/>
    <mergeCell ref="B36:C36"/>
    <mergeCell ref="B21:C21"/>
    <mergeCell ref="B15:C15"/>
    <mergeCell ref="B25:C25"/>
    <mergeCell ref="B20:C20"/>
    <mergeCell ref="B22:C22"/>
  </mergeCells>
  <phoneticPr fontId="17" type="noConversion"/>
  <pageMargins left="0.70866141732283472" right="0.11811023622047245" top="0.35433070866141736" bottom="0.35433070866141736" header="0.31496062992125984" footer="0.31496062992125984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pane xSplit="2" ySplit="1" topLeftCell="C8" activePane="bottomRight" state="frozen"/>
      <selection pane="topRight"/>
      <selection pane="bottomLeft"/>
      <selection pane="bottomRight" activeCell="C6" sqref="C6"/>
    </sheetView>
  </sheetViews>
  <sheetFormatPr defaultColWidth="9" defaultRowHeight="14"/>
  <cols>
    <col min="1" max="1" width="9" style="65"/>
    <col min="2" max="2" width="29.6328125" style="65" customWidth="1"/>
    <col min="3" max="3" width="25.453125" style="65" customWidth="1"/>
    <col min="4" max="4" width="22" style="65" customWidth="1"/>
    <col min="5" max="16384" width="9" style="65"/>
  </cols>
  <sheetData>
    <row r="1" spans="1:4" ht="27" customHeight="1">
      <c r="A1" s="66" t="s">
        <v>66</v>
      </c>
      <c r="B1" s="66" t="s">
        <v>74</v>
      </c>
      <c r="C1" s="66" t="s">
        <v>67</v>
      </c>
      <c r="D1" s="66" t="s">
        <v>71</v>
      </c>
    </row>
    <row r="2" spans="1:4" ht="19.5" customHeight="1">
      <c r="A2" s="66">
        <v>1</v>
      </c>
      <c r="B2" s="87" t="s">
        <v>68</v>
      </c>
      <c r="C2" s="90" t="s">
        <v>106</v>
      </c>
      <c r="D2" s="66"/>
    </row>
    <row r="3" spans="1:4" ht="36" customHeight="1">
      <c r="A3" s="66">
        <v>2</v>
      </c>
      <c r="B3" s="87" t="s">
        <v>69</v>
      </c>
      <c r="C3" s="90" t="s">
        <v>112</v>
      </c>
      <c r="D3" s="66" t="s">
        <v>86</v>
      </c>
    </row>
    <row r="4" spans="1:4" ht="19.5" customHeight="1">
      <c r="A4" s="66">
        <v>3</v>
      </c>
      <c r="B4" s="87" t="s">
        <v>70</v>
      </c>
      <c r="C4" s="67" t="s">
        <v>113</v>
      </c>
      <c r="D4" s="66" t="s">
        <v>87</v>
      </c>
    </row>
    <row r="5" spans="1:4" ht="42.75" customHeight="1">
      <c r="A5" s="66">
        <v>4</v>
      </c>
      <c r="B5" s="87" t="s">
        <v>96</v>
      </c>
      <c r="C5" s="69"/>
      <c r="D5" s="66"/>
    </row>
    <row r="6" spans="1:4" ht="39" customHeight="1">
      <c r="A6" s="66">
        <v>5</v>
      </c>
      <c r="B6" s="87" t="s">
        <v>97</v>
      </c>
      <c r="C6" s="67"/>
      <c r="D6" s="66"/>
    </row>
    <row r="7" spans="1:4" ht="27.75" customHeight="1">
      <c r="A7" s="66">
        <v>6</v>
      </c>
      <c r="B7" s="66" t="s">
        <v>89</v>
      </c>
      <c r="C7" s="90" t="s">
        <v>114</v>
      </c>
    </row>
    <row r="8" spans="1:4" ht="36" customHeight="1">
      <c r="A8" s="66">
        <v>7</v>
      </c>
      <c r="B8" s="87" t="s">
        <v>72</v>
      </c>
      <c r="C8" s="74" t="s">
        <v>117</v>
      </c>
      <c r="D8" s="66"/>
    </row>
    <row r="9" spans="1:4" ht="34.5" customHeight="1">
      <c r="A9" s="66">
        <v>8</v>
      </c>
      <c r="B9" s="66" t="s">
        <v>73</v>
      </c>
      <c r="C9" s="74"/>
      <c r="D9" s="66"/>
    </row>
    <row r="10" spans="1:4" ht="34.5" customHeight="1">
      <c r="A10" s="66">
        <v>9</v>
      </c>
      <c r="B10" s="66" t="s">
        <v>75</v>
      </c>
      <c r="C10" s="74"/>
      <c r="D10" s="66"/>
    </row>
    <row r="11" spans="1:4" ht="34.5" customHeight="1">
      <c r="A11" s="66">
        <v>10</v>
      </c>
      <c r="B11" s="66" t="s">
        <v>85</v>
      </c>
      <c r="C11" s="74"/>
      <c r="D11" s="66" t="s">
        <v>88</v>
      </c>
    </row>
    <row r="12" spans="1:4" ht="34.5" customHeight="1">
      <c r="A12" s="66">
        <v>11</v>
      </c>
      <c r="B12" s="66" t="s">
        <v>98</v>
      </c>
      <c r="C12" s="74"/>
      <c r="D12" s="66"/>
    </row>
    <row r="13" spans="1:4" ht="24" customHeight="1">
      <c r="A13" s="66">
        <v>12</v>
      </c>
      <c r="B13" s="87" t="s">
        <v>99</v>
      </c>
      <c r="C13" s="74">
        <v>100</v>
      </c>
      <c r="D13" s="66"/>
    </row>
    <row r="14" spans="1:4" ht="24" customHeight="1">
      <c r="A14" s="66">
        <v>13</v>
      </c>
      <c r="B14" s="87" t="s">
        <v>100</v>
      </c>
      <c r="C14" s="74" t="s">
        <v>115</v>
      </c>
      <c r="D14" s="66"/>
    </row>
    <row r="15" spans="1:4" ht="24" customHeight="1">
      <c r="A15" s="66">
        <v>14</v>
      </c>
      <c r="B15" s="87" t="s">
        <v>101</v>
      </c>
      <c r="C15" s="74" t="s">
        <v>116</v>
      </c>
      <c r="D15" s="66"/>
    </row>
    <row r="16" spans="1:4" ht="24" customHeight="1">
      <c r="A16" s="66">
        <v>15</v>
      </c>
      <c r="B16" s="66" t="s">
        <v>102</v>
      </c>
      <c r="C16" s="66"/>
      <c r="D16" s="66"/>
    </row>
    <row r="17" spans="2:2" ht="16.5">
      <c r="B17" s="76" t="s">
        <v>93</v>
      </c>
    </row>
  </sheetData>
  <phoneticPr fontId="1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Windows 用户</cp:lastModifiedBy>
  <dcterms:created xsi:type="dcterms:W3CDTF">2006-09-13T03:21:51Z</dcterms:created>
  <dcterms:modified xsi:type="dcterms:W3CDTF">2023-08-03T04:26:49Z</dcterms:modified>
</cp:coreProperties>
</file>