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03" activeTab="1"/>
  </bookViews>
  <sheets>
    <sheet name="驾驶员座椅总成首页" sheetId="9" r:id="rId1"/>
    <sheet name="驾驶员座椅EBOM" sheetId="5" r:id="rId2"/>
    <sheet name="泡沫" sheetId="10" r:id="rId3"/>
    <sheet name="面套" sheetId="1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1" hidden="1">驾驶员座椅EBOM!$A$9:$AY$118</definedName>
    <definedName name="_xlnm._FilterDatabase" localSheetId="2" hidden="1">泡沫!$A$9:$AY$22</definedName>
    <definedName name="_xlnm.Print_Area" localSheetId="1">驾驶员座椅EBOM!$A$1:$AX$118</definedName>
    <definedName name="_xlnm.Print_Area" localSheetId="0">驾驶员座椅总成首页!$A$1:$AA$33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3" hidden="1">面套!$A$10:$AE$10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3">面套!$A$1:$AE$29</definedName>
    <definedName name="PRINT_AREA_MI">'[21]RD제품개발투자비(매가)'!#REF!</definedName>
    <definedName name="_xlnm.Print_Titles" localSheetId="3">面套!$10:$11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Q54" authorId="0">
      <text>
        <r>
          <rPr>
            <b/>
            <sz val="9"/>
            <rFont val="宋体"/>
            <charset val="134"/>
          </rPr>
          <t>付园 用户:</t>
        </r>
        <r>
          <rPr>
            <sz val="9"/>
            <rFont val="宋体"/>
            <charset val="134"/>
          </rPr>
          <t xml:space="preserve">
对标样件材料为：ZP5为  DIN EN 12844 标准材料
中国合金代号YX041 gb/t 13821-2009</t>
        </r>
      </text>
    </comment>
  </commentList>
</comments>
</file>

<file path=xl/sharedStrings.xml><?xml version="1.0" encoding="utf-8"?>
<sst xmlns="http://schemas.openxmlformats.org/spreadsheetml/2006/main" count="3399" uniqueCount="665">
  <si>
    <t>版本：A
识别号：GR/ZY/BOM-2023-07-001</t>
  </si>
  <si>
    <t>编号：GR-21-01-23</t>
  </si>
  <si>
    <t xml:space="preserve">    </t>
  </si>
  <si>
    <t>车型</t>
  </si>
  <si>
    <t>J6G平地板</t>
  </si>
  <si>
    <t xml:space="preserve">                          解放J6G平地板3.0自适应平台座椅总成EBOM清单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</si>
  <si>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</si>
  <si>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</si>
  <si>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</si>
  <si>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</si>
  <si>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</si>
  <si>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</si>
  <si>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</si>
  <si>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</si>
  <si>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</si>
  <si>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2023.07.24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</si>
  <si>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</si>
  <si>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</si>
  <si>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</si>
  <si>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</si>
  <si>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</si>
  <si>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</si>
  <si>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</si>
  <si>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</si>
  <si>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(SHT0016264)6800010NH43-C00</t>
  </si>
  <si>
    <t>驾驶员座椅总成</t>
  </si>
  <si>
    <t>安全带高调、右扶手、通风、加热、靠背调节、倾角调节、坐垫延伸、速升速降、高度调节、两气袋腰托、前后调节、阻尼自适应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</si>
  <si>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</si>
  <si>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</si>
  <si>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</si>
  <si>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</si>
  <si>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</si>
  <si>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</si>
  <si>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</si>
  <si>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</si>
  <si>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</si>
  <si>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</si>
  <si>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解放J6G平地板3.0自适应平台座椅总成EBOM</t>
  </si>
  <si>
    <t>6800010NH43-C00</t>
  </si>
  <si>
    <t>内部号</t>
  </si>
  <si>
    <t>SHT0016264</t>
  </si>
  <si>
    <t>会签：</t>
  </si>
  <si>
    <t>名称</t>
  </si>
  <si>
    <t>批准：</t>
  </si>
  <si>
    <t>日期：</t>
  </si>
  <si>
    <t>规格型号</t>
  </si>
  <si>
    <t>——</t>
  </si>
  <si>
    <t>版本：A</t>
  </si>
  <si>
    <t>说明：</t>
  </si>
  <si>
    <t>种类</t>
  </si>
  <si>
    <t>3.0自适应</t>
  </si>
  <si>
    <t>序号</t>
  </si>
  <si>
    <t>装配等级</t>
  </si>
  <si>
    <t>来源</t>
  </si>
  <si>
    <t>QAD</t>
  </si>
  <si>
    <t>中文名称</t>
  </si>
  <si>
    <t>零件描述</t>
  </si>
  <si>
    <t>重要度</t>
  </si>
  <si>
    <t>单位</t>
  </si>
  <si>
    <t>数据版本</t>
  </si>
  <si>
    <r>
      <rPr>
        <sz val="11"/>
        <color theme="1"/>
        <rFont val="宋体"/>
        <charset val="134"/>
      </rPr>
      <t>图纸号</t>
    </r>
  </si>
  <si>
    <r>
      <rPr>
        <sz val="11"/>
        <color theme="1"/>
        <rFont val="宋体"/>
        <charset val="134"/>
      </rPr>
      <t>图纸版本</t>
    </r>
  </si>
  <si>
    <t>是否申请新零件号</t>
  </si>
  <si>
    <r>
      <rPr>
        <sz val="11"/>
        <color theme="1"/>
        <rFont val="宋体"/>
        <charset val="134"/>
      </rPr>
      <t>沿用件</t>
    </r>
    <r>
      <rPr>
        <sz val="11"/>
        <color theme="1"/>
        <rFont val="Arial"/>
        <charset val="134"/>
      </rPr>
      <t xml:space="preserve">            Y/N</t>
    </r>
  </si>
  <si>
    <r>
      <rPr>
        <sz val="11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</si>
  <si>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</si>
  <si>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</si>
  <si>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</si>
  <si>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</si>
  <si>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</si>
  <si>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</si>
  <si>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</si>
  <si>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</si>
  <si>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</si>
  <si>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</si>
  <si>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</si>
  <si>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</si>
  <si>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</si>
  <si>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</si>
  <si>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</si>
  <si>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</si>
  <si>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</si>
  <si>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</si>
  <si>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</si>
  <si>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</si>
  <si>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实物重量kg</t>
  </si>
  <si>
    <t>原材料价格</t>
  </si>
  <si>
    <t>材料成本</t>
  </si>
  <si>
    <t>废品折合加工系数</t>
  </si>
  <si>
    <t>系数</t>
  </si>
  <si>
    <t>未税目标价（不含模摊）</t>
  </si>
  <si>
    <t>采购价格比重</t>
  </si>
  <si>
    <t>未税采购价格</t>
  </si>
  <si>
    <t>差异价格</t>
  </si>
  <si>
    <t>差价比率</t>
  </si>
  <si>
    <t>用量</t>
  </si>
  <si>
    <t>长</t>
  </si>
  <si>
    <t>宽</t>
  </si>
  <si>
    <t>高</t>
  </si>
  <si>
    <t>J6G-3.0</t>
  </si>
  <si>
    <t>A</t>
  </si>
  <si>
    <t>ea</t>
  </si>
  <si>
    <t>Y</t>
  </si>
  <si>
    <t>N</t>
  </si>
  <si>
    <t>ASSY</t>
  </si>
  <si>
    <t>677*580*1185</t>
  </si>
  <si>
    <t>组装</t>
  </si>
  <si>
    <t>长春自制</t>
  </si>
  <si>
    <t>座椅组装车间</t>
  </si>
  <si>
    <t>SHT0016265</t>
  </si>
  <si>
    <t>通风加热靠背装配总成</t>
  </si>
  <si>
    <t>C</t>
  </si>
  <si>
    <t>装配分总成</t>
  </si>
  <si>
    <t>过程虚拟件</t>
  </si>
  <si>
    <t>H4-3.0</t>
  </si>
  <si>
    <t>SHT0010669</t>
  </si>
  <si>
    <t>靠背支撑板</t>
  </si>
  <si>
    <t>塑料件</t>
  </si>
  <si>
    <t>PP</t>
  </si>
  <si>
    <t>黑色</t>
  </si>
  <si>
    <t>注塑</t>
  </si>
  <si>
    <t>2%损耗</t>
  </si>
  <si>
    <t>长春外购</t>
  </si>
  <si>
    <t>H6</t>
  </si>
  <si>
    <t>BCL0010009</t>
  </si>
  <si>
    <t>靠背板固定卡扣</t>
  </si>
  <si>
    <t>固定靠背支撑板</t>
  </si>
  <si>
    <t>标准件</t>
  </si>
  <si>
    <t>保定兆龙通用电器塑业有限公司</t>
  </si>
  <si>
    <t>SHT0016266</t>
  </si>
  <si>
    <t>通风加热靠背面套总成</t>
  </si>
  <si>
    <t>缝纫总成</t>
  </si>
  <si>
    <t>BEC0010021</t>
  </si>
  <si>
    <t>靠背加热垫总成</t>
  </si>
  <si>
    <t>缝制到护面</t>
  </si>
  <si>
    <t>电器件</t>
  </si>
  <si>
    <t>SHT0011100</t>
  </si>
  <si>
    <t>靠背舒适性海绵上</t>
  </si>
  <si>
    <t>泡沫</t>
  </si>
  <si>
    <t>SHT0011315</t>
  </si>
  <si>
    <t>靠背舒适性海绵下</t>
  </si>
  <si>
    <t>BFA0000001</t>
  </si>
  <si>
    <t>GHRC000001</t>
  </si>
  <si>
    <t>C型钉</t>
  </si>
  <si>
    <t>西德宝（潍坊）五金工具有限公/沈阳晋和鑫瑞五金有限公司</t>
  </si>
  <si>
    <t>SHT0011108</t>
  </si>
  <si>
    <t>驾驶员座椅通风靠背泡沫总成</t>
  </si>
  <si>
    <t xml:space="preserve">通风加热 </t>
  </si>
  <si>
    <t>河北自制</t>
  </si>
  <si>
    <t>发泡车间</t>
  </si>
  <si>
    <t>BEC0010019</t>
  </si>
  <si>
    <t>靠背风扇总成</t>
  </si>
  <si>
    <t>SHT0014864</t>
  </si>
  <si>
    <t>靠背风扇保护壳分总成</t>
  </si>
  <si>
    <t>带双面胶带</t>
  </si>
  <si>
    <t>总成件</t>
  </si>
  <si>
    <t>78*78*21.5</t>
  </si>
  <si>
    <t>SHT0014865</t>
  </si>
  <si>
    <t>双面胶带</t>
  </si>
  <si>
    <t>216*15</t>
  </si>
  <si>
    <t>BEC0010017</t>
  </si>
  <si>
    <t>风扇保护壳</t>
  </si>
  <si>
    <t>北京瑞隆祥模具有限公司</t>
  </si>
  <si>
    <t>BEC0010026</t>
  </si>
  <si>
    <t>靠背风扇</t>
  </si>
  <si>
    <t>SHT0011091</t>
  </si>
  <si>
    <t>靠背3D网格上</t>
  </si>
  <si>
    <t>织网</t>
  </si>
  <si>
    <t>上海新梦顶</t>
  </si>
  <si>
    <t>SHT0011316</t>
  </si>
  <si>
    <t>靠背3D网格下</t>
  </si>
  <si>
    <t>BEC0010023</t>
  </si>
  <si>
    <t>加热通风系统线束总成</t>
  </si>
  <si>
    <t>通风加热、普通安全带</t>
  </si>
  <si>
    <t>BEC0010024</t>
  </si>
  <si>
    <t>ECU</t>
  </si>
  <si>
    <t>安路普</t>
  </si>
  <si>
    <t>SHT0011649</t>
  </si>
  <si>
    <t>主驾低配安全带总成</t>
  </si>
  <si>
    <t>不带火药</t>
  </si>
  <si>
    <t>B</t>
  </si>
  <si>
    <t>安全件</t>
  </si>
  <si>
    <t>GB 14166</t>
  </si>
  <si>
    <t>南京奥托立夫汽车安全系统有限公司</t>
  </si>
  <si>
    <t>SHT0014041</t>
  </si>
  <si>
    <t>吊环固定螺栓A</t>
  </si>
  <si>
    <t>Autoliv</t>
  </si>
  <si>
    <t>SHT0014042</t>
  </si>
  <si>
    <t>SHT0014043</t>
  </si>
  <si>
    <t>端片固定螺栓</t>
  </si>
  <si>
    <t>SHT0011116</t>
  </si>
  <si>
    <t>主驾带扣总成</t>
  </si>
  <si>
    <t>带螺栓（Autoliv）</t>
  </si>
  <si>
    <t>SHT0016267</t>
  </si>
  <si>
    <t>安全带扣延长线束</t>
  </si>
  <si>
    <t>连接通风加热和安全带锁扣后与车身连接</t>
  </si>
  <si>
    <t>D</t>
  </si>
  <si>
    <t>SHT0010601</t>
  </si>
  <si>
    <t>安全带高调器总成</t>
  </si>
  <si>
    <t>包含固定螺栓</t>
  </si>
  <si>
    <t>185x43x35</t>
  </si>
  <si>
    <t>SHT0010880</t>
  </si>
  <si>
    <t>高配安全带出口罩壳</t>
  </si>
  <si>
    <t>高调型</t>
  </si>
  <si>
    <t>PC+ABS</t>
  </si>
  <si>
    <t>61*119*291</t>
  </si>
  <si>
    <t>SHT0010881</t>
  </si>
  <si>
    <t>高配安全带出口罩壳底座</t>
  </si>
  <si>
    <t>73*78*751</t>
  </si>
  <si>
    <t>SHT0011622</t>
  </si>
  <si>
    <t>SHT0011662</t>
  </si>
  <si>
    <t>高调器滑盖分总成</t>
  </si>
  <si>
    <t>67*32*132</t>
  </si>
  <si>
    <t>SHT0011574</t>
  </si>
  <si>
    <t>高调器上滑盖</t>
  </si>
  <si>
    <t>12*62*128</t>
  </si>
  <si>
    <t>注塑车间</t>
  </si>
  <si>
    <t>SHT0011575</t>
  </si>
  <si>
    <t>高调器下滑盖</t>
  </si>
  <si>
    <t>32*67*127</t>
  </si>
  <si>
    <t>BSP0010014</t>
  </si>
  <si>
    <t>高调器滑盖回位簧</t>
  </si>
  <si>
    <t>线材件</t>
  </si>
  <si>
    <t>65Mn</t>
  </si>
  <si>
    <t>φ3*50</t>
  </si>
  <si>
    <t>达克罗</t>
  </si>
  <si>
    <t>海兴中盛弹簧有限公司</t>
  </si>
  <si>
    <t>SHT0011642</t>
  </si>
  <si>
    <t>高调器衬套</t>
  </si>
  <si>
    <t>SWRCH35K</t>
  </si>
  <si>
    <t>Q /BQB 501
SWRCH35K-Q /BQB 517</t>
  </si>
  <si>
    <t>天津天龙得冷成型部件有限公司</t>
  </si>
  <si>
    <t>SHT0011113</t>
  </si>
  <si>
    <t>安全带高调解锁塑料件总成</t>
  </si>
  <si>
    <t>66*65*68</t>
  </si>
  <si>
    <t>SHT0010879</t>
  </si>
  <si>
    <t>安全带高调解锁按钮</t>
  </si>
  <si>
    <t>ABS</t>
  </si>
  <si>
    <t>55*47*54</t>
  </si>
  <si>
    <t>SHT0010878</t>
  </si>
  <si>
    <t>安全带高调解锁按钮底座</t>
  </si>
  <si>
    <t>BSP0010015</t>
  </si>
  <si>
    <t>调高解锁按钮回位簧</t>
  </si>
  <si>
    <t>φ6*21</t>
  </si>
  <si>
    <t>SHT0010877</t>
  </si>
  <si>
    <t>安全带高调解锁按钮限位块</t>
  </si>
  <si>
    <t>14*28*9</t>
  </si>
  <si>
    <t>SHT0011331</t>
  </si>
  <si>
    <t>主驾驶靠背两气袋腰托总成</t>
  </si>
  <si>
    <t>pp8303</t>
  </si>
  <si>
    <t>150*235*217</t>
  </si>
  <si>
    <t>北京美好生活家居有限公司</t>
  </si>
  <si>
    <t>BFA0010014</t>
  </si>
  <si>
    <t>扶手锁止销</t>
  </si>
  <si>
    <t>左右共用</t>
  </si>
  <si>
    <t>14*14*43（M14）</t>
  </si>
  <si>
    <t>瑞安精艺</t>
  </si>
  <si>
    <r>
      <rPr>
        <sz val="14"/>
        <color theme="1"/>
        <rFont val="宋体"/>
        <charset val="134"/>
      </rPr>
      <t>SHT0011330</t>
    </r>
  </si>
  <si>
    <t>扶手外盖</t>
  </si>
  <si>
    <t>PA6+GF30</t>
  </si>
  <si>
    <t>86*31*43</t>
  </si>
  <si>
    <t>SHT0011613</t>
  </si>
  <si>
    <t>右侧扶手本体总成</t>
  </si>
  <si>
    <t>黑色手轮</t>
  </si>
  <si>
    <t>4378*63*100</t>
  </si>
  <si>
    <t>0.8482</t>
  </si>
  <si>
    <t>后视镜组装车间</t>
  </si>
  <si>
    <t>SHT0010777</t>
  </si>
  <si>
    <t>H4高配靠背骨架总成</t>
  </si>
  <si>
    <t>安全带高调、四气袋腰托、单扶手</t>
  </si>
  <si>
    <t>焊接总成件</t>
  </si>
  <si>
    <t>骨架组装车间</t>
  </si>
  <si>
    <t>H4高配靠背骨架电泳总成</t>
  </si>
  <si>
    <t>电泳车间</t>
  </si>
  <si>
    <t>SHT0010753</t>
  </si>
  <si>
    <t>H4高配靠背骨架焊接总成</t>
  </si>
  <si>
    <t xml:space="preserve">原名：福田2020选装靠背骨架焊接总成 更新为：H4高配靠背骨架焊接总成-20201225  【N】ECR0006870 </t>
  </si>
  <si>
    <t>电泳</t>
  </si>
  <si>
    <t>焊接车间</t>
  </si>
  <si>
    <t>SHT0010257</t>
  </si>
  <si>
    <t>靠背调节铸件</t>
  </si>
  <si>
    <t>系统原零件名称为：靠背调节钣金.现改为：靠背调节铸件</t>
  </si>
  <si>
    <t>压铸</t>
  </si>
  <si>
    <t>YX041</t>
  </si>
  <si>
    <t xml:space="preserve"> GB/T 13821-2009</t>
  </si>
  <si>
    <t>31.2*16*71.5</t>
  </si>
  <si>
    <t>阳极氧化</t>
  </si>
  <si>
    <t>无锡市汇源机械科技有限公司</t>
  </si>
  <si>
    <t>SHT0010258</t>
  </si>
  <si>
    <t>仰角解锁铸件</t>
  </si>
  <si>
    <t>系统原零件名称为：仰角解锁钣金.现改为：仰角解锁铸件</t>
  </si>
  <si>
    <t>48*7.5*71</t>
  </si>
  <si>
    <t>BFA0010041</t>
  </si>
  <si>
    <t>开口挡圈</t>
  </si>
  <si>
    <t>表面氧化</t>
  </si>
  <si>
    <t>河北定国紧固件制造有限公司/上锐(常州)供应链管理有限公司</t>
  </si>
  <si>
    <t>BSP0010008</t>
  </si>
  <si>
    <t>靠背调节铸件回位簧</t>
  </si>
  <si>
    <t>弹簧</t>
  </si>
  <si>
    <t>7*65</t>
  </si>
  <si>
    <t>镀白锌</t>
  </si>
  <si>
    <t>BSP0010006</t>
  </si>
  <si>
    <t>靠背回位蜗簧</t>
  </si>
  <si>
    <t>12*96*128</t>
  </si>
  <si>
    <t>磷皂化</t>
  </si>
  <si>
    <t>BSP0010009</t>
  </si>
  <si>
    <t>仰角解锁铸件回位簧</t>
  </si>
  <si>
    <t>7*10*20</t>
  </si>
  <si>
    <t>SHT0002517</t>
  </si>
  <si>
    <t>扶手支架电泳</t>
  </si>
  <si>
    <t>电泳（ED)</t>
  </si>
  <si>
    <t>BFA0010018</t>
  </si>
  <si>
    <t>六角头螺栓</t>
  </si>
  <si>
    <t>扶手支架固定使用，GB/T5782等级8.8级 预涂S级锁固胶（标准QC/T 597）</t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</si>
  <si>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</si>
  <si>
    <t>上锐(常州)供应链管理有限公司</t>
  </si>
  <si>
    <t>SHT0016268</t>
  </si>
  <si>
    <t>通风加热坐垫装配总成</t>
  </si>
  <si>
    <t>493x531x124</t>
  </si>
  <si>
    <t>SHT0016269</t>
  </si>
  <si>
    <t>坐垫护面总成(通风加热）</t>
  </si>
  <si>
    <t>BEC0010020</t>
  </si>
  <si>
    <t>坐垫加热垫总成</t>
  </si>
  <si>
    <t>SHT0011099</t>
  </si>
  <si>
    <t>坐垫舒适性海绵</t>
  </si>
  <si>
    <t>海绵</t>
  </si>
  <si>
    <t>SHT0011105</t>
  </si>
  <si>
    <t>驾驶员座椅通风坐垫泡沫总成</t>
  </si>
  <si>
    <t>通风加热</t>
  </si>
  <si>
    <t>SHT0011920</t>
  </si>
  <si>
    <t>无底布</t>
  </si>
  <si>
    <t>SHT0011090</t>
  </si>
  <si>
    <t>坐垫3D网格</t>
  </si>
  <si>
    <t>新梦顶(上海)贸易有限公司</t>
  </si>
  <si>
    <t>BEC0010018</t>
  </si>
  <si>
    <t>坐垫风扇总成</t>
  </si>
  <si>
    <t>注塑件</t>
  </si>
  <si>
    <t>BEC0010025</t>
  </si>
  <si>
    <t>坐垫风扇</t>
  </si>
  <si>
    <t>SHT0016282</t>
  </si>
  <si>
    <t>坐盆骨架总成</t>
  </si>
  <si>
    <t>3.0自适应，H6基础上增加避让</t>
  </si>
  <si>
    <t>468*449*71</t>
  </si>
  <si>
    <t>SHT0016293</t>
  </si>
  <si>
    <t>座盆焊接总成</t>
  </si>
  <si>
    <t>焊接</t>
  </si>
  <si>
    <t>SHT0016295</t>
  </si>
  <si>
    <t>座盆</t>
  </si>
  <si>
    <t>钣金件</t>
  </si>
  <si>
    <t>DC04/t1.0</t>
  </si>
  <si>
    <t>Q/BQB 403</t>
  </si>
  <si>
    <t>冲压</t>
  </si>
  <si>
    <t>冲压车间</t>
  </si>
  <si>
    <t>SHT0016294</t>
  </si>
  <si>
    <t>座盆支撑板</t>
  </si>
  <si>
    <t>SAPH440 t1.5</t>
  </si>
  <si>
    <t xml:space="preserve">1.5-Q/BQB 301
SAPH440-Q/BQB310    </t>
  </si>
  <si>
    <t>135*100*14</t>
  </si>
  <si>
    <t>SHT0010039</t>
  </si>
  <si>
    <t>延伸锁止钣金</t>
  </si>
  <si>
    <t>65Mn t=2.0</t>
  </si>
  <si>
    <t>2.0-GB/T 342  65Mn-GB/T 1222</t>
  </si>
  <si>
    <t>200*34*18</t>
  </si>
  <si>
    <t>河北外购</t>
  </si>
  <si>
    <t>SHT0010802</t>
  </si>
  <si>
    <t>延伸锁止钣金固定螺栓</t>
  </si>
  <si>
    <r>
      <rPr>
        <sz val="10"/>
        <rFont val="宋体"/>
        <charset val="134"/>
      </rPr>
      <t>冷镦</t>
    </r>
    <r>
      <rPr>
        <sz val="10"/>
        <rFont val="Arial"/>
        <charset val="134"/>
      </rPr>
      <t>-</t>
    </r>
    <r>
      <rPr>
        <sz val="10"/>
        <rFont val="宋体"/>
        <charset val="134"/>
      </rPr>
      <t>紧固</t>
    </r>
  </si>
  <si>
    <t>【H】10B21</t>
  </si>
  <si>
    <t>【H】10B21-Q/XG 232-2012</t>
  </si>
  <si>
    <t>【G】表面处理要求：颜色为黑色  。其他要求应满足DBL 9440.40 (标准依照
DBL 9440-2017)产品规定。</t>
  </si>
  <si>
    <t>冷镦</t>
  </si>
  <si>
    <t>5%损耗</t>
  </si>
  <si>
    <t>BFA0000020</t>
  </si>
  <si>
    <t>大垫圈</t>
  </si>
  <si>
    <t>Φ8×24</t>
  </si>
  <si>
    <t>GB/T 96.1</t>
  </si>
  <si>
    <t>24*24*2</t>
  </si>
  <si>
    <t>镀黑锌</t>
  </si>
  <si>
    <t>上锐（常州）供应链管理有限公司</t>
  </si>
  <si>
    <t>BFA0010020</t>
  </si>
  <si>
    <t>全金属六角法兰面锁紧螺母</t>
  </si>
  <si>
    <t>坐盆与延伸锁止钣金固定使用--性能等级为8级，产品等级A级</t>
  </si>
  <si>
    <t>M5</t>
  </si>
  <si>
    <t>GB/T 6187.1</t>
  </si>
  <si>
    <t>SHT0010354</t>
  </si>
  <si>
    <t>坐盆延伸手柄</t>
  </si>
  <si>
    <t>34*136*29</t>
  </si>
  <si>
    <t>SHT0016270</t>
  </si>
  <si>
    <t>底座模块化总成</t>
  </si>
  <si>
    <t>自适应阻尼、H6滑轨、吉利卷周期固定支架</t>
  </si>
  <si>
    <t>SHT0011078</t>
  </si>
  <si>
    <t>驾驶员高配左侧罩壳分总成</t>
  </si>
  <si>
    <t>595*100*263</t>
  </si>
  <si>
    <t>SHT0010654</t>
  </si>
  <si>
    <t>驾驶员座椅左侧罩壳</t>
  </si>
  <si>
    <t>PP-T20</t>
  </si>
  <si>
    <t>BEC0010012</t>
  </si>
  <si>
    <t>通风开关总成</t>
  </si>
  <si>
    <t>60x46x20</t>
  </si>
  <si>
    <t>BEC0010011</t>
  </si>
  <si>
    <t>加热开关总成</t>
  </si>
  <si>
    <t>SHT0010655</t>
  </si>
  <si>
    <t>驾驶员右侧罩壳</t>
  </si>
  <si>
    <t>595*89*261</t>
  </si>
  <si>
    <t>BSP0010020</t>
  </si>
  <si>
    <t>罩壳弹簧卡子</t>
  </si>
  <si>
    <t>非标件</t>
  </si>
  <si>
    <t>0.001</t>
  </si>
  <si>
    <t>上海纳特汽车标准件有限公司</t>
  </si>
  <si>
    <t>SHT0010862</t>
  </si>
  <si>
    <t>驾驶员前罩壳</t>
  </si>
  <si>
    <t>没有阻尼安装孔</t>
  </si>
  <si>
    <t>49*350*62</t>
  </si>
  <si>
    <t>G3</t>
  </si>
  <si>
    <t>SHT0015228</t>
  </si>
  <si>
    <t>驾驶员后侧罩壳</t>
  </si>
  <si>
    <t>63*337*103</t>
  </si>
  <si>
    <t>SHT0010981</t>
  </si>
  <si>
    <t>驾驶员塑料件支撑板</t>
  </si>
  <si>
    <t>346*82*123</t>
  </si>
  <si>
    <t>SHT0010908</t>
  </si>
  <si>
    <t>驾驶员靠背调节手柄总成</t>
  </si>
  <si>
    <t>159*61*67</t>
  </si>
  <si>
    <t>SHT0010658</t>
  </si>
  <si>
    <t>驾驶员靠背调节手柄分总成</t>
  </si>
  <si>
    <t>144×63×62</t>
  </si>
  <si>
    <t>皮纹/丝印</t>
  </si>
  <si>
    <t>SHT0010659</t>
  </si>
  <si>
    <t>驾驶员靠背调节手柄</t>
  </si>
  <si>
    <t>159*34*67</t>
  </si>
  <si>
    <t>SHT0010356</t>
  </si>
  <si>
    <t>靠背调节手柄销轴</t>
  </si>
  <si>
    <t>圆钢</t>
  </si>
  <si>
    <t>20#</t>
  </si>
  <si>
    <t>8*8*47.5</t>
  </si>
  <si>
    <t>沧州智凯金属制品有限公司</t>
  </si>
  <si>
    <t>BSP0010026</t>
  </si>
  <si>
    <t>主驾驶靠背调节手柄卡接簧</t>
  </si>
  <si>
    <t>132*8*30</t>
  </si>
  <si>
    <t>SHT0010904</t>
  </si>
  <si>
    <t>主驾驶座椅高度调节机构总成</t>
  </si>
  <si>
    <t>SHT0011480</t>
  </si>
  <si>
    <t>驾驶员四孔腰托开关总成</t>
  </si>
  <si>
    <t>74*33*58</t>
  </si>
  <si>
    <t>SHT0010874</t>
  </si>
  <si>
    <t>速降开关按钮帽</t>
  </si>
  <si>
    <t>61x41x29</t>
  </si>
  <si>
    <t>BPC0010060</t>
  </si>
  <si>
    <t>座椅速升速降阀</t>
  </si>
  <si>
    <t>φ28*66</t>
  </si>
  <si>
    <t>BFA0010037</t>
  </si>
  <si>
    <t>内梅花盘头三角牙自攻螺钉</t>
  </si>
  <si>
    <t>螺钉固定到钣金上</t>
  </si>
  <si>
    <t>M5*10</t>
  </si>
  <si>
    <t>黑锌</t>
  </si>
  <si>
    <t>沈阳晋和鑫瑞五金有限公司</t>
  </si>
  <si>
    <t>BFA0010038</t>
  </si>
  <si>
    <t>内梅花盘头自攻螺钉（尾端平头）</t>
  </si>
  <si>
    <t>螺钉固定到塑料件上</t>
  </si>
  <si>
    <t>ST4.2*12</t>
  </si>
  <si>
    <t>北京三浦</t>
  </si>
  <si>
    <t>BFA0010019</t>
  </si>
  <si>
    <t>内六角花形低圆柱头螺钉</t>
  </si>
  <si>
    <t>坐垫和靠背连接用</t>
  </si>
  <si>
    <t>Fe/Zn12F  镀锌膜厚12um黑色钝化中性盐雾120h(GB/T9799)</t>
  </si>
  <si>
    <t>BFA0000018</t>
  </si>
  <si>
    <t>Q218B0816</t>
  </si>
  <si>
    <t>内六角螺栓</t>
  </si>
  <si>
    <t>M8*16</t>
  </si>
  <si>
    <t>∅12*28</t>
  </si>
  <si>
    <t>发黑</t>
  </si>
  <si>
    <t>BCL0010004</t>
  </si>
  <si>
    <t>扎带卡扣</t>
  </si>
  <si>
    <t>BCL0010005</t>
  </si>
  <si>
    <t>钣金扎带</t>
  </si>
  <si>
    <t>SHT0016283</t>
  </si>
  <si>
    <t>底座焊接总成</t>
  </si>
  <si>
    <t>分总成</t>
  </si>
  <si>
    <t>348*108*350</t>
  </si>
  <si>
    <t>J6L</t>
  </si>
  <si>
    <t>SHT0014478</t>
  </si>
  <si>
    <t>底座前板</t>
  </si>
  <si>
    <t>冲压件</t>
  </si>
  <si>
    <t>SPFH590</t>
  </si>
  <si>
    <t>t=2</t>
  </si>
  <si>
    <t>10*350*78</t>
  </si>
  <si>
    <t>411*179*2</t>
  </si>
  <si>
    <t>SHT0014479</t>
  </si>
  <si>
    <t>底座后板</t>
  </si>
  <si>
    <t>12*309*32</t>
  </si>
  <si>
    <t>411*156*2</t>
  </si>
  <si>
    <t>SHT0014480</t>
  </si>
  <si>
    <t>底座左板</t>
  </si>
  <si>
    <t>348*108*85</t>
  </si>
  <si>
    <t>341*159*2</t>
  </si>
  <si>
    <t>SHT0014481</t>
  </si>
  <si>
    <t>底座右板</t>
  </si>
  <si>
    <t>337*159*2</t>
  </si>
  <si>
    <t>SHT0016284</t>
  </si>
  <si>
    <t>底座连接方管总成</t>
  </si>
  <si>
    <t>管类</t>
  </si>
  <si>
    <t xml:space="preserve">Q235 </t>
  </si>
  <si>
    <t>t=2.0</t>
  </si>
  <si>
    <t>GB/T 708
GB/T 700</t>
  </si>
  <si>
    <t>20*40*426</t>
  </si>
  <si>
    <t>SHT0016285</t>
  </si>
  <si>
    <t>底座连接方管</t>
  </si>
  <si>
    <t>弯管</t>
  </si>
  <si>
    <t>BFA0010062</t>
  </si>
  <si>
    <t>Q37108</t>
  </si>
  <si>
    <t>焊接方螺母</t>
  </si>
  <si>
    <t>M8</t>
  </si>
  <si>
    <t>SHT0000002</t>
  </si>
  <si>
    <t>座椅标识</t>
  </si>
  <si>
    <t>56*16*0.3</t>
  </si>
  <si>
    <t>黄骅汇铭汽车部件有限公司</t>
  </si>
  <si>
    <t>1</t>
  </si>
  <si>
    <t>BFA0000005</t>
  </si>
  <si>
    <t>H4681010095A0</t>
  </si>
  <si>
    <t>扁圆头开口抽芯铆钉</t>
  </si>
  <si>
    <t>3.2×7</t>
  </si>
  <si>
    <t>SHT0011148</t>
  </si>
  <si>
    <t>靠背防护罩</t>
  </si>
  <si>
    <t>PU</t>
  </si>
  <si>
    <t>黄骅建昌塑料制品有限公司</t>
  </si>
  <si>
    <t>SHT0011149</t>
  </si>
  <si>
    <t>坐垫防护罩</t>
  </si>
  <si>
    <r>
      <rPr>
        <b/>
        <sz val="14"/>
        <color theme="1"/>
        <rFont val="宋体"/>
        <charset val="134"/>
      </rPr>
      <t>设计</t>
    </r>
    <r>
      <rPr>
        <b/>
        <sz val="14"/>
        <color theme="1"/>
        <rFont val="Arial"/>
        <charset val="134"/>
      </rPr>
      <t>:</t>
    </r>
  </si>
  <si>
    <t>校核：</t>
  </si>
  <si>
    <t>标准化：</t>
  </si>
  <si>
    <t>重量</t>
  </si>
  <si>
    <t>价格</t>
  </si>
  <si>
    <t>重量
（Kg）</t>
  </si>
  <si>
    <t>发泡</t>
  </si>
  <si>
    <t>SHT0011304</t>
  </si>
  <si>
    <t>驾驶员座椅靠背泡沫本体</t>
  </si>
  <si>
    <t>8%损耗</t>
  </si>
  <si>
    <t>SHT0011305</t>
  </si>
  <si>
    <t>左侧无纺布</t>
  </si>
  <si>
    <t>无纺布</t>
  </si>
  <si>
    <t>裁剪</t>
  </si>
  <si>
    <t>SHT0011306</t>
  </si>
  <si>
    <t>右侧无纺布</t>
  </si>
  <si>
    <t>SHT0011305共图</t>
  </si>
  <si>
    <t>SHT0011307</t>
  </si>
  <si>
    <t>靠背泡沫预埋钢丝1</t>
  </si>
  <si>
    <t>60#</t>
  </si>
  <si>
    <t>折弯</t>
  </si>
  <si>
    <t>SHT0011308</t>
  </si>
  <si>
    <t>靠背泡沫预埋钢丝2</t>
  </si>
  <si>
    <t>SHT0011309</t>
  </si>
  <si>
    <t>靠背泡沫预埋钢丝3</t>
  </si>
  <si>
    <t>SHT0011310</t>
  </si>
  <si>
    <t>刺毛条</t>
  </si>
  <si>
    <t>SHT0011311</t>
  </si>
  <si>
    <t>驾驶员座椅坐垫泡沫本体</t>
  </si>
  <si>
    <t>PUR</t>
  </si>
  <si>
    <t>SHT0011312</t>
  </si>
  <si>
    <t>坐垫泡沫预埋钢丝1</t>
  </si>
  <si>
    <t>SHT0011313</t>
  </si>
  <si>
    <t>坐垫泡沫预埋钢丝2(2个)</t>
  </si>
  <si>
    <t>φ2</t>
  </si>
  <si>
    <t>SHT0011314</t>
  </si>
  <si>
    <t>坐垫泡沫预埋钢丝3</t>
  </si>
  <si>
    <t xml:space="preserve">说明：                                  </t>
  </si>
  <si>
    <t>J6G 3.0自适应座椅 护面BOM清单</t>
  </si>
  <si>
    <t>驾驶员靠背护面总成</t>
  </si>
  <si>
    <t>驾驶员座垫护面总成</t>
  </si>
  <si>
    <t>图纸版本
(状态码)</t>
  </si>
  <si>
    <t>王冠宇</t>
  </si>
  <si>
    <t>审核：</t>
  </si>
  <si>
    <t>重卡</t>
  </si>
  <si>
    <t>重量（Kg）</t>
  </si>
  <si>
    <t>—</t>
  </si>
  <si>
    <t>物料描述</t>
  </si>
  <si>
    <t>轮廓尺寸
(长*宽*高)规格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</si>
  <si>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</si>
  <si>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</si>
  <si>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</si>
  <si>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</si>
  <si>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</si>
  <si>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</si>
  <si>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</si>
  <si>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</si>
  <si>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事业部/供应商</t>
  </si>
  <si>
    <t>毛重</t>
  </si>
  <si>
    <t>毛坯件净重</t>
  </si>
  <si>
    <t>TSY0010243</t>
  </si>
  <si>
    <t>织物主料</t>
  </si>
  <si>
    <t>主料</t>
  </si>
  <si>
    <t>N*1.5m*5.5mm</t>
  </si>
  <si>
    <t>机织布</t>
  </si>
  <si>
    <t>延米</t>
  </si>
  <si>
    <t>织物</t>
  </si>
  <si>
    <t>山东恒信
孟庆波
13863647800</t>
  </si>
  <si>
    <t>T858-2</t>
  </si>
  <si>
    <t>TSY0010244</t>
  </si>
  <si>
    <t>辅料织物</t>
  </si>
  <si>
    <t>辅料</t>
  </si>
  <si>
    <t>N*1.5m*3.6mm</t>
  </si>
  <si>
    <t>5</t>
  </si>
  <si>
    <t>TR5216</t>
  </si>
  <si>
    <t>TSY0000426</t>
  </si>
  <si>
    <t>毛毡</t>
  </si>
  <si>
    <t>N*1.5m*1.5mm</t>
  </si>
  <si>
    <t>纤维</t>
  </si>
  <si>
    <t>路航汽车饰品有限公司 茹辉13176765606</t>
  </si>
  <si>
    <t>TSY0010087</t>
  </si>
  <si>
    <t>吊紧带</t>
  </si>
  <si>
    <t>390*27吊紧带</t>
  </si>
  <si>
    <t>390mm*27mm*N</t>
  </si>
  <si>
    <t>PP+无纺布</t>
  </si>
  <si>
    <t>件</t>
  </si>
  <si>
    <t>上海绽奇工贸 王兴龙 18621598588</t>
  </si>
  <si>
    <t>TSY0010090</t>
  </si>
  <si>
    <t>400*27吊紧带</t>
  </si>
  <si>
    <t>400mm*27mm*N</t>
  </si>
  <si>
    <t>TSY0010088</t>
  </si>
  <si>
    <t>560*27吊紧带</t>
  </si>
  <si>
    <t>560mm*27mm*N</t>
  </si>
  <si>
    <t>TSY0010092</t>
  </si>
  <si>
    <t>250*27吊紧带</t>
  </si>
  <si>
    <t>250mm*27mm*N</t>
  </si>
  <si>
    <t>TSY0010091</t>
  </si>
  <si>
    <t>360*27吊紧带</t>
  </si>
  <si>
    <t>360mm*27mm*N</t>
  </si>
  <si>
    <t>TSY0010093</t>
  </si>
  <si>
    <t>TSY0010191</t>
  </si>
  <si>
    <t>型条</t>
  </si>
  <si>
    <t>箭型条</t>
  </si>
  <si>
    <t xml:space="preserve">型条340mm  </t>
  </si>
  <si>
    <t>共聚PP</t>
  </si>
  <si>
    <t>根</t>
  </si>
  <si>
    <t>TSY0010190</t>
  </si>
  <si>
    <t xml:space="preserve">型条410mm  </t>
  </si>
  <si>
    <t>TSY0010193</t>
  </si>
  <si>
    <t xml:space="preserve">型条290mm  </t>
  </si>
  <si>
    <t>TSY0010187</t>
  </si>
  <si>
    <t>拉链</t>
  </si>
  <si>
    <t>720mm黑色反穿拉链</t>
  </si>
  <si>
    <t>5#
反穿</t>
  </si>
  <si>
    <t>尼龙+树脂</t>
  </si>
  <si>
    <t>雄县华增 李福增 13803269328</t>
  </si>
  <si>
    <t>TSY0010241</t>
  </si>
  <si>
    <t>缝线</t>
  </si>
  <si>
    <t>黑色明线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</si>
  <si>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</si>
  <si>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</si>
  <si>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米</t>
  </si>
  <si>
    <t>上海三励 邱云华 18121245566</t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</si>
  <si>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</si>
  <si>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</si>
  <si>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</si>
  <si>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盟力线业 周登红 13751861966</t>
  </si>
  <si>
    <t>TSY0000779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</si>
  <si>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</si>
  <si>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</si>
  <si>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</si>
  <si>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TSY0010363</t>
  </si>
  <si>
    <r>
      <rPr>
        <sz val="14"/>
        <rFont val="Arial"/>
        <charset val="134"/>
      </rPr>
      <t>H4</t>
    </r>
    <r>
      <rPr>
        <sz val="14"/>
        <rFont val="宋体"/>
        <charset val="134"/>
      </rPr>
      <t>尾帘塑料支撑板</t>
    </r>
  </si>
  <si>
    <t>塑料板</t>
  </si>
  <si>
    <t>465mm*65mm*1mm</t>
  </si>
  <si>
    <t>支撑纸板</t>
  </si>
  <si>
    <t>TSY0000334</t>
  </si>
  <si>
    <t>产品标识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</si>
</sst>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"/>
    <numFmt numFmtId="178" formatCode="0.00_);[Red]\(0.00\)"/>
    <numFmt numFmtId="179" formatCode="_ * #,##0.0_ ;_ * \-#,##0.0_ ;_ * &quot;-&quot;??_ ;_ @_ "/>
    <numFmt numFmtId="180" formatCode="0.0000_);[Red]\(0.0000\)"/>
    <numFmt numFmtId="181" formatCode="0.0_);[Red]\(0.0\)"/>
    <numFmt numFmtId="182" formatCode="0.00_ "/>
    <numFmt numFmtId="183" formatCode="0.0_ "/>
  </numFmts>
  <fonts count="73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11"/>
      <color theme="1"/>
      <name val="Arial"/>
      <charset val="134"/>
    </font>
    <font>
      <sz val="10"/>
      <color theme="1"/>
      <name val="宋体"/>
      <charset val="134"/>
    </font>
    <font>
      <b/>
      <sz val="14"/>
      <color theme="1"/>
      <name val="Arial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sz val="16"/>
      <name val="Arial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6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4" fillId="0" borderId="0"/>
    <xf numFmtId="0" fontId="45" fillId="6" borderId="0" applyNumberFormat="0" applyBorder="0" applyAlignment="0" applyProtection="0">
      <alignment vertical="center"/>
    </xf>
    <xf numFmtId="0" fontId="46" fillId="7" borderId="25" applyNumberFormat="0" applyAlignment="0" applyProtection="0">
      <alignment vertical="center"/>
    </xf>
    <xf numFmtId="0" fontId="44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5" applyNumberForma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1" borderId="26" applyNumberFormat="0" applyFont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55" fillId="0" borderId="0" applyNumberFormat="0" applyFill="0" applyBorder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8" fillId="0" borderId="0"/>
    <xf numFmtId="0" fontId="49" fillId="13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9" fillId="15" borderId="29" applyNumberFormat="0" applyAlignment="0" applyProtection="0">
      <alignment vertical="center"/>
    </xf>
    <xf numFmtId="0" fontId="60" fillId="15" borderId="25" applyNumberFormat="0" applyAlignment="0" applyProtection="0">
      <alignment vertical="center"/>
    </xf>
    <xf numFmtId="0" fontId="61" fillId="16" borderId="30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62" fillId="0" borderId="31" applyNumberFormat="0" applyFill="0" applyAlignment="0" applyProtection="0">
      <alignment vertical="center"/>
    </xf>
    <xf numFmtId="0" fontId="63" fillId="0" borderId="32" applyNumberFormat="0" applyFill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4" fillId="0" borderId="0"/>
    <xf numFmtId="0" fontId="45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4" fillId="0" borderId="0"/>
    <xf numFmtId="0" fontId="45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Border="0" applyProtection="0">
      <alignment vertical="center"/>
    </xf>
    <xf numFmtId="0" fontId="68" fillId="0" borderId="0"/>
    <xf numFmtId="0" fontId="69" fillId="37" borderId="33" applyNumberFormat="0" applyFont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70" fillId="0" borderId="0" applyNumberFormat="0" applyFill="0" applyBorder="0" applyAlignment="0" applyProtection="0"/>
    <xf numFmtId="0" fontId="54" fillId="0" borderId="0">
      <alignment vertical="center"/>
    </xf>
    <xf numFmtId="0" fontId="48" fillId="0" borderId="5" applyNumberFormat="0" applyFill="0" applyBorder="0" applyAlignment="0" applyProtection="0">
      <alignment vertical="center"/>
    </xf>
    <xf numFmtId="0" fontId="48" fillId="0" borderId="5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</cellStyleXfs>
  <cellXfs count="312">
    <xf numFmtId="0" fontId="0" fillId="0" borderId="0" xfId="0">
      <alignment vertical="center"/>
    </xf>
    <xf numFmtId="0" fontId="1" fillId="2" borderId="0" xfId="6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3" applyFont="1" applyFill="1" applyBorder="1" applyAlignment="1" applyProtection="1">
      <alignment horizontal="center" vertical="center" wrapText="1"/>
      <protection locked="0"/>
    </xf>
    <xf numFmtId="0" fontId="1" fillId="2" borderId="0" xfId="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6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6" applyNumberFormat="1" applyFont="1" applyFill="1" applyBorder="1" applyAlignment="1" applyProtection="1">
      <alignment vertical="center" wrapText="1"/>
      <protection locked="0"/>
    </xf>
    <xf numFmtId="0" fontId="2" fillId="2" borderId="0" xfId="6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" applyFont="1" applyFill="1" applyBorder="1" applyAlignment="1" applyProtection="1">
      <alignment horizontal="center" vertical="center" wrapText="1"/>
      <protection locked="0"/>
    </xf>
    <xf numFmtId="0" fontId="2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6" applyFont="1" applyFill="1" applyBorder="1" applyAlignment="1" applyProtection="1">
      <alignment horizontal="left" vertical="top" wrapText="1"/>
      <protection locked="0"/>
    </xf>
    <xf numFmtId="0" fontId="3" fillId="2" borderId="5" xfId="6" applyFont="1" applyFill="1" applyBorder="1" applyAlignment="1" applyProtection="1">
      <alignment horizontal="left" vertical="center" wrapText="1"/>
      <protection locked="0"/>
    </xf>
    <xf numFmtId="0" fontId="3" fillId="2" borderId="5" xfId="6" applyFont="1" applyFill="1" applyBorder="1" applyAlignment="1" applyProtection="1">
      <alignment horizontal="center" vertical="center" wrapText="1"/>
      <protection locked="0"/>
    </xf>
    <xf numFmtId="0" fontId="3" fillId="2" borderId="5" xfId="6" applyFont="1" applyFill="1" applyBorder="1" applyAlignment="1" applyProtection="1">
      <alignment horizontal="center" vertical="top" wrapText="1"/>
      <protection locked="0"/>
    </xf>
    <xf numFmtId="0" fontId="1" fillId="2" borderId="5" xfId="13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64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64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6" applyFont="1" applyFill="1" applyBorder="1" applyAlignment="1" applyProtection="1">
      <alignment horizontal="center" vertical="center" wrapText="1"/>
      <protection locked="0"/>
    </xf>
    <xf numFmtId="0" fontId="1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69" applyFont="1" applyFill="1" applyBorder="1" applyAlignment="1">
      <alignment horizontal="center" vertical="center" wrapText="1"/>
    </xf>
    <xf numFmtId="0" fontId="3" fillId="2" borderId="5" xfId="69" applyFont="1" applyFill="1" applyBorder="1" applyAlignment="1">
      <alignment horizontal="center" vertical="center"/>
    </xf>
    <xf numFmtId="0" fontId="2" fillId="2" borderId="6" xfId="6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64" applyNumberFormat="1" applyFont="1" applyFill="1" applyBorder="1" applyAlignment="1" applyProtection="1">
      <alignment vertical="center" wrapText="1"/>
      <protection locked="0"/>
    </xf>
    <xf numFmtId="49" fontId="1" fillId="2" borderId="5" xfId="13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5" fillId="2" borderId="5" xfId="69" applyFont="1" applyFill="1" applyBorder="1" applyAlignment="1">
      <alignment horizontal="left" vertical="center" wrapText="1"/>
    </xf>
    <xf numFmtId="0" fontId="5" fillId="2" borderId="5" xfId="69" applyFont="1" applyFill="1" applyBorder="1" applyAlignment="1">
      <alignment horizontal="center" vertical="center" wrapText="1"/>
    </xf>
    <xf numFmtId="0" fontId="3" fillId="2" borderId="6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3" applyFont="1" applyFill="1" applyBorder="1" applyAlignment="1" applyProtection="1">
      <alignment horizontal="center" vertical="center" wrapText="1"/>
      <protection locked="0"/>
    </xf>
    <xf numFmtId="0" fontId="8" fillId="2" borderId="5" xfId="3" applyNumberFormat="1" applyFont="1" applyFill="1" applyBorder="1" applyAlignment="1">
      <alignment horizontal="center" vertical="center" wrapText="1"/>
    </xf>
    <xf numFmtId="0" fontId="9" fillId="2" borderId="5" xfId="71" applyNumberFormat="1" applyFont="1" applyFill="1" applyBorder="1" applyAlignment="1">
      <alignment horizontal="center" vertical="center" wrapText="1"/>
    </xf>
    <xf numFmtId="0" fontId="7" fillId="2" borderId="6" xfId="6" applyNumberFormat="1" applyFont="1" applyFill="1" applyBorder="1" applyAlignment="1" applyProtection="1">
      <alignment horizontal="center" vertical="center" wrapText="1"/>
      <protection locked="0"/>
    </xf>
    <xf numFmtId="176" fontId="8" fillId="2" borderId="5" xfId="55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55" applyNumberFormat="1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0" fontId="1" fillId="2" borderId="5" xfId="64" applyFont="1" applyFill="1" applyBorder="1" applyAlignment="1" applyProtection="1">
      <alignment horizontal="center" vertical="center" wrapText="1"/>
      <protection locked="0"/>
    </xf>
    <xf numFmtId="0" fontId="1" fillId="2" borderId="5" xfId="13" applyFont="1" applyFill="1" applyBorder="1" applyAlignment="1" applyProtection="1">
      <alignment horizontal="center" vertical="center" wrapText="1" shrinkToFit="1"/>
      <protection locked="0"/>
    </xf>
    <xf numFmtId="49" fontId="11" fillId="2" borderId="5" xfId="70" applyNumberFormat="1" applyFont="1" applyFill="1" applyBorder="1" applyAlignment="1">
      <alignment horizontal="center" vertical="center" wrapText="1"/>
    </xf>
    <xf numFmtId="49" fontId="8" fillId="2" borderId="5" xfId="7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2" fillId="2" borderId="5" xfId="6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0" borderId="0" xfId="64" applyNumberFormat="1" applyFont="1" applyFill="1" applyBorder="1" applyAlignment="1" applyProtection="1">
      <alignment horizontal="left" vertical="top" wrapText="1"/>
      <protection locked="0"/>
    </xf>
    <xf numFmtId="0" fontId="15" fillId="0" borderId="0" xfId="13" applyFont="1" applyFill="1" applyBorder="1" applyAlignment="1" applyProtection="1">
      <alignment horizontal="left" vertical="center" wrapText="1"/>
      <protection locked="0"/>
    </xf>
    <xf numFmtId="0" fontId="16" fillId="0" borderId="0" xfId="13" applyFont="1" applyFill="1" applyBorder="1" applyAlignment="1" applyProtection="1">
      <alignment horizontal="left" vertical="center" wrapText="1"/>
      <protection locked="0"/>
    </xf>
    <xf numFmtId="0" fontId="15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64" applyFont="1" applyFill="1" applyBorder="1" applyAlignment="1" applyProtection="1">
      <alignment horizontal="left" vertical="center" wrapText="1"/>
      <protection locked="0"/>
    </xf>
    <xf numFmtId="49" fontId="15" fillId="0" borderId="0" xfId="64" applyNumberFormat="1" applyFont="1" applyFill="1" applyBorder="1" applyAlignment="1" applyProtection="1">
      <alignment horizontal="left" vertical="center" wrapText="1"/>
      <protection locked="0"/>
    </xf>
    <xf numFmtId="177" fontId="15" fillId="0" borderId="0" xfId="64" applyNumberFormat="1" applyFont="1" applyFill="1" applyBorder="1" applyAlignment="1" applyProtection="1">
      <alignment horizontal="left" vertical="center" wrapText="1"/>
      <protection locked="0"/>
    </xf>
    <xf numFmtId="10" fontId="15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7" fillId="0" borderId="8" xfId="64" applyFont="1" applyFill="1" applyBorder="1" applyAlignment="1" applyProtection="1">
      <alignment horizontal="left" vertical="center"/>
      <protection locked="0"/>
    </xf>
    <xf numFmtId="0" fontId="17" fillId="0" borderId="9" xfId="64" applyFont="1" applyFill="1" applyBorder="1" applyAlignment="1" applyProtection="1">
      <alignment horizontal="left" vertical="center"/>
      <protection locked="0"/>
    </xf>
    <xf numFmtId="0" fontId="18" fillId="0" borderId="9" xfId="64" applyFont="1" applyFill="1" applyBorder="1" applyAlignment="1" applyProtection="1">
      <alignment horizontal="left" vertical="center"/>
      <protection locked="0"/>
    </xf>
    <xf numFmtId="0" fontId="18" fillId="0" borderId="10" xfId="64" applyFont="1" applyFill="1" applyBorder="1" applyAlignment="1" applyProtection="1">
      <alignment horizontal="left" vertical="center"/>
      <protection locked="0"/>
    </xf>
    <xf numFmtId="0" fontId="18" fillId="0" borderId="5" xfId="64" applyFont="1" applyFill="1" applyBorder="1" applyAlignment="1" applyProtection="1">
      <alignment horizontal="left" vertical="center"/>
      <protection locked="0"/>
    </xf>
    <xf numFmtId="0" fontId="17" fillId="0" borderId="10" xfId="64" applyFont="1" applyFill="1" applyBorder="1" applyAlignment="1" applyProtection="1">
      <alignment horizontal="left" vertical="center" wrapText="1"/>
      <protection locked="0"/>
    </xf>
    <xf numFmtId="0" fontId="17" fillId="0" borderId="5" xfId="64" applyFont="1" applyFill="1" applyBorder="1" applyAlignment="1" applyProtection="1">
      <alignment horizontal="left" vertical="center" wrapText="1"/>
      <protection locked="0"/>
    </xf>
    <xf numFmtId="0" fontId="18" fillId="0" borderId="10" xfId="64" applyFont="1" applyFill="1" applyBorder="1" applyAlignment="1" applyProtection="1">
      <alignment horizontal="left" vertical="center" wrapText="1"/>
      <protection locked="0"/>
    </xf>
    <xf numFmtId="0" fontId="18" fillId="0" borderId="5" xfId="64" applyFont="1" applyFill="1" applyBorder="1" applyAlignment="1" applyProtection="1">
      <alignment horizontal="left" vertical="center" wrapText="1"/>
      <protection locked="0"/>
    </xf>
    <xf numFmtId="0" fontId="18" fillId="0" borderId="10" xfId="64" applyFont="1" applyFill="1" applyBorder="1" applyAlignment="1" applyProtection="1">
      <alignment horizontal="left" vertical="top" wrapText="1"/>
      <protection locked="0"/>
    </xf>
    <xf numFmtId="0" fontId="18" fillId="0" borderId="5" xfId="64" applyFont="1" applyFill="1" applyBorder="1" applyAlignment="1" applyProtection="1">
      <alignment horizontal="left" vertical="top" wrapText="1"/>
      <protection locked="0"/>
    </xf>
    <xf numFmtId="0" fontId="19" fillId="0" borderId="11" xfId="13" applyNumberFormat="1" applyFont="1" applyFill="1" applyBorder="1" applyAlignment="1" applyProtection="1">
      <alignment horizontal="left" vertical="center" wrapText="1"/>
      <protection locked="0"/>
    </xf>
    <xf numFmtId="0" fontId="19" fillId="0" borderId="12" xfId="64" applyNumberFormat="1" applyFont="1" applyFill="1" applyBorder="1" applyAlignment="1" applyProtection="1">
      <alignment horizontal="left" vertical="center" wrapText="1"/>
      <protection locked="0"/>
    </xf>
    <xf numFmtId="0" fontId="19" fillId="0" borderId="13" xfId="64" applyNumberFormat="1" applyFont="1" applyFill="1" applyBorder="1" applyAlignment="1" applyProtection="1">
      <alignment horizontal="left" vertical="center" wrapText="1"/>
      <protection locked="0"/>
    </xf>
    <xf numFmtId="0" fontId="19" fillId="0" borderId="14" xfId="13" applyNumberFormat="1" applyFont="1" applyFill="1" applyBorder="1" applyAlignment="1" applyProtection="1">
      <alignment horizontal="left" vertical="center" wrapText="1"/>
      <protection locked="0"/>
    </xf>
    <xf numFmtId="0" fontId="20" fillId="0" borderId="5" xfId="64" applyFont="1" applyFill="1" applyBorder="1" applyAlignment="1" applyProtection="1">
      <alignment horizontal="left" vertical="center" wrapText="1"/>
      <protection locked="0"/>
    </xf>
    <xf numFmtId="0" fontId="16" fillId="0" borderId="10" xfId="64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13" applyFont="1" applyFill="1" applyBorder="1" applyAlignment="1" applyProtection="1">
      <alignment horizontal="left" vertical="center" wrapText="1"/>
      <protection locked="0"/>
    </xf>
    <xf numFmtId="0" fontId="18" fillId="0" borderId="9" xfId="64" applyFont="1" applyFill="1" applyBorder="1" applyAlignment="1" applyProtection="1">
      <alignment horizontal="left" vertical="center" wrapText="1"/>
      <protection locked="0"/>
    </xf>
    <xf numFmtId="0" fontId="17" fillId="0" borderId="9" xfId="64" applyFont="1" applyFill="1" applyBorder="1" applyAlignment="1" applyProtection="1">
      <alignment horizontal="left" vertical="center" wrapText="1"/>
      <protection locked="0"/>
    </xf>
    <xf numFmtId="0" fontId="21" fillId="0" borderId="9" xfId="64" applyNumberFormat="1" applyFont="1" applyFill="1" applyBorder="1" applyAlignment="1" applyProtection="1">
      <alignment horizontal="left" vertical="center" wrapText="1"/>
      <protection locked="0"/>
    </xf>
    <xf numFmtId="0" fontId="21" fillId="0" borderId="5" xfId="64" applyNumberFormat="1" applyFont="1" applyFill="1" applyBorder="1" applyAlignment="1" applyProtection="1">
      <alignment horizontal="left" vertical="center" wrapText="1"/>
      <protection locked="0"/>
    </xf>
    <xf numFmtId="0" fontId="19" fillId="0" borderId="15" xfId="64" applyNumberFormat="1" applyFont="1" applyFill="1" applyBorder="1" applyAlignment="1" applyProtection="1">
      <alignment horizontal="left" vertical="center" wrapText="1"/>
      <protection locked="0"/>
    </xf>
    <xf numFmtId="49" fontId="19" fillId="0" borderId="6" xfId="64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64" applyNumberFormat="1" applyFont="1" applyFill="1" applyBorder="1" applyAlignment="1" applyProtection="1">
      <alignment horizontal="left" vertical="center" wrapText="1"/>
      <protection locked="0"/>
    </xf>
    <xf numFmtId="0" fontId="20" fillId="0" borderId="5" xfId="13" applyNumberFormat="1" applyFont="1" applyFill="1" applyBorder="1" applyAlignment="1" applyProtection="1">
      <alignment horizontal="left" vertical="center" wrapText="1"/>
      <protection locked="0"/>
    </xf>
    <xf numFmtId="49" fontId="19" fillId="0" borderId="7" xfId="64" applyNumberFormat="1" applyFont="1" applyFill="1" applyBorder="1" applyAlignment="1" applyProtection="1">
      <alignment horizontal="left" vertical="center" wrapText="1"/>
      <protection locked="0"/>
    </xf>
    <xf numFmtId="0" fontId="15" fillId="0" borderId="7" xfId="64" applyNumberFormat="1" applyFont="1" applyFill="1" applyBorder="1" applyAlignment="1" applyProtection="1">
      <alignment horizontal="left" vertical="center" wrapText="1"/>
      <protection locked="0"/>
    </xf>
    <xf numFmtId="0" fontId="19" fillId="0" borderId="7" xfId="64" applyNumberFormat="1" applyFont="1" applyFill="1" applyBorder="1" applyAlignment="1" applyProtection="1">
      <alignment horizontal="left" vertical="center" wrapText="1"/>
      <protection locked="0"/>
    </xf>
    <xf numFmtId="0" fontId="20" fillId="0" borderId="5" xfId="0" applyNumberFormat="1" applyFont="1" applyFill="1" applyBorder="1" applyAlignment="1">
      <alignment horizontal="left"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/>
    </xf>
    <xf numFmtId="0" fontId="16" fillId="0" borderId="5" xfId="13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64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>
      <alignment horizontal="left" vertical="center"/>
    </xf>
    <xf numFmtId="49" fontId="20" fillId="0" borderId="7" xfId="0" applyNumberFormat="1" applyFont="1" applyFill="1" applyBorder="1" applyAlignment="1">
      <alignment horizontal="left" vertical="center" wrapText="1"/>
    </xf>
    <xf numFmtId="0" fontId="15" fillId="0" borderId="6" xfId="64" applyNumberFormat="1" applyFont="1" applyFill="1" applyBorder="1" applyAlignment="1" applyProtection="1">
      <alignment horizontal="left" vertical="center" wrapText="1"/>
      <protection locked="0"/>
    </xf>
    <xf numFmtId="49" fontId="15" fillId="0" borderId="6" xfId="64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13" applyNumberFormat="1" applyFont="1" applyFill="1" applyBorder="1" applyAlignment="1" applyProtection="1">
      <alignment horizontal="left" vertical="center" wrapText="1"/>
      <protection locked="0"/>
    </xf>
    <xf numFmtId="49" fontId="19" fillId="0" borderId="6" xfId="13" applyNumberFormat="1" applyFont="1" applyFill="1" applyBorder="1" applyAlignment="1" applyProtection="1">
      <alignment horizontal="left" vertical="center" wrapText="1"/>
      <protection locked="0"/>
    </xf>
    <xf numFmtId="49" fontId="15" fillId="0" borderId="7" xfId="64" applyNumberFormat="1" applyFont="1" applyFill="1" applyBorder="1" applyAlignment="1" applyProtection="1">
      <alignment horizontal="left" vertical="center" wrapText="1"/>
      <protection locked="0"/>
    </xf>
    <xf numFmtId="49" fontId="15" fillId="0" borderId="17" xfId="13" applyNumberFormat="1" applyFont="1" applyFill="1" applyBorder="1" applyAlignment="1" applyProtection="1">
      <alignment horizontal="left" vertical="center" wrapText="1"/>
      <protection locked="0"/>
    </xf>
    <xf numFmtId="49" fontId="19" fillId="0" borderId="7" xfId="13" applyNumberFormat="1" applyFont="1" applyFill="1" applyBorder="1" applyAlignment="1" applyProtection="1">
      <alignment horizontal="left" vertical="center" wrapText="1"/>
      <protection locked="0"/>
    </xf>
    <xf numFmtId="49" fontId="16" fillId="0" borderId="5" xfId="0" applyNumberFormat="1" applyFont="1" applyFill="1" applyBorder="1" applyAlignment="1">
      <alignment horizontal="left" vertical="center" wrapText="1"/>
    </xf>
    <xf numFmtId="49" fontId="16" fillId="0" borderId="5" xfId="13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64" applyNumberFormat="1" applyFont="1" applyFill="1" applyBorder="1" applyAlignment="1" applyProtection="1">
      <alignment horizontal="left" vertical="center" wrapText="1"/>
      <protection locked="0"/>
    </xf>
    <xf numFmtId="0" fontId="16" fillId="0" borderId="7" xfId="6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7" applyFont="1" applyFill="1" applyAlignment="1">
      <alignment horizontal="left" vertical="center"/>
    </xf>
    <xf numFmtId="177" fontId="19" fillId="0" borderId="6" xfId="64" applyNumberFormat="1" applyFont="1" applyFill="1" applyBorder="1" applyAlignment="1" applyProtection="1">
      <alignment horizontal="left" vertical="center" wrapText="1"/>
      <protection locked="0"/>
    </xf>
    <xf numFmtId="178" fontId="22" fillId="0" borderId="5" xfId="60" applyNumberFormat="1" applyFont="1" applyFill="1" applyBorder="1" applyAlignment="1">
      <alignment horizontal="left" vertical="center" wrapText="1"/>
    </xf>
    <xf numFmtId="179" fontId="22" fillId="0" borderId="5" xfId="11" applyNumberFormat="1" applyFont="1" applyFill="1" applyBorder="1" applyAlignment="1">
      <alignment horizontal="left" vertical="center" wrapText="1"/>
    </xf>
    <xf numFmtId="177" fontId="19" fillId="0" borderId="7" xfId="64" applyNumberFormat="1" applyFont="1" applyFill="1" applyBorder="1" applyAlignment="1" applyProtection="1">
      <alignment horizontal="left" vertical="center" wrapText="1"/>
      <protection locked="0"/>
    </xf>
    <xf numFmtId="177" fontId="16" fillId="0" borderId="5" xfId="13" applyNumberFormat="1" applyFont="1" applyFill="1" applyBorder="1" applyAlignment="1" applyProtection="1">
      <alignment horizontal="left" vertical="center" wrapText="1"/>
      <protection locked="0"/>
    </xf>
    <xf numFmtId="177" fontId="16" fillId="0" borderId="5" xfId="0" applyNumberFormat="1" applyFont="1" applyFill="1" applyBorder="1" applyAlignment="1">
      <alignment horizontal="left" vertical="center"/>
    </xf>
    <xf numFmtId="49" fontId="16" fillId="0" borderId="7" xfId="13" applyNumberFormat="1" applyFont="1" applyFill="1" applyBorder="1" applyAlignment="1" applyProtection="1">
      <alignment horizontal="left" vertical="center" wrapText="1"/>
      <protection locked="0"/>
    </xf>
    <xf numFmtId="177" fontId="16" fillId="0" borderId="7" xfId="13" applyNumberFormat="1" applyFont="1" applyFill="1" applyBorder="1" applyAlignment="1" applyProtection="1">
      <alignment horizontal="left" vertical="center" wrapText="1"/>
      <protection locked="0"/>
    </xf>
    <xf numFmtId="10" fontId="21" fillId="0" borderId="9" xfId="64" applyNumberFormat="1" applyFont="1" applyFill="1" applyBorder="1" applyAlignment="1" applyProtection="1">
      <alignment horizontal="left" vertical="center" wrapText="1"/>
      <protection locked="0"/>
    </xf>
    <xf numFmtId="10" fontId="21" fillId="0" borderId="5" xfId="64" applyNumberFormat="1" applyFont="1" applyFill="1" applyBorder="1" applyAlignment="1" applyProtection="1">
      <alignment horizontal="left" vertical="center" wrapText="1"/>
      <protection locked="0"/>
    </xf>
    <xf numFmtId="180" fontId="22" fillId="0" borderId="5" xfId="60" applyNumberFormat="1" applyFont="1" applyFill="1" applyBorder="1" applyAlignment="1">
      <alignment horizontal="left" vertical="center" wrapText="1"/>
    </xf>
    <xf numFmtId="10" fontId="22" fillId="0" borderId="5" xfId="60" applyNumberFormat="1" applyFont="1" applyFill="1" applyBorder="1" applyAlignment="1">
      <alignment horizontal="left" vertical="center" wrapText="1"/>
    </xf>
    <xf numFmtId="181" fontId="22" fillId="0" borderId="5" xfId="60" applyNumberFormat="1" applyFont="1" applyFill="1" applyBorder="1" applyAlignment="1">
      <alignment horizontal="left" vertical="center" wrapText="1"/>
    </xf>
    <xf numFmtId="0" fontId="10" fillId="0" borderId="7" xfId="65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64" applyFont="1" applyFill="1" applyBorder="1" applyAlignment="1" applyProtection="1">
      <alignment horizontal="left" vertical="center" wrapText="1"/>
      <protection locked="0"/>
    </xf>
    <xf numFmtId="182" fontId="23" fillId="0" borderId="6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5" xfId="65" applyNumberFormat="1" applyFont="1" applyFill="1" applyBorder="1" applyAlignment="1" applyProtection="1">
      <alignment horizontal="left" vertical="center" wrapText="1"/>
      <protection locked="0"/>
    </xf>
    <xf numFmtId="0" fontId="10" fillId="0" borderId="7" xfId="64" applyFont="1" applyFill="1" applyBorder="1" applyAlignment="1" applyProtection="1">
      <alignment horizontal="left" vertical="center" wrapText="1"/>
      <protection locked="0"/>
    </xf>
    <xf numFmtId="182" fontId="23" fillId="0" borderId="7" xfId="64" applyNumberFormat="1" applyFont="1" applyFill="1" applyBorder="1" applyAlignment="1" applyProtection="1">
      <alignment horizontal="left" vertical="center" wrapText="1"/>
      <protection locked="0"/>
    </xf>
    <xf numFmtId="10" fontId="16" fillId="0" borderId="5" xfId="13" applyNumberFormat="1" applyFont="1" applyFill="1" applyBorder="1" applyAlignment="1" applyProtection="1">
      <alignment horizontal="left" vertical="center" wrapText="1"/>
      <protection locked="0"/>
    </xf>
    <xf numFmtId="10" fontId="16" fillId="0" borderId="5" xfId="64" applyNumberFormat="1" applyFont="1" applyFill="1" applyBorder="1" applyAlignment="1" applyProtection="1">
      <alignment horizontal="left" vertical="center" wrapText="1"/>
      <protection locked="0"/>
    </xf>
    <xf numFmtId="180" fontId="24" fillId="0" borderId="5" xfId="0" applyNumberFormat="1" applyFont="1" applyFill="1" applyBorder="1" applyAlignment="1">
      <alignment horizontal="left" vertical="center"/>
    </xf>
    <xf numFmtId="180" fontId="20" fillId="0" borderId="5" xfId="0" applyNumberFormat="1" applyFont="1" applyFill="1" applyBorder="1" applyAlignment="1">
      <alignment horizontal="left" vertical="center"/>
    </xf>
    <xf numFmtId="182" fontId="10" fillId="0" borderId="6" xfId="64" applyNumberFormat="1" applyFont="1" applyFill="1" applyBorder="1" applyAlignment="1" applyProtection="1">
      <alignment horizontal="left" vertical="center" wrapText="1"/>
      <protection locked="0"/>
    </xf>
    <xf numFmtId="182" fontId="10" fillId="0" borderId="6" xfId="15" applyNumberFormat="1" applyFont="1" applyFill="1" applyBorder="1" applyAlignment="1" applyProtection="1">
      <alignment horizontal="left" vertical="center" wrapText="1"/>
      <protection locked="0"/>
    </xf>
    <xf numFmtId="182" fontId="10" fillId="0" borderId="7" xfId="64" applyNumberFormat="1" applyFont="1" applyFill="1" applyBorder="1" applyAlignment="1" applyProtection="1">
      <alignment horizontal="left" vertical="center" wrapText="1"/>
      <protection locked="0"/>
    </xf>
    <xf numFmtId="182" fontId="10" fillId="0" borderId="7" xfId="15" applyNumberFormat="1" applyFont="1" applyFill="1" applyBorder="1" applyAlignment="1" applyProtection="1">
      <alignment horizontal="left" vertical="center" wrapText="1"/>
      <protection locked="0"/>
    </xf>
    <xf numFmtId="0" fontId="19" fillId="0" borderId="9" xfId="64" applyNumberFormat="1" applyFont="1" applyFill="1" applyBorder="1" applyAlignment="1" applyProtection="1">
      <alignment horizontal="left" vertical="center" wrapText="1"/>
      <protection locked="0"/>
    </xf>
    <xf numFmtId="0" fontId="16" fillId="0" borderId="9" xfId="0" applyFont="1" applyFill="1" applyBorder="1" applyAlignment="1">
      <alignment horizontal="left" vertical="center" wrapText="1"/>
    </xf>
    <xf numFmtId="0" fontId="19" fillId="0" borderId="5" xfId="64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9" fillId="0" borderId="5" xfId="64" applyFont="1" applyFill="1" applyBorder="1" applyAlignment="1" applyProtection="1">
      <alignment horizontal="left" vertical="center" wrapText="1"/>
      <protection locked="0"/>
    </xf>
    <xf numFmtId="0" fontId="26" fillId="0" borderId="5" xfId="64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13" applyFont="1" applyFill="1" applyBorder="1" applyAlignment="1" applyProtection="1">
      <alignment horizontal="left" vertical="center" wrapText="1" shrinkToFit="1"/>
      <protection locked="0"/>
    </xf>
    <xf numFmtId="0" fontId="15" fillId="0" borderId="7" xfId="13" applyFont="1" applyFill="1" applyBorder="1" applyAlignment="1" applyProtection="1">
      <alignment horizontal="left" vertical="center" wrapText="1" shrinkToFit="1"/>
      <protection locked="0"/>
    </xf>
    <xf numFmtId="0" fontId="27" fillId="0" borderId="0" xfId="64" applyFont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horizontal="center" vertical="top" wrapText="1"/>
      <protection locked="0"/>
    </xf>
    <xf numFmtId="0" fontId="15" fillId="0" borderId="0" xfId="13" applyFont="1" applyFill="1" applyBorder="1" applyAlignment="1" applyProtection="1">
      <alignment horizontal="center" vertical="center" wrapText="1"/>
      <protection locked="0"/>
    </xf>
    <xf numFmtId="0" fontId="3" fillId="3" borderId="0" xfId="64" applyFont="1" applyFill="1" applyAlignment="1" applyProtection="1">
      <alignment horizontal="center" vertical="center" wrapText="1"/>
      <protection locked="0"/>
    </xf>
    <xf numFmtId="0" fontId="3" fillId="4" borderId="0" xfId="64" applyFont="1" applyFill="1" applyAlignment="1" applyProtection="1">
      <alignment horizontal="center" vertical="center" wrapText="1"/>
      <protection locked="0"/>
    </xf>
    <xf numFmtId="0" fontId="3" fillId="0" borderId="0" xfId="64" applyFont="1" applyFill="1" applyAlignment="1" applyProtection="1">
      <alignment horizontal="center" vertical="center" wrapText="1"/>
      <protection locked="0"/>
    </xf>
    <xf numFmtId="0" fontId="6" fillId="0" borderId="0" xfId="64" applyFont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horizontal="left" vertical="center" wrapText="1"/>
      <protection locked="0"/>
    </xf>
    <xf numFmtId="49" fontId="15" fillId="0" borderId="0" xfId="64" applyNumberFormat="1" applyFont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vertical="center" wrapText="1"/>
      <protection locked="0"/>
    </xf>
    <xf numFmtId="177" fontId="15" fillId="0" borderId="0" xfId="64" applyNumberFormat="1" applyFont="1" applyAlignment="1" applyProtection="1">
      <alignment horizontal="left" vertical="center" wrapText="1"/>
      <protection locked="0"/>
    </xf>
    <xf numFmtId="182" fontId="15" fillId="0" borderId="0" xfId="64" applyNumberFormat="1" applyFont="1" applyAlignment="1" applyProtection="1">
      <alignment horizontal="center" vertical="center" wrapText="1"/>
      <protection locked="0"/>
    </xf>
    <xf numFmtId="10" fontId="15" fillId="0" borderId="0" xfId="64" applyNumberFormat="1" applyFont="1" applyAlignment="1" applyProtection="1">
      <alignment horizontal="center" vertical="center" wrapText="1"/>
      <protection locked="0"/>
    </xf>
    <xf numFmtId="0" fontId="28" fillId="0" borderId="5" xfId="64" applyFont="1" applyFill="1" applyBorder="1" applyAlignment="1" applyProtection="1">
      <alignment horizontal="left" vertical="center"/>
      <protection locked="0"/>
    </xf>
    <xf numFmtId="0" fontId="29" fillId="0" borderId="5" xfId="64" applyFont="1" applyFill="1" applyBorder="1" applyAlignment="1" applyProtection="1">
      <alignment horizontal="left" vertical="center" wrapText="1"/>
      <protection locked="0"/>
    </xf>
    <xf numFmtId="0" fontId="30" fillId="0" borderId="1" xfId="64" applyFont="1" applyFill="1" applyBorder="1" applyAlignment="1" applyProtection="1">
      <alignment horizontal="center" vertical="center" wrapText="1"/>
      <protection locked="0"/>
    </xf>
    <xf numFmtId="0" fontId="30" fillId="0" borderId="2" xfId="64" applyFont="1" applyFill="1" applyBorder="1" applyAlignment="1" applyProtection="1">
      <alignment horizontal="center" vertical="center" wrapText="1"/>
      <protection locked="0"/>
    </xf>
    <xf numFmtId="0" fontId="30" fillId="0" borderId="18" xfId="64" applyFont="1" applyFill="1" applyBorder="1" applyAlignment="1" applyProtection="1">
      <alignment horizontal="center" vertical="center" wrapText="1"/>
      <protection locked="0"/>
    </xf>
    <xf numFmtId="0" fontId="30" fillId="0" borderId="0" xfId="64" applyFont="1" applyFill="1" applyAlignment="1" applyProtection="1">
      <alignment horizontal="center" vertical="center" wrapText="1"/>
      <protection locked="0"/>
    </xf>
    <xf numFmtId="0" fontId="30" fillId="0" borderId="5" xfId="64" applyFont="1" applyFill="1" applyBorder="1" applyAlignment="1" applyProtection="1">
      <alignment horizontal="left" vertical="center"/>
      <protection locked="0"/>
    </xf>
    <xf numFmtId="0" fontId="30" fillId="0" borderId="5" xfId="64" applyFont="1" applyFill="1" applyBorder="1" applyAlignment="1" applyProtection="1">
      <alignment horizontal="left" vertical="center" wrapText="1"/>
      <protection locked="0"/>
    </xf>
    <xf numFmtId="0" fontId="31" fillId="0" borderId="5" xfId="64" applyFont="1" applyFill="1" applyBorder="1" applyAlignment="1" applyProtection="1">
      <alignment horizontal="left" vertical="center" wrapText="1"/>
      <protection locked="0"/>
    </xf>
    <xf numFmtId="0" fontId="30" fillId="0" borderId="5" xfId="64" applyFont="1" applyFill="1" applyBorder="1" applyAlignment="1" applyProtection="1">
      <alignment horizontal="center" vertical="center" wrapText="1"/>
      <protection locked="0"/>
    </xf>
    <xf numFmtId="0" fontId="30" fillId="0" borderId="5" xfId="64" applyFont="1" applyFill="1" applyBorder="1" applyAlignment="1" applyProtection="1">
      <alignment horizontal="center" vertical="top" wrapText="1"/>
      <protection locked="0"/>
    </xf>
    <xf numFmtId="0" fontId="30" fillId="0" borderId="3" xfId="64" applyFont="1" applyFill="1" applyBorder="1" applyAlignment="1" applyProtection="1">
      <alignment horizontal="center" vertical="center" wrapText="1"/>
      <protection locked="0"/>
    </xf>
    <xf numFmtId="0" fontId="30" fillId="0" borderId="4" xfId="64" applyFont="1" applyFill="1" applyBorder="1" applyAlignment="1" applyProtection="1">
      <alignment horizontal="center" vertical="center" wrapText="1"/>
      <protection locked="0"/>
    </xf>
    <xf numFmtId="0" fontId="19" fillId="0" borderId="11" xfId="13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64" applyFont="1" applyFill="1" applyBorder="1" applyAlignment="1" applyProtection="1">
      <alignment horizontal="center" vertical="center" wrapText="1"/>
      <protection locked="0"/>
    </xf>
    <xf numFmtId="0" fontId="19" fillId="0" borderId="6" xfId="64" applyFont="1" applyFill="1" applyBorder="1" applyAlignment="1" applyProtection="1">
      <alignment horizontal="center" vertical="center" wrapText="1"/>
      <protection locked="0"/>
    </xf>
    <xf numFmtId="49" fontId="19" fillId="0" borderId="6" xfId="64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13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64" applyFont="1" applyFill="1" applyBorder="1" applyAlignment="1" applyProtection="1">
      <alignment horizontal="center" vertical="center" wrapText="1"/>
      <protection locked="0"/>
    </xf>
    <xf numFmtId="0" fontId="19" fillId="0" borderId="7" xfId="64" applyFont="1" applyFill="1" applyBorder="1" applyAlignment="1" applyProtection="1">
      <alignment horizontal="center" vertical="center" wrapText="1"/>
      <protection locked="0"/>
    </xf>
    <xf numFmtId="49" fontId="19" fillId="0" borderId="7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64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2" fillId="0" borderId="5" xfId="12" applyFill="1" applyBorder="1" applyAlignment="1">
      <alignment horizontal="left" vertical="center" wrapText="1"/>
    </xf>
    <xf numFmtId="0" fontId="15" fillId="0" borderId="6" xfId="64" applyFont="1" applyFill="1" applyBorder="1" applyAlignment="1" applyProtection="1">
      <alignment horizontal="center" vertical="center" wrapText="1"/>
      <protection locked="0"/>
    </xf>
    <xf numFmtId="49" fontId="15" fillId="0" borderId="6" xfId="64" applyNumberFormat="1" applyFont="1" applyFill="1" applyBorder="1" applyAlignment="1" applyProtection="1">
      <alignment horizontal="center" vertical="center" wrapText="1"/>
      <protection locked="0"/>
    </xf>
    <xf numFmtId="49" fontId="15" fillId="0" borderId="16" xfId="13" applyNumberFormat="1" applyFont="1" applyFill="1" applyBorder="1" applyAlignment="1" applyProtection="1">
      <alignment horizontal="center" vertical="center" wrapText="1"/>
      <protection locked="0"/>
    </xf>
    <xf numFmtId="49" fontId="15" fillId="0" borderId="7" xfId="64" applyNumberFormat="1" applyFont="1" applyFill="1" applyBorder="1" applyAlignment="1" applyProtection="1">
      <alignment horizontal="center" vertical="center" wrapText="1"/>
      <protection locked="0"/>
    </xf>
    <xf numFmtId="49" fontId="15" fillId="0" borderId="17" xfId="13" applyNumberFormat="1" applyFont="1" applyFill="1" applyBorder="1" applyAlignment="1" applyProtection="1">
      <alignment horizontal="center" vertical="center" wrapText="1"/>
      <protection locked="0"/>
    </xf>
    <xf numFmtId="180" fontId="8" fillId="0" borderId="5" xfId="0" applyNumberFormat="1" applyFont="1" applyFill="1" applyBorder="1" applyAlignment="1">
      <alignment horizontal="center" vertical="center" wrapText="1"/>
    </xf>
    <xf numFmtId="49" fontId="19" fillId="0" borderId="6" xfId="13" applyNumberFormat="1" applyFont="1" applyFill="1" applyBorder="1" applyAlignment="1" applyProtection="1">
      <alignment horizontal="center" vertical="center" wrapText="1"/>
      <protection locked="0"/>
    </xf>
    <xf numFmtId="177" fontId="19" fillId="0" borderId="6" xfId="64" applyNumberFormat="1" applyFont="1" applyFill="1" applyBorder="1" applyAlignment="1" applyProtection="1">
      <alignment horizontal="center" vertical="center" wrapText="1"/>
      <protection locked="0"/>
    </xf>
    <xf numFmtId="49" fontId="19" fillId="0" borderId="7" xfId="13" applyNumberFormat="1" applyFont="1" applyFill="1" applyBorder="1" applyAlignment="1" applyProtection="1">
      <alignment horizontal="center" vertical="center" wrapText="1"/>
      <protection locked="0"/>
    </xf>
    <xf numFmtId="177" fontId="19" fillId="0" borderId="7" xfId="64" applyNumberFormat="1" applyFont="1" applyFill="1" applyBorder="1" applyAlignment="1" applyProtection="1">
      <alignment horizontal="center" vertical="center" wrapText="1"/>
      <protection locked="0"/>
    </xf>
    <xf numFmtId="182" fontId="27" fillId="0" borderId="0" xfId="64" applyNumberFormat="1" applyFont="1" applyAlignment="1" applyProtection="1">
      <alignment horizontal="center" vertical="center" wrapText="1"/>
      <protection locked="0"/>
    </xf>
    <xf numFmtId="182" fontId="30" fillId="0" borderId="2" xfId="64" applyNumberFormat="1" applyFont="1" applyFill="1" applyBorder="1" applyAlignment="1" applyProtection="1">
      <alignment horizontal="center" vertical="center" wrapText="1"/>
      <protection locked="0"/>
    </xf>
    <xf numFmtId="182" fontId="30" fillId="0" borderId="0" xfId="64" applyNumberFormat="1" applyFont="1" applyFill="1" applyAlignment="1" applyProtection="1">
      <alignment horizontal="center" vertical="center" wrapText="1"/>
      <protection locked="0"/>
    </xf>
    <xf numFmtId="182" fontId="30" fillId="0" borderId="4" xfId="64" applyNumberFormat="1" applyFont="1" applyFill="1" applyBorder="1" applyAlignment="1" applyProtection="1">
      <alignment horizontal="center" vertical="center" wrapText="1"/>
      <protection locked="0"/>
    </xf>
    <xf numFmtId="178" fontId="22" fillId="0" borderId="5" xfId="60" applyNumberFormat="1" applyFont="1" applyFill="1" applyBorder="1" applyAlignment="1">
      <alignment horizontal="center" vertical="center" wrapText="1"/>
    </xf>
    <xf numFmtId="178" fontId="22" fillId="0" borderId="6" xfId="60" applyNumberFormat="1" applyFont="1" applyFill="1" applyBorder="1" applyAlignment="1">
      <alignment horizontal="center" vertical="center" wrapText="1"/>
    </xf>
    <xf numFmtId="182" fontId="22" fillId="0" borderId="5" xfId="11" applyNumberFormat="1" applyFont="1" applyFill="1" applyBorder="1" applyAlignment="1">
      <alignment horizontal="center" vertical="center" wrapText="1"/>
    </xf>
    <xf numFmtId="182" fontId="22" fillId="0" borderId="5" xfId="60" applyNumberFormat="1" applyFont="1" applyFill="1" applyBorder="1" applyAlignment="1">
      <alignment horizontal="center" vertical="center" wrapText="1"/>
    </xf>
    <xf numFmtId="178" fontId="22" fillId="0" borderId="7" xfId="60" applyNumberFormat="1" applyFont="1" applyFill="1" applyBorder="1" applyAlignment="1">
      <alignment horizontal="center" vertical="center" wrapText="1"/>
    </xf>
    <xf numFmtId="182" fontId="8" fillId="0" borderId="5" xfId="0" applyNumberFormat="1" applyFont="1" applyFill="1" applyBorder="1" applyAlignment="1">
      <alignment horizontal="center" vertical="center" wrapText="1"/>
    </xf>
    <xf numFmtId="10" fontId="27" fillId="0" borderId="0" xfId="64" applyNumberFormat="1" applyFont="1" applyAlignment="1" applyProtection="1">
      <alignment horizontal="center" vertical="center" wrapText="1"/>
      <protection locked="0"/>
    </xf>
    <xf numFmtId="10" fontId="30" fillId="0" borderId="2" xfId="64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64" applyFont="1" applyFill="1" applyBorder="1" applyAlignment="1" applyProtection="1">
      <alignment horizontal="center" vertical="center" wrapText="1"/>
      <protection locked="0"/>
    </xf>
    <xf numFmtId="10" fontId="30" fillId="0" borderId="0" xfId="64" applyNumberFormat="1" applyFont="1" applyFill="1" applyAlignment="1" applyProtection="1">
      <alignment horizontal="center" vertical="center" wrapText="1"/>
      <protection locked="0"/>
    </xf>
    <xf numFmtId="0" fontId="30" fillId="0" borderId="19" xfId="64" applyFont="1" applyFill="1" applyBorder="1" applyAlignment="1" applyProtection="1">
      <alignment horizontal="center" vertical="center" wrapText="1"/>
      <protection locked="0"/>
    </xf>
    <xf numFmtId="10" fontId="30" fillId="0" borderId="4" xfId="64" applyNumberFormat="1" applyFont="1" applyFill="1" applyBorder="1" applyAlignment="1" applyProtection="1">
      <alignment horizontal="center" vertical="center" wrapText="1"/>
      <protection locked="0"/>
    </xf>
    <xf numFmtId="0" fontId="30" fillId="0" borderId="17" xfId="64" applyFont="1" applyFill="1" applyBorder="1" applyAlignment="1" applyProtection="1">
      <alignment horizontal="center" vertical="center" wrapText="1"/>
      <protection locked="0"/>
    </xf>
    <xf numFmtId="10" fontId="22" fillId="0" borderId="5" xfId="60" applyNumberFormat="1" applyFont="1" applyFill="1" applyBorder="1" applyAlignment="1">
      <alignment horizontal="center" vertical="center" wrapText="1"/>
    </xf>
    <xf numFmtId="181" fontId="22" fillId="0" borderId="5" xfId="60" applyNumberFormat="1" applyFont="1" applyFill="1" applyBorder="1" applyAlignment="1">
      <alignment horizontal="center" vertical="center" wrapText="1"/>
    </xf>
    <xf numFmtId="180" fontId="22" fillId="0" borderId="5" xfId="60" applyNumberFormat="1" applyFont="1" applyFill="1" applyBorder="1" applyAlignment="1">
      <alignment horizontal="center" vertical="center" wrapText="1"/>
    </xf>
    <xf numFmtId="0" fontId="10" fillId="0" borderId="5" xfId="65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64" applyFont="1" applyFill="1" applyBorder="1" applyAlignment="1" applyProtection="1">
      <alignment horizontal="center" vertical="center" wrapText="1"/>
      <protection locked="0"/>
    </xf>
    <xf numFmtId="182" fontId="23" fillId="5" borderId="6" xfId="64" applyNumberFormat="1" applyFont="1" applyFill="1" applyBorder="1" applyAlignment="1" applyProtection="1">
      <alignment horizontal="center" vertical="center" wrapText="1"/>
      <protection locked="0"/>
    </xf>
    <xf numFmtId="182" fontId="10" fillId="5" borderId="6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64" applyFont="1" applyFill="1" applyBorder="1" applyAlignment="1" applyProtection="1">
      <alignment horizontal="center" vertical="center" wrapText="1"/>
      <protection locked="0"/>
    </xf>
    <xf numFmtId="182" fontId="23" fillId="5" borderId="7" xfId="64" applyNumberFormat="1" applyFont="1" applyFill="1" applyBorder="1" applyAlignment="1" applyProtection="1">
      <alignment horizontal="center" vertical="center" wrapText="1"/>
      <protection locked="0"/>
    </xf>
    <xf numFmtId="182" fontId="10" fillId="5" borderId="7" xfId="64" applyNumberFormat="1" applyFont="1" applyFill="1" applyBorder="1" applyAlignment="1" applyProtection="1">
      <alignment horizontal="center" vertical="center" wrapText="1"/>
      <protection locked="0"/>
    </xf>
    <xf numFmtId="10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82" fontId="10" fillId="5" borderId="6" xfId="15" applyNumberFormat="1" applyFont="1" applyFill="1" applyBorder="1" applyAlignment="1" applyProtection="1">
      <alignment horizontal="center" vertical="center" wrapText="1"/>
      <protection locked="0"/>
    </xf>
    <xf numFmtId="182" fontId="10" fillId="3" borderId="6" xfId="64" applyNumberFormat="1" applyFont="1" applyFill="1" applyBorder="1" applyAlignment="1" applyProtection="1">
      <alignment horizontal="center" vertical="center" wrapText="1"/>
      <protection locked="0"/>
    </xf>
    <xf numFmtId="182" fontId="23" fillId="3" borderId="6" xfId="64" applyNumberFormat="1" applyFont="1" applyFill="1" applyBorder="1" applyAlignment="1" applyProtection="1">
      <alignment horizontal="center" vertical="center" wrapText="1"/>
      <protection locked="0"/>
    </xf>
    <xf numFmtId="182" fontId="10" fillId="5" borderId="7" xfId="15" applyNumberFormat="1" applyFont="1" applyFill="1" applyBorder="1" applyAlignment="1" applyProtection="1">
      <alignment horizontal="center" vertical="center" wrapText="1"/>
      <protection locked="0"/>
    </xf>
    <xf numFmtId="182" fontId="10" fillId="3" borderId="7" xfId="64" applyNumberFormat="1" applyFont="1" applyFill="1" applyBorder="1" applyAlignment="1" applyProtection="1">
      <alignment horizontal="center" vertical="center" wrapText="1"/>
      <protection locked="0"/>
    </xf>
    <xf numFmtId="182" fontId="23" fillId="3" borderId="7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5" xfId="64" applyFont="1" applyFill="1" applyBorder="1" applyAlignment="1" applyProtection="1">
      <alignment horizontal="center" vertical="center" wrapText="1"/>
      <protection locked="0"/>
    </xf>
    <xf numFmtId="0" fontId="12" fillId="0" borderId="5" xfId="64" applyFont="1" applyFill="1" applyBorder="1" applyAlignment="1" applyProtection="1">
      <alignment horizontal="center" vertical="center" wrapText="1"/>
      <protection locked="0"/>
    </xf>
    <xf numFmtId="0" fontId="19" fillId="0" borderId="6" xfId="13" applyFont="1" applyFill="1" applyBorder="1" applyAlignment="1" applyProtection="1">
      <alignment horizontal="center" vertical="center" wrapText="1" shrinkToFit="1"/>
      <protection locked="0"/>
    </xf>
    <xf numFmtId="0" fontId="15" fillId="0" borderId="7" xfId="13" applyFont="1" applyFill="1" applyBorder="1" applyAlignment="1" applyProtection="1">
      <alignment horizontal="center" vertical="center" wrapText="1" shrinkToFit="1"/>
      <protection locked="0"/>
    </xf>
    <xf numFmtId="0" fontId="8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33" fillId="0" borderId="5" xfId="7" applyFont="1" applyFill="1" applyBorder="1" applyAlignment="1">
      <alignment vertical="center" wrapText="1"/>
    </xf>
    <xf numFmtId="0" fontId="33" fillId="0" borderId="5" xfId="64" applyFont="1" applyFill="1" applyBorder="1" applyAlignment="1" applyProtection="1">
      <alignment vertical="center" wrapText="1"/>
      <protection locked="0"/>
    </xf>
    <xf numFmtId="180" fontId="8" fillId="3" borderId="5" xfId="0" applyNumberFormat="1" applyFont="1" applyFill="1" applyBorder="1" applyAlignment="1">
      <alignment horizontal="center" vertical="center" wrapText="1"/>
    </xf>
    <xf numFmtId="183" fontId="8" fillId="3" borderId="5" xfId="0" applyNumberFormat="1" applyFont="1" applyFill="1" applyBorder="1" applyAlignment="1">
      <alignment horizontal="center" vertical="center" wrapText="1"/>
    </xf>
    <xf numFmtId="180" fontId="33" fillId="0" borderId="5" xfId="13" applyNumberFormat="1" applyFont="1" applyFill="1" applyBorder="1" applyAlignment="1" applyProtection="1">
      <alignment horizontal="left" vertical="center" wrapText="1"/>
      <protection locked="0"/>
    </xf>
    <xf numFmtId="0" fontId="33" fillId="0" borderId="5" xfId="0" applyFont="1" applyFill="1" applyBorder="1" applyAlignment="1">
      <alignment horizontal="left" vertical="center" wrapText="1"/>
    </xf>
    <xf numFmtId="182" fontId="8" fillId="3" borderId="5" xfId="0" applyNumberFormat="1" applyFont="1" applyFill="1" applyBorder="1" applyAlignment="1">
      <alignment horizontal="center" vertical="center" wrapText="1"/>
    </xf>
    <xf numFmtId="0" fontId="33" fillId="0" borderId="5" xfId="64" applyFont="1" applyFill="1" applyBorder="1" applyAlignment="1" applyProtection="1">
      <alignment horizontal="left" vertical="center" wrapText="1"/>
      <protection locked="0"/>
    </xf>
    <xf numFmtId="182" fontId="33" fillId="0" borderId="5" xfId="64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NumberFormat="1" applyFont="1" applyFill="1" applyBorder="1" applyAlignment="1">
      <alignment horizontal="center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0" fontId="3" fillId="3" borderId="5" xfId="64" applyFont="1" applyFill="1" applyBorder="1" applyAlignment="1" applyProtection="1">
      <alignment horizontal="center" vertical="center" wrapText="1"/>
      <protection locked="0"/>
    </xf>
    <xf numFmtId="10" fontId="33" fillId="0" borderId="5" xfId="64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27" applyFont="1" applyAlignment="1">
      <alignment vertical="center"/>
    </xf>
    <xf numFmtId="0" fontId="10" fillId="0" borderId="0" xfId="27" applyFont="1" applyAlignment="1">
      <alignment vertical="center"/>
    </xf>
    <xf numFmtId="0" fontId="35" fillId="0" borderId="5" xfId="27" applyFont="1" applyBorder="1" applyAlignment="1">
      <alignment horizontal="left" vertical="center"/>
    </xf>
    <xf numFmtId="0" fontId="36" fillId="0" borderId="5" xfId="27" applyFont="1" applyBorder="1" applyAlignment="1">
      <alignment horizontal="center" vertical="center"/>
    </xf>
    <xf numFmtId="0" fontId="36" fillId="0" borderId="5" xfId="27" applyFont="1" applyBorder="1" applyAlignment="1">
      <alignment horizontal="left" vertical="center"/>
    </xf>
    <xf numFmtId="0" fontId="37" fillId="0" borderId="5" xfId="27" applyFont="1" applyBorder="1" applyAlignment="1">
      <alignment horizontal="center" vertical="center"/>
    </xf>
    <xf numFmtId="0" fontId="35" fillId="0" borderId="5" xfId="27" applyFont="1" applyBorder="1" applyAlignment="1">
      <alignment horizontal="center" vertical="center" wrapText="1"/>
    </xf>
    <xf numFmtId="0" fontId="38" fillId="0" borderId="5" xfId="27" applyFont="1" applyBorder="1" applyAlignment="1">
      <alignment horizontal="center" vertical="center"/>
    </xf>
    <xf numFmtId="0" fontId="39" fillId="0" borderId="5" xfId="27" applyFont="1" applyBorder="1" applyAlignment="1">
      <alignment horizontal="center" vertical="center"/>
    </xf>
    <xf numFmtId="0" fontId="10" fillId="0" borderId="5" xfId="5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/>
    </xf>
    <xf numFmtId="0" fontId="10" fillId="0" borderId="16" xfId="51" applyFont="1" applyBorder="1" applyAlignment="1">
      <alignment horizontal="center" vertical="center"/>
    </xf>
    <xf numFmtId="0" fontId="40" fillId="0" borderId="5" xfId="51" applyFont="1" applyBorder="1" applyAlignment="1">
      <alignment horizontal="center" vertical="center"/>
    </xf>
    <xf numFmtId="0" fontId="10" fillId="0" borderId="18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10" fillId="0" borderId="19" xfId="51" applyFont="1" applyBorder="1" applyAlignment="1">
      <alignment horizontal="center" vertical="center"/>
    </xf>
    <xf numFmtId="0" fontId="40" fillId="0" borderId="12" xfId="51" applyFont="1" applyBorder="1" applyAlignment="1">
      <alignment horizontal="center" vertical="center"/>
    </xf>
    <xf numFmtId="0" fontId="40" fillId="0" borderId="13" xfId="51" applyFont="1" applyBorder="1" applyAlignment="1">
      <alignment horizontal="center" vertical="center"/>
    </xf>
    <xf numFmtId="0" fontId="40" fillId="0" borderId="15" xfId="51" applyFont="1" applyBorder="1" applyAlignment="1">
      <alignment horizontal="center" vertical="center"/>
    </xf>
    <xf numFmtId="0" fontId="10" fillId="0" borderId="21" xfId="51" applyFont="1" applyBorder="1" applyAlignment="1">
      <alignment horizontal="center" vertical="center"/>
    </xf>
    <xf numFmtId="0" fontId="40" fillId="0" borderId="21" xfId="51" applyFont="1" applyBorder="1" applyAlignment="1">
      <alignment horizontal="center" vertical="center"/>
    </xf>
    <xf numFmtId="0" fontId="10" fillId="0" borderId="3" xfId="51" applyFont="1" applyBorder="1" applyAlignment="1">
      <alignment horizontal="center" vertical="center"/>
    </xf>
    <xf numFmtId="0" fontId="10" fillId="0" borderId="4" xfId="51" applyFont="1" applyBorder="1" applyAlignment="1">
      <alignment horizontal="center" vertical="center"/>
    </xf>
    <xf numFmtId="0" fontId="10" fillId="0" borderId="17" xfId="51" applyFont="1" applyBorder="1" applyAlignment="1">
      <alignment horizontal="center" vertical="center"/>
    </xf>
    <xf numFmtId="0" fontId="10" fillId="0" borderId="5" xfId="27" applyFont="1" applyBorder="1" applyAlignment="1">
      <alignment horizontal="center" vertical="center"/>
    </xf>
    <xf numFmtId="0" fontId="41" fillId="0" borderId="5" xfId="27" applyFont="1" applyBorder="1" applyAlignment="1">
      <alignment horizontal="center" vertical="center"/>
    </xf>
    <xf numFmtId="0" fontId="10" fillId="0" borderId="5" xfId="27" applyFont="1" applyBorder="1" applyAlignment="1">
      <alignment vertical="center"/>
    </xf>
    <xf numFmtId="0" fontId="10" fillId="0" borderId="5" xfId="27" applyFont="1" applyBorder="1" applyAlignment="1">
      <alignment vertical="center" wrapText="1"/>
    </xf>
    <xf numFmtId="0" fontId="8" fillId="0" borderId="5" xfId="62" applyFont="1" applyBorder="1" applyAlignment="1">
      <alignment horizontal="center" vertical="center" wrapText="1"/>
    </xf>
    <xf numFmtId="0" fontId="8" fillId="0" borderId="5" xfId="62" applyFont="1" applyBorder="1" applyAlignment="1">
      <alignment horizontal="left" vertical="center" wrapText="1"/>
    </xf>
    <xf numFmtId="0" fontId="40" fillId="0" borderId="5" xfId="51" applyFont="1" applyBorder="1" applyAlignment="1">
      <alignment horizontal="left" vertical="center" wrapText="1"/>
    </xf>
    <xf numFmtId="0" fontId="40" fillId="0" borderId="12" xfId="51" applyFont="1" applyBorder="1" applyAlignment="1">
      <alignment horizontal="left" vertical="center" wrapText="1"/>
    </xf>
    <xf numFmtId="0" fontId="40" fillId="0" borderId="13" xfId="51" applyFont="1" applyBorder="1" applyAlignment="1">
      <alignment horizontal="left" vertical="center" wrapText="1"/>
    </xf>
    <xf numFmtId="0" fontId="40" fillId="0" borderId="21" xfId="51" applyFont="1" applyBorder="1" applyAlignment="1">
      <alignment horizontal="left" vertical="center" wrapText="1"/>
    </xf>
    <xf numFmtId="0" fontId="42" fillId="0" borderId="5" xfId="27" applyFont="1" applyBorder="1" applyAlignment="1">
      <alignment vertical="center"/>
    </xf>
    <xf numFmtId="0" fontId="42" fillId="0" borderId="5" xfId="27" applyFont="1" applyBorder="1" applyAlignment="1">
      <alignment horizontal="left" vertical="center" wrapText="1"/>
    </xf>
    <xf numFmtId="0" fontId="34" fillId="0" borderId="5" xfId="27" applyFont="1" applyBorder="1" applyAlignment="1">
      <alignment vertical="center"/>
    </xf>
    <xf numFmtId="0" fontId="43" fillId="0" borderId="5" xfId="27" applyFont="1" applyBorder="1" applyAlignment="1">
      <alignment horizontal="center" vertical="center"/>
    </xf>
    <xf numFmtId="0" fontId="34" fillId="0" borderId="5" xfId="27" applyFont="1" applyBorder="1" applyAlignment="1">
      <alignment horizontal="center" vertical="center"/>
    </xf>
    <xf numFmtId="0" fontId="5" fillId="0" borderId="5" xfId="27" applyFont="1" applyBorder="1" applyAlignment="1">
      <alignment horizontal="center" vertical="center"/>
    </xf>
    <xf numFmtId="0" fontId="40" fillId="0" borderId="15" xfId="51" applyFont="1" applyBorder="1" applyAlignment="1">
      <alignment horizontal="left" vertical="center" wrapText="1"/>
    </xf>
    <xf numFmtId="0" fontId="10" fillId="0" borderId="21" xfId="27" applyFont="1" applyBorder="1" applyAlignment="1">
      <alignment horizontal="center" vertical="center"/>
    </xf>
    <xf numFmtId="0" fontId="42" fillId="0" borderId="0" xfId="27" applyFont="1" applyAlignment="1">
      <alignment vertical="center"/>
    </xf>
    <xf numFmtId="0" fontId="43" fillId="0" borderId="5" xfId="51" applyFont="1" applyBorder="1" applyAlignment="1">
      <alignment horizontal="center" vertical="center"/>
    </xf>
    <xf numFmtId="0" fontId="34" fillId="0" borderId="0" xfId="27" applyFont="1" applyAlignment="1">
      <alignment vertical="center" wrapText="1"/>
    </xf>
    <xf numFmtId="14" fontId="43" fillId="0" borderId="5" xfId="27" applyNumberFormat="1" applyFont="1" applyBorder="1" applyAlignment="1">
      <alignment horizontal="center" vertical="center" shrinkToFit="1"/>
    </xf>
    <xf numFmtId="49" fontId="5" fillId="0" borderId="5" xfId="27" applyNumberFormat="1" applyFont="1" applyBorder="1" applyAlignment="1">
      <alignment horizontal="center" vertical="center" shrinkToFit="1"/>
    </xf>
    <xf numFmtId="14" fontId="5" fillId="0" borderId="5" xfId="27" applyNumberFormat="1" applyFont="1" applyBorder="1" applyAlignment="1">
      <alignment horizontal="center" vertical="center" shrinkToFit="1"/>
    </xf>
    <xf numFmtId="0" fontId="10" fillId="0" borderId="12" xfId="27" applyFont="1" applyBorder="1" applyAlignment="1">
      <alignment horizontal="center" vertical="center"/>
    </xf>
    <xf numFmtId="0" fontId="10" fillId="0" borderId="13" xfId="27" applyFont="1" applyBorder="1" applyAlignment="1">
      <alignment horizontal="center" vertical="center"/>
    </xf>
    <xf numFmtId="0" fontId="10" fillId="0" borderId="15" xfId="27" applyFont="1" applyBorder="1" applyAlignment="1">
      <alignment horizontal="center" vertical="center"/>
    </xf>
    <xf numFmtId="0" fontId="10" fillId="0" borderId="22" xfId="27" applyFont="1" applyBorder="1" applyAlignment="1">
      <alignment horizontal="center" vertical="center"/>
    </xf>
    <xf numFmtId="0" fontId="10" fillId="0" borderId="23" xfId="27" applyFont="1" applyBorder="1" applyAlignment="1">
      <alignment horizontal="center" vertical="center"/>
    </xf>
    <xf numFmtId="0" fontId="10" fillId="0" borderId="24" xfId="27" applyFont="1" applyBorder="1" applyAlignment="1">
      <alignment horizontal="center" vertical="center"/>
    </xf>
    <xf numFmtId="0" fontId="40" fillId="0" borderId="5" xfId="27" applyFont="1" applyBorder="1" applyAlignment="1">
      <alignment horizontal="center" vertical="center"/>
    </xf>
  </cellXfs>
  <cellStyles count="7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样式 1 10" xfId="6"/>
    <cellStyle name="常规 3 29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常规 2 2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常规 5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" xfId="62"/>
    <cellStyle name="常规 4 2" xfId="63"/>
    <cellStyle name="样式 1" xfId="64"/>
    <cellStyle name="RowLevel_1" xfId="65"/>
    <cellStyle name="常规_SMF目錄&amp;BOM1 " xfId="66"/>
    <cellStyle name="BOM_Level_Below3 3" xfId="67"/>
    <cellStyle name="BOM_Level_Below3 3 6" xfId="68"/>
    <cellStyle name="常规 12" xfId="69"/>
    <cellStyle name="常规 45" xfId="70"/>
    <cellStyle name="常规 50" xfId="71"/>
  </cellStyles>
  <dxfs count="7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9.png"/><Relationship Id="rId79" Type="http://schemas.openxmlformats.org/officeDocument/2006/relationships/image" Target="../media/image79.emf"/><Relationship Id="rId78" Type="http://schemas.openxmlformats.org/officeDocument/2006/relationships/image" Target="../media/image78.png"/><Relationship Id="rId77" Type="http://schemas.openxmlformats.org/officeDocument/2006/relationships/image" Target="../media/image77.emf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8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7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6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5.emf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emf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4.emf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1.png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emf"/><Relationship Id="rId18" Type="http://schemas.openxmlformats.org/officeDocument/2006/relationships/image" Target="../media/image19.png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89.emf"/><Relationship Id="rId3" Type="http://schemas.openxmlformats.org/officeDocument/2006/relationships/image" Target="../media/image88.emf"/><Relationship Id="rId2" Type="http://schemas.openxmlformats.org/officeDocument/2006/relationships/image" Target="../media/image87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98.jpeg"/><Relationship Id="rId8" Type="http://schemas.openxmlformats.org/officeDocument/2006/relationships/image" Target="../media/image97.jpeg"/><Relationship Id="rId7" Type="http://schemas.openxmlformats.org/officeDocument/2006/relationships/image" Target="../media/image96.jpeg"/><Relationship Id="rId6" Type="http://schemas.openxmlformats.org/officeDocument/2006/relationships/image" Target="../media/image95.jpeg"/><Relationship Id="rId5" Type="http://schemas.openxmlformats.org/officeDocument/2006/relationships/image" Target="../media/image94.jpeg"/><Relationship Id="rId4" Type="http://schemas.openxmlformats.org/officeDocument/2006/relationships/image" Target="../media/image93.jpeg"/><Relationship Id="rId3" Type="http://schemas.openxmlformats.org/officeDocument/2006/relationships/image" Target="../media/image92.jpeg"/><Relationship Id="rId2" Type="http://schemas.openxmlformats.org/officeDocument/2006/relationships/image" Target="../media/image91.jpeg"/><Relationship Id="rId17" Type="http://schemas.openxmlformats.org/officeDocument/2006/relationships/image" Target="../media/image106.jpeg"/><Relationship Id="rId16" Type="http://schemas.openxmlformats.org/officeDocument/2006/relationships/image" Target="../media/image105.jpeg"/><Relationship Id="rId15" Type="http://schemas.openxmlformats.org/officeDocument/2006/relationships/image" Target="../media/image104.jpeg"/><Relationship Id="rId14" Type="http://schemas.openxmlformats.org/officeDocument/2006/relationships/image" Target="../media/image103.jpeg"/><Relationship Id="rId13" Type="http://schemas.openxmlformats.org/officeDocument/2006/relationships/image" Target="../media/image102.jpeg"/><Relationship Id="rId12" Type="http://schemas.openxmlformats.org/officeDocument/2006/relationships/image" Target="../media/image101.jpeg"/><Relationship Id="rId11" Type="http://schemas.openxmlformats.org/officeDocument/2006/relationships/image" Target="../media/image100.png"/><Relationship Id="rId10" Type="http://schemas.openxmlformats.org/officeDocument/2006/relationships/image" Target="../media/image99.jpeg"/><Relationship Id="rId1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299357</xdr:colOff>
      <xdr:row>5</xdr:row>
      <xdr:rowOff>326572</xdr:rowOff>
    </xdr:from>
    <xdr:to>
      <xdr:col>2</xdr:col>
      <xdr:colOff>789214</xdr:colOff>
      <xdr:row>9</xdr:row>
      <xdr:rowOff>6373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340" y="2440940"/>
          <a:ext cx="1249045" cy="2118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197784</xdr:colOff>
      <xdr:row>10</xdr:row>
      <xdr:rowOff>81243</xdr:rowOff>
    </xdr:from>
    <xdr:to>
      <xdr:col>9</xdr:col>
      <xdr:colOff>445434</xdr:colOff>
      <xdr:row>10</xdr:row>
      <xdr:rowOff>451357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9665" y="1507490"/>
          <a:ext cx="24765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237565</xdr:colOff>
      <xdr:row>11</xdr:row>
      <xdr:rowOff>180414</xdr:rowOff>
    </xdr:from>
    <xdr:to>
      <xdr:col>9</xdr:col>
      <xdr:colOff>412825</xdr:colOff>
      <xdr:row>11</xdr:row>
      <xdr:rowOff>464806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9670" y="2178685"/>
          <a:ext cx="175260" cy="283845"/>
        </a:xfrm>
        <a:prstGeom prst="rect">
          <a:avLst/>
        </a:prstGeom>
      </xdr:spPr>
    </xdr:pic>
    <xdr:clientData/>
  </xdr:twoCellAnchor>
  <xdr:twoCellAnchor>
    <xdr:from>
      <xdr:col>9</xdr:col>
      <xdr:colOff>189379</xdr:colOff>
      <xdr:row>18</xdr:row>
      <xdr:rowOff>28575</xdr:rowOff>
    </xdr:from>
    <xdr:to>
      <xdr:col>9</xdr:col>
      <xdr:colOff>446554</xdr:colOff>
      <xdr:row>19</xdr:row>
      <xdr:rowOff>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1410" y="602742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71</xdr:row>
      <xdr:rowOff>76200</xdr:rowOff>
    </xdr:from>
    <xdr:to>
      <xdr:col>9</xdr:col>
      <xdr:colOff>514350</xdr:colOff>
      <xdr:row>71</xdr:row>
      <xdr:rowOff>419100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07430" y="30649545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168089</xdr:colOff>
      <xdr:row>107</xdr:row>
      <xdr:rowOff>145676</xdr:rowOff>
    </xdr:from>
    <xdr:to>
      <xdr:col>9</xdr:col>
      <xdr:colOff>547920</xdr:colOff>
      <xdr:row>107</xdr:row>
      <xdr:rowOff>414617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79820" y="51228625"/>
          <a:ext cx="379730" cy="268605"/>
        </a:xfrm>
        <a:prstGeom prst="rect">
          <a:avLst/>
        </a:prstGeom>
      </xdr:spPr>
    </xdr:pic>
    <xdr:clientData/>
  </xdr:twoCellAnchor>
  <xdr:twoCellAnchor>
    <xdr:from>
      <xdr:col>9</xdr:col>
      <xdr:colOff>44823</xdr:colOff>
      <xdr:row>108</xdr:row>
      <xdr:rowOff>123265</xdr:rowOff>
    </xdr:from>
    <xdr:to>
      <xdr:col>9</xdr:col>
      <xdr:colOff>725628</xdr:colOff>
      <xdr:row>108</xdr:row>
      <xdr:rowOff>324971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56630" y="51713765"/>
          <a:ext cx="680720" cy="201295"/>
        </a:xfrm>
        <a:prstGeom prst="rect">
          <a:avLst/>
        </a:prstGeom>
      </xdr:spPr>
    </xdr:pic>
    <xdr:clientData/>
  </xdr:twoCellAnchor>
  <xdr:twoCellAnchor>
    <xdr:from>
      <xdr:col>9</xdr:col>
      <xdr:colOff>136071</xdr:colOff>
      <xdr:row>109</xdr:row>
      <xdr:rowOff>54429</xdr:rowOff>
    </xdr:from>
    <xdr:to>
      <xdr:col>9</xdr:col>
      <xdr:colOff>549737</xdr:colOff>
      <xdr:row>109</xdr:row>
      <xdr:rowOff>408214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48070" y="52151915"/>
          <a:ext cx="413385" cy="353695"/>
        </a:xfrm>
        <a:prstGeom prst="rect">
          <a:avLst/>
        </a:prstGeom>
      </xdr:spPr>
    </xdr:pic>
    <xdr:clientData/>
  </xdr:twoCellAnchor>
  <xdr:twoCellAnchor>
    <xdr:from>
      <xdr:col>9</xdr:col>
      <xdr:colOff>103910</xdr:colOff>
      <xdr:row>110</xdr:row>
      <xdr:rowOff>59377</xdr:rowOff>
    </xdr:from>
    <xdr:to>
      <xdr:col>9</xdr:col>
      <xdr:colOff>522062</xdr:colOff>
      <xdr:row>110</xdr:row>
      <xdr:rowOff>453984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15685" y="52664360"/>
          <a:ext cx="418465" cy="394335"/>
        </a:xfrm>
        <a:prstGeom prst="rect">
          <a:avLst/>
        </a:prstGeom>
      </xdr:spPr>
    </xdr:pic>
    <xdr:clientData/>
  </xdr:twoCellAnchor>
  <xdr:twoCellAnchor>
    <xdr:from>
      <xdr:col>9</xdr:col>
      <xdr:colOff>220195</xdr:colOff>
      <xdr:row>114</xdr:row>
      <xdr:rowOff>151280</xdr:rowOff>
    </xdr:from>
    <xdr:to>
      <xdr:col>9</xdr:col>
      <xdr:colOff>563371</xdr:colOff>
      <xdr:row>114</xdr:row>
      <xdr:rowOff>313765</xdr:rowOff>
    </xdr:to>
    <xdr:pic>
      <xdr:nvPicPr>
        <xdr:cNvPr id="21" name="图片 23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31890" y="54850030"/>
          <a:ext cx="343535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163286</xdr:colOff>
      <xdr:row>103</xdr:row>
      <xdr:rowOff>156482</xdr:rowOff>
    </xdr:from>
    <xdr:to>
      <xdr:col>9</xdr:col>
      <xdr:colOff>553811</xdr:colOff>
      <xdr:row>103</xdr:row>
      <xdr:rowOff>308882</xdr:rowOff>
    </xdr:to>
    <xdr:pic>
      <xdr:nvPicPr>
        <xdr:cNvPr id="22" name="Picture 2203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75375" y="49017555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180310</xdr:colOff>
      <xdr:row>111</xdr:row>
      <xdr:rowOff>48985</xdr:rowOff>
    </xdr:from>
    <xdr:to>
      <xdr:col>9</xdr:col>
      <xdr:colOff>413774</xdr:colOff>
      <xdr:row>111</xdr:row>
      <xdr:rowOff>244928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885" y="53161565"/>
          <a:ext cx="2336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180310</xdr:colOff>
      <xdr:row>112</xdr:row>
      <xdr:rowOff>48985</xdr:rowOff>
    </xdr:from>
    <xdr:to>
      <xdr:col>9</xdr:col>
      <xdr:colOff>413774</xdr:colOff>
      <xdr:row>112</xdr:row>
      <xdr:rowOff>244928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885" y="53668930"/>
          <a:ext cx="2336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75424</xdr:colOff>
      <xdr:row>113</xdr:row>
      <xdr:rowOff>47747</xdr:rowOff>
    </xdr:from>
    <xdr:to>
      <xdr:col>9</xdr:col>
      <xdr:colOff>377982</xdr:colOff>
      <xdr:row>113</xdr:row>
      <xdr:rowOff>346648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7110" y="54175025"/>
          <a:ext cx="302895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89648</xdr:colOff>
      <xdr:row>97</xdr:row>
      <xdr:rowOff>71718</xdr:rowOff>
    </xdr:from>
    <xdr:to>
      <xdr:col>9</xdr:col>
      <xdr:colOff>638736</xdr:colOff>
      <xdr:row>97</xdr:row>
      <xdr:rowOff>392206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01715" y="45503465"/>
          <a:ext cx="54864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66262</xdr:colOff>
      <xdr:row>52</xdr:row>
      <xdr:rowOff>82827</xdr:rowOff>
    </xdr:from>
    <xdr:to>
      <xdr:col>9</xdr:col>
      <xdr:colOff>297092</xdr:colOff>
      <xdr:row>52</xdr:row>
      <xdr:rowOff>381000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8220" y="2485834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157413</xdr:colOff>
      <xdr:row>53</xdr:row>
      <xdr:rowOff>17546</xdr:rowOff>
    </xdr:from>
    <xdr:to>
      <xdr:col>9</xdr:col>
      <xdr:colOff>347913</xdr:colOff>
      <xdr:row>53</xdr:row>
      <xdr:rowOff>286251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9025" y="24858345"/>
          <a:ext cx="1905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178508</xdr:colOff>
      <xdr:row>54</xdr:row>
      <xdr:rowOff>109366</xdr:rowOff>
    </xdr:from>
    <xdr:to>
      <xdr:col>9</xdr:col>
      <xdr:colOff>362320</xdr:colOff>
      <xdr:row>54</xdr:row>
      <xdr:rowOff>209012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0615" y="24858345"/>
          <a:ext cx="183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69303</xdr:colOff>
      <xdr:row>56</xdr:row>
      <xdr:rowOff>92120</xdr:rowOff>
    </xdr:from>
    <xdr:to>
      <xdr:col>9</xdr:col>
      <xdr:colOff>396040</xdr:colOff>
      <xdr:row>56</xdr:row>
      <xdr:rowOff>263512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1395" y="24858345"/>
          <a:ext cx="3263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141615</xdr:colOff>
      <xdr:row>55</xdr:row>
      <xdr:rowOff>47070</xdr:rowOff>
    </xdr:from>
    <xdr:to>
      <xdr:col>9</xdr:col>
      <xdr:colOff>357987</xdr:colOff>
      <xdr:row>55</xdr:row>
      <xdr:rowOff>260247</xdr:rowOff>
    </xdr:to>
    <xdr:pic>
      <xdr:nvPicPr>
        <xdr:cNvPr id="31" name="图片 3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153785" y="24858345"/>
          <a:ext cx="215900" cy="0"/>
        </a:xfrm>
        <a:prstGeom prst="rect">
          <a:avLst/>
        </a:prstGeom>
      </xdr:spPr>
    </xdr:pic>
    <xdr:clientData/>
  </xdr:twoCellAnchor>
  <xdr:twoCellAnchor>
    <xdr:from>
      <xdr:col>9</xdr:col>
      <xdr:colOff>108361</xdr:colOff>
      <xdr:row>58</xdr:row>
      <xdr:rowOff>69412</xdr:rowOff>
    </xdr:from>
    <xdr:to>
      <xdr:col>9</xdr:col>
      <xdr:colOff>452726</xdr:colOff>
      <xdr:row>58</xdr:row>
      <xdr:rowOff>208624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0130" y="24858345"/>
          <a:ext cx="3441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142875</xdr:colOff>
      <xdr:row>57</xdr:row>
      <xdr:rowOff>57150</xdr:rowOff>
    </xdr:from>
    <xdr:to>
      <xdr:col>9</xdr:col>
      <xdr:colOff>385887</xdr:colOff>
      <xdr:row>57</xdr:row>
      <xdr:rowOff>263665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5055" y="24858345"/>
          <a:ext cx="2425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172846</xdr:colOff>
      <xdr:row>60</xdr:row>
      <xdr:rowOff>35594</xdr:rowOff>
    </xdr:from>
    <xdr:to>
      <xdr:col>9</xdr:col>
      <xdr:colOff>437062</xdr:colOff>
      <xdr:row>60</xdr:row>
      <xdr:rowOff>264195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84900" y="24858345"/>
          <a:ext cx="264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291354</xdr:colOff>
      <xdr:row>9</xdr:row>
      <xdr:rowOff>100852</xdr:rowOff>
    </xdr:from>
    <xdr:to>
      <xdr:col>9</xdr:col>
      <xdr:colOff>537883</xdr:colOff>
      <xdr:row>9</xdr:row>
      <xdr:rowOff>495981</xdr:rowOff>
    </xdr:to>
    <xdr:pic>
      <xdr:nvPicPr>
        <xdr:cNvPr id="36" name="图片 3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03010" y="955675"/>
          <a:ext cx="247015" cy="395605"/>
        </a:xfrm>
        <a:prstGeom prst="rect">
          <a:avLst/>
        </a:prstGeom>
      </xdr:spPr>
    </xdr:pic>
    <xdr:clientData/>
  </xdr:twoCellAnchor>
  <xdr:twoCellAnchor>
    <xdr:from>
      <xdr:col>9</xdr:col>
      <xdr:colOff>193302</xdr:colOff>
      <xdr:row>13</xdr:row>
      <xdr:rowOff>143996</xdr:rowOff>
    </xdr:from>
    <xdr:to>
      <xdr:col>9</xdr:col>
      <xdr:colOff>440952</xdr:colOff>
      <xdr:row>13</xdr:row>
      <xdr:rowOff>514110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5220" y="3284855"/>
          <a:ext cx="24765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230531</xdr:colOff>
      <xdr:row>50</xdr:row>
      <xdr:rowOff>78440</xdr:rowOff>
    </xdr:from>
    <xdr:to>
      <xdr:col>9</xdr:col>
      <xdr:colOff>403412</xdr:colOff>
      <xdr:row>50</xdr:row>
      <xdr:rowOff>461881</xdr:rowOff>
    </xdr:to>
    <xdr:pic>
      <xdr:nvPicPr>
        <xdr:cNvPr id="38" name="图片 3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242685" y="24364950"/>
          <a:ext cx="172720" cy="383540"/>
        </a:xfrm>
        <a:prstGeom prst="rect">
          <a:avLst/>
        </a:prstGeom>
      </xdr:spPr>
    </xdr:pic>
    <xdr:clientData/>
  </xdr:twoCellAnchor>
  <xdr:twoCellAnchor>
    <xdr:from>
      <xdr:col>9</xdr:col>
      <xdr:colOff>313764</xdr:colOff>
      <xdr:row>34</xdr:row>
      <xdr:rowOff>100854</xdr:rowOff>
    </xdr:from>
    <xdr:to>
      <xdr:col>9</xdr:col>
      <xdr:colOff>470648</xdr:colOff>
      <xdr:row>34</xdr:row>
      <xdr:rowOff>406026</xdr:rowOff>
    </xdr:to>
    <xdr:pic>
      <xdr:nvPicPr>
        <xdr:cNvPr id="39" name="图片 3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325870" y="15243175"/>
          <a:ext cx="156845" cy="305435"/>
        </a:xfrm>
        <a:prstGeom prst="rect">
          <a:avLst/>
        </a:prstGeom>
      </xdr:spPr>
    </xdr:pic>
    <xdr:clientData/>
  </xdr:twoCellAnchor>
  <xdr:twoCellAnchor>
    <xdr:from>
      <xdr:col>9</xdr:col>
      <xdr:colOff>369795</xdr:colOff>
      <xdr:row>35</xdr:row>
      <xdr:rowOff>67235</xdr:rowOff>
    </xdr:from>
    <xdr:to>
      <xdr:col>9</xdr:col>
      <xdr:colOff>582707</xdr:colOff>
      <xdr:row>35</xdr:row>
      <xdr:rowOff>501033</xdr:rowOff>
    </xdr:to>
    <xdr:pic>
      <xdr:nvPicPr>
        <xdr:cNvPr id="40" name="图片 3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381750" y="15781020"/>
          <a:ext cx="212725" cy="434340"/>
        </a:xfrm>
        <a:prstGeom prst="rect">
          <a:avLst/>
        </a:prstGeom>
      </xdr:spPr>
    </xdr:pic>
    <xdr:clientData/>
  </xdr:twoCellAnchor>
  <xdr:twoCellAnchor>
    <xdr:from>
      <xdr:col>9</xdr:col>
      <xdr:colOff>313764</xdr:colOff>
      <xdr:row>36</xdr:row>
      <xdr:rowOff>89647</xdr:rowOff>
    </xdr:from>
    <xdr:to>
      <xdr:col>9</xdr:col>
      <xdr:colOff>554252</xdr:colOff>
      <xdr:row>36</xdr:row>
      <xdr:rowOff>481853</xdr:rowOff>
    </xdr:to>
    <xdr:pic>
      <xdr:nvPicPr>
        <xdr:cNvPr id="41" name="图片 4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25870" y="16375380"/>
          <a:ext cx="240030" cy="391795"/>
        </a:xfrm>
        <a:prstGeom prst="rect">
          <a:avLst/>
        </a:prstGeom>
      </xdr:spPr>
    </xdr:pic>
    <xdr:clientData/>
  </xdr:twoCellAnchor>
  <xdr:twoCellAnchor>
    <xdr:from>
      <xdr:col>9</xdr:col>
      <xdr:colOff>212913</xdr:colOff>
      <xdr:row>37</xdr:row>
      <xdr:rowOff>56031</xdr:rowOff>
    </xdr:from>
    <xdr:to>
      <xdr:col>9</xdr:col>
      <xdr:colOff>463015</xdr:colOff>
      <xdr:row>37</xdr:row>
      <xdr:rowOff>448237</xdr:rowOff>
    </xdr:to>
    <xdr:pic>
      <xdr:nvPicPr>
        <xdr:cNvPr id="42" name="图片 4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224905" y="16913225"/>
          <a:ext cx="250190" cy="391795"/>
        </a:xfrm>
        <a:prstGeom prst="rect">
          <a:avLst/>
        </a:prstGeom>
      </xdr:spPr>
    </xdr:pic>
    <xdr:clientData/>
  </xdr:twoCellAnchor>
  <xdr:twoCellAnchor>
    <xdr:from>
      <xdr:col>9</xdr:col>
      <xdr:colOff>179293</xdr:colOff>
      <xdr:row>38</xdr:row>
      <xdr:rowOff>67235</xdr:rowOff>
    </xdr:from>
    <xdr:to>
      <xdr:col>9</xdr:col>
      <xdr:colOff>470646</xdr:colOff>
      <xdr:row>38</xdr:row>
      <xdr:rowOff>523266</xdr:rowOff>
    </xdr:to>
    <xdr:pic>
      <xdr:nvPicPr>
        <xdr:cNvPr id="43" name="图片 4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191250" y="17495520"/>
          <a:ext cx="291465" cy="456565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39</xdr:row>
      <xdr:rowOff>78442</xdr:rowOff>
    </xdr:from>
    <xdr:to>
      <xdr:col>9</xdr:col>
      <xdr:colOff>407580</xdr:colOff>
      <xdr:row>39</xdr:row>
      <xdr:rowOff>425824</xdr:rowOff>
    </xdr:to>
    <xdr:pic>
      <xdr:nvPicPr>
        <xdr:cNvPr id="44" name="图片 4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135370" y="18078450"/>
          <a:ext cx="283845" cy="347345"/>
        </a:xfrm>
        <a:prstGeom prst="rect">
          <a:avLst/>
        </a:prstGeom>
      </xdr:spPr>
    </xdr:pic>
    <xdr:clientData/>
  </xdr:twoCellAnchor>
  <xdr:twoCellAnchor>
    <xdr:from>
      <xdr:col>9</xdr:col>
      <xdr:colOff>145676</xdr:colOff>
      <xdr:row>40</xdr:row>
      <xdr:rowOff>56030</xdr:rowOff>
    </xdr:from>
    <xdr:to>
      <xdr:col>9</xdr:col>
      <xdr:colOff>589481</xdr:colOff>
      <xdr:row>40</xdr:row>
      <xdr:rowOff>493059</xdr:rowOff>
    </xdr:to>
    <xdr:pic>
      <xdr:nvPicPr>
        <xdr:cNvPr id="45" name="图片 4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157595" y="18627725"/>
          <a:ext cx="443865" cy="436880"/>
        </a:xfrm>
        <a:prstGeom prst="rect">
          <a:avLst/>
        </a:prstGeom>
      </xdr:spPr>
    </xdr:pic>
    <xdr:clientData/>
  </xdr:twoCellAnchor>
  <xdr:twoCellAnchor>
    <xdr:from>
      <xdr:col>9</xdr:col>
      <xdr:colOff>134471</xdr:colOff>
      <xdr:row>41</xdr:row>
      <xdr:rowOff>33618</xdr:rowOff>
    </xdr:from>
    <xdr:to>
      <xdr:col>9</xdr:col>
      <xdr:colOff>481854</xdr:colOff>
      <xdr:row>41</xdr:row>
      <xdr:rowOff>514932</xdr:rowOff>
    </xdr:to>
    <xdr:pic>
      <xdr:nvPicPr>
        <xdr:cNvPr id="46" name="图片 4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146165" y="19176365"/>
          <a:ext cx="347345" cy="481330"/>
        </a:xfrm>
        <a:prstGeom prst="rect">
          <a:avLst/>
        </a:prstGeom>
      </xdr:spPr>
    </xdr:pic>
    <xdr:clientData/>
  </xdr:twoCellAnchor>
  <xdr:twoCellAnchor>
    <xdr:from>
      <xdr:col>9</xdr:col>
      <xdr:colOff>145677</xdr:colOff>
      <xdr:row>42</xdr:row>
      <xdr:rowOff>123265</xdr:rowOff>
    </xdr:from>
    <xdr:to>
      <xdr:col>9</xdr:col>
      <xdr:colOff>470648</xdr:colOff>
      <xdr:row>42</xdr:row>
      <xdr:rowOff>533108</xdr:rowOff>
    </xdr:to>
    <xdr:pic>
      <xdr:nvPicPr>
        <xdr:cNvPr id="47" name="图片 4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157595" y="19838035"/>
          <a:ext cx="325120" cy="409575"/>
        </a:xfrm>
        <a:prstGeom prst="rect">
          <a:avLst/>
        </a:prstGeom>
      </xdr:spPr>
    </xdr:pic>
    <xdr:clientData/>
  </xdr:twoCellAnchor>
  <xdr:twoCellAnchor>
    <xdr:from>
      <xdr:col>9</xdr:col>
      <xdr:colOff>112059</xdr:colOff>
      <xdr:row>43</xdr:row>
      <xdr:rowOff>33618</xdr:rowOff>
    </xdr:from>
    <xdr:to>
      <xdr:col>9</xdr:col>
      <xdr:colOff>448236</xdr:colOff>
      <xdr:row>43</xdr:row>
      <xdr:rowOff>446070</xdr:rowOff>
    </xdr:to>
    <xdr:pic>
      <xdr:nvPicPr>
        <xdr:cNvPr id="48" name="图片 4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123940" y="20319365"/>
          <a:ext cx="335915" cy="412750"/>
        </a:xfrm>
        <a:prstGeom prst="rect">
          <a:avLst/>
        </a:prstGeom>
      </xdr:spPr>
    </xdr:pic>
    <xdr:clientData/>
  </xdr:twoCellAnchor>
  <xdr:twoCellAnchor>
    <xdr:from>
      <xdr:col>9</xdr:col>
      <xdr:colOff>235323</xdr:colOff>
      <xdr:row>44</xdr:row>
      <xdr:rowOff>67235</xdr:rowOff>
    </xdr:from>
    <xdr:to>
      <xdr:col>9</xdr:col>
      <xdr:colOff>582706</xdr:colOff>
      <xdr:row>44</xdr:row>
      <xdr:rowOff>527517</xdr:rowOff>
    </xdr:to>
    <xdr:pic>
      <xdr:nvPicPr>
        <xdr:cNvPr id="49" name="图片 4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247130" y="20924520"/>
          <a:ext cx="347345" cy="46037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45</xdr:row>
      <xdr:rowOff>123264</xdr:rowOff>
    </xdr:from>
    <xdr:to>
      <xdr:col>9</xdr:col>
      <xdr:colOff>573941</xdr:colOff>
      <xdr:row>45</xdr:row>
      <xdr:rowOff>425823</xdr:rowOff>
    </xdr:to>
    <xdr:pic>
      <xdr:nvPicPr>
        <xdr:cNvPr id="50" name="图片 4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202680" y="21552535"/>
          <a:ext cx="382905" cy="302260"/>
        </a:xfrm>
        <a:prstGeom prst="rect">
          <a:avLst/>
        </a:prstGeom>
      </xdr:spPr>
    </xdr:pic>
    <xdr:clientData/>
  </xdr:twoCellAnchor>
  <xdr:twoCellAnchor>
    <xdr:from>
      <xdr:col>9</xdr:col>
      <xdr:colOff>257735</xdr:colOff>
      <xdr:row>46</xdr:row>
      <xdr:rowOff>112059</xdr:rowOff>
    </xdr:from>
    <xdr:to>
      <xdr:col>9</xdr:col>
      <xdr:colOff>401735</xdr:colOff>
      <xdr:row>46</xdr:row>
      <xdr:rowOff>364059</xdr:rowOff>
    </xdr:to>
    <xdr:pic>
      <xdr:nvPicPr>
        <xdr:cNvPr id="51" name="Picture 34"/>
        <xdr:cNvPicPr preferRelativeResize="0">
          <a:picLocks noChangeArrowheads="1"/>
        </xdr:cNvPicPr>
      </xdr:nvPicPr>
      <xdr:blipFill>
        <a:blip r:embed="rId36" cstate="print"/>
        <a:srcRect l="41048" t="5377" r="20177" b="9789"/>
        <a:stretch>
          <a:fillRect/>
        </a:stretch>
      </xdr:blipFill>
      <xdr:spPr>
        <a:xfrm>
          <a:off x="6269355" y="22112605"/>
          <a:ext cx="144145" cy="252095"/>
        </a:xfrm>
        <a:prstGeom prst="rect">
          <a:avLst/>
        </a:prstGeom>
        <a:noFill/>
      </xdr:spPr>
    </xdr:pic>
    <xdr:clientData/>
  </xdr:twoCellAnchor>
  <xdr:twoCellAnchor>
    <xdr:from>
      <xdr:col>9</xdr:col>
      <xdr:colOff>308947</xdr:colOff>
      <xdr:row>47</xdr:row>
      <xdr:rowOff>190500</xdr:rowOff>
    </xdr:from>
    <xdr:to>
      <xdr:col>9</xdr:col>
      <xdr:colOff>452947</xdr:colOff>
      <xdr:row>47</xdr:row>
      <xdr:rowOff>442500</xdr:rowOff>
    </xdr:to>
    <xdr:pic>
      <xdr:nvPicPr>
        <xdr:cNvPr id="52" name="图片 51"/>
        <xdr:cNvPicPr preferRelativeResize="0"/>
      </xdr:nvPicPr>
      <xdr:blipFill>
        <a:blip r:embed="rId37"/>
        <a:stretch>
          <a:fillRect/>
        </a:stretch>
      </xdr:blipFill>
      <xdr:spPr>
        <a:xfrm>
          <a:off x="6320790" y="22762845"/>
          <a:ext cx="144145" cy="251460"/>
        </a:xfrm>
        <a:prstGeom prst="rect">
          <a:avLst/>
        </a:prstGeom>
      </xdr:spPr>
    </xdr:pic>
    <xdr:clientData/>
  </xdr:twoCellAnchor>
  <xdr:twoCellAnchor>
    <xdr:from>
      <xdr:col>9</xdr:col>
      <xdr:colOff>236781</xdr:colOff>
      <xdr:row>48</xdr:row>
      <xdr:rowOff>134425</xdr:rowOff>
    </xdr:from>
    <xdr:to>
      <xdr:col>9</xdr:col>
      <xdr:colOff>380781</xdr:colOff>
      <xdr:row>48</xdr:row>
      <xdr:rowOff>386425</xdr:rowOff>
    </xdr:to>
    <xdr:pic>
      <xdr:nvPicPr>
        <xdr:cNvPr id="53" name="图片 52"/>
        <xdr:cNvPicPr preferRelativeResize="0"/>
      </xdr:nvPicPr>
      <xdr:blipFill>
        <a:blip r:embed="rId38"/>
        <a:stretch>
          <a:fillRect/>
        </a:stretch>
      </xdr:blipFill>
      <xdr:spPr>
        <a:xfrm>
          <a:off x="6248400" y="23277830"/>
          <a:ext cx="144145" cy="252095"/>
        </a:xfrm>
        <a:prstGeom prst="rect">
          <a:avLst/>
        </a:prstGeom>
      </xdr:spPr>
    </xdr:pic>
    <xdr:clientData/>
  </xdr:twoCellAnchor>
  <xdr:twoCellAnchor>
    <xdr:from>
      <xdr:col>9</xdr:col>
      <xdr:colOff>280147</xdr:colOff>
      <xdr:row>49</xdr:row>
      <xdr:rowOff>149441</xdr:rowOff>
    </xdr:from>
    <xdr:to>
      <xdr:col>9</xdr:col>
      <xdr:colOff>424147</xdr:colOff>
      <xdr:row>49</xdr:row>
      <xdr:rowOff>401441</xdr:rowOff>
    </xdr:to>
    <xdr:pic>
      <xdr:nvPicPr>
        <xdr:cNvPr id="54" name="图片 53"/>
        <xdr:cNvPicPr preferRelativeResize="0"/>
      </xdr:nvPicPr>
      <xdr:blipFill>
        <a:blip r:embed="rId39"/>
        <a:stretch>
          <a:fillRect/>
        </a:stretch>
      </xdr:blipFill>
      <xdr:spPr>
        <a:xfrm>
          <a:off x="6292215" y="23864570"/>
          <a:ext cx="143510" cy="252095"/>
        </a:xfrm>
        <a:prstGeom prst="rect">
          <a:avLst/>
        </a:prstGeom>
      </xdr:spPr>
    </xdr:pic>
    <xdr:clientData/>
  </xdr:twoCellAnchor>
  <xdr:twoCellAnchor>
    <xdr:from>
      <xdr:col>9</xdr:col>
      <xdr:colOff>333936</xdr:colOff>
      <xdr:row>68</xdr:row>
      <xdr:rowOff>201705</xdr:rowOff>
    </xdr:from>
    <xdr:to>
      <xdr:col>9</xdr:col>
      <xdr:colOff>477936</xdr:colOff>
      <xdr:row>68</xdr:row>
      <xdr:rowOff>453705</xdr:rowOff>
    </xdr:to>
    <xdr:pic>
      <xdr:nvPicPr>
        <xdr:cNvPr id="56" name="图片 55"/>
        <xdr:cNvPicPr preferRelativeResize="0">
          <a:picLocks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5555" y="290601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237242</xdr:colOff>
      <xdr:row>80</xdr:row>
      <xdr:rowOff>121471</xdr:rowOff>
    </xdr:from>
    <xdr:to>
      <xdr:col>9</xdr:col>
      <xdr:colOff>593911</xdr:colOff>
      <xdr:row>80</xdr:row>
      <xdr:rowOff>459441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49035" y="35838130"/>
          <a:ext cx="356870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280147</xdr:colOff>
      <xdr:row>69</xdr:row>
      <xdr:rowOff>157329</xdr:rowOff>
    </xdr:from>
    <xdr:to>
      <xdr:col>9</xdr:col>
      <xdr:colOff>544905</xdr:colOff>
      <xdr:row>69</xdr:row>
      <xdr:rowOff>392653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2215" y="29587190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56032</xdr:colOff>
      <xdr:row>61</xdr:row>
      <xdr:rowOff>123265</xdr:rowOff>
    </xdr:from>
    <xdr:to>
      <xdr:col>9</xdr:col>
      <xdr:colOff>638442</xdr:colOff>
      <xdr:row>61</xdr:row>
      <xdr:rowOff>549089</xdr:rowOff>
    </xdr:to>
    <xdr:pic>
      <xdr:nvPicPr>
        <xdr:cNvPr id="60" name="图片 5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068060" y="24981535"/>
          <a:ext cx="582295" cy="425450"/>
        </a:xfrm>
        <a:prstGeom prst="rect">
          <a:avLst/>
        </a:prstGeom>
      </xdr:spPr>
    </xdr:pic>
    <xdr:clientData/>
  </xdr:twoCellAnchor>
  <xdr:twoCellAnchor>
    <xdr:from>
      <xdr:col>9</xdr:col>
      <xdr:colOff>22412</xdr:colOff>
      <xdr:row>62</xdr:row>
      <xdr:rowOff>33618</xdr:rowOff>
    </xdr:from>
    <xdr:to>
      <xdr:col>9</xdr:col>
      <xdr:colOff>671852</xdr:colOff>
      <xdr:row>62</xdr:row>
      <xdr:rowOff>459441</xdr:rowOff>
    </xdr:to>
    <xdr:pic>
      <xdr:nvPicPr>
        <xdr:cNvPr id="61" name="图片 6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6034405" y="25462865"/>
          <a:ext cx="649605" cy="426085"/>
        </a:xfrm>
        <a:prstGeom prst="rect">
          <a:avLst/>
        </a:prstGeom>
      </xdr:spPr>
    </xdr:pic>
    <xdr:clientData/>
  </xdr:twoCellAnchor>
  <xdr:twoCellAnchor>
    <xdr:from>
      <xdr:col>9</xdr:col>
      <xdr:colOff>145676</xdr:colOff>
      <xdr:row>64</xdr:row>
      <xdr:rowOff>44824</xdr:rowOff>
    </xdr:from>
    <xdr:to>
      <xdr:col>9</xdr:col>
      <xdr:colOff>683559</xdr:colOff>
      <xdr:row>64</xdr:row>
      <xdr:rowOff>404327</xdr:rowOff>
    </xdr:to>
    <xdr:pic>
      <xdr:nvPicPr>
        <xdr:cNvPr id="62" name="图片 6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157595" y="26617295"/>
          <a:ext cx="537845" cy="359410"/>
        </a:xfrm>
        <a:prstGeom prst="rect">
          <a:avLst/>
        </a:prstGeom>
      </xdr:spPr>
    </xdr:pic>
    <xdr:clientData/>
  </xdr:twoCellAnchor>
  <xdr:twoCellAnchor>
    <xdr:from>
      <xdr:col>9</xdr:col>
      <xdr:colOff>134471</xdr:colOff>
      <xdr:row>67</xdr:row>
      <xdr:rowOff>89647</xdr:rowOff>
    </xdr:from>
    <xdr:to>
      <xdr:col>9</xdr:col>
      <xdr:colOff>649942</xdr:colOff>
      <xdr:row>67</xdr:row>
      <xdr:rowOff>426826</xdr:rowOff>
    </xdr:to>
    <xdr:pic>
      <xdr:nvPicPr>
        <xdr:cNvPr id="63" name="图片 6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146165" y="28376880"/>
          <a:ext cx="515620" cy="337185"/>
        </a:xfrm>
        <a:prstGeom prst="rect">
          <a:avLst/>
        </a:prstGeom>
      </xdr:spPr>
    </xdr:pic>
    <xdr:clientData/>
  </xdr:twoCellAnchor>
  <xdr:twoCellAnchor>
    <xdr:from>
      <xdr:col>9</xdr:col>
      <xdr:colOff>168089</xdr:colOff>
      <xdr:row>81</xdr:row>
      <xdr:rowOff>44824</xdr:rowOff>
    </xdr:from>
    <xdr:to>
      <xdr:col>9</xdr:col>
      <xdr:colOff>801209</xdr:colOff>
      <xdr:row>81</xdr:row>
      <xdr:rowOff>521074</xdr:rowOff>
    </xdr:to>
    <xdr:pic>
      <xdr:nvPicPr>
        <xdr:cNvPr id="64" name="图片 63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179820" y="36332795"/>
          <a:ext cx="633095" cy="476250"/>
        </a:xfrm>
        <a:prstGeom prst="rect">
          <a:avLst/>
        </a:prstGeom>
      </xdr:spPr>
    </xdr:pic>
    <xdr:clientData/>
  </xdr:twoCellAnchor>
  <xdr:twoCellAnchor>
    <xdr:from>
      <xdr:col>9</xdr:col>
      <xdr:colOff>168088</xdr:colOff>
      <xdr:row>82</xdr:row>
      <xdr:rowOff>89647</xdr:rowOff>
    </xdr:from>
    <xdr:to>
      <xdr:col>9</xdr:col>
      <xdr:colOff>728383</xdr:colOff>
      <xdr:row>82</xdr:row>
      <xdr:rowOff>408964</xdr:rowOff>
    </xdr:to>
    <xdr:pic>
      <xdr:nvPicPr>
        <xdr:cNvPr id="65" name="图片 6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179820" y="36949380"/>
          <a:ext cx="560705" cy="319405"/>
        </a:xfrm>
        <a:prstGeom prst="rect">
          <a:avLst/>
        </a:prstGeom>
      </xdr:spPr>
    </xdr:pic>
    <xdr:clientData/>
  </xdr:twoCellAnchor>
  <xdr:twoCellAnchor>
    <xdr:from>
      <xdr:col>9</xdr:col>
      <xdr:colOff>89647</xdr:colOff>
      <xdr:row>83</xdr:row>
      <xdr:rowOff>89647</xdr:rowOff>
    </xdr:from>
    <xdr:to>
      <xdr:col>9</xdr:col>
      <xdr:colOff>795618</xdr:colOff>
      <xdr:row>83</xdr:row>
      <xdr:rowOff>446499</xdr:rowOff>
    </xdr:to>
    <xdr:pic>
      <xdr:nvPicPr>
        <xdr:cNvPr id="66" name="图片 6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101715" y="37520880"/>
          <a:ext cx="705485" cy="356870"/>
        </a:xfrm>
        <a:prstGeom prst="rect">
          <a:avLst/>
        </a:prstGeom>
      </xdr:spPr>
    </xdr:pic>
    <xdr:clientData/>
  </xdr:twoCellAnchor>
  <xdr:twoCellAnchor>
    <xdr:from>
      <xdr:col>9</xdr:col>
      <xdr:colOff>201707</xdr:colOff>
      <xdr:row>85</xdr:row>
      <xdr:rowOff>67235</xdr:rowOff>
    </xdr:from>
    <xdr:to>
      <xdr:col>9</xdr:col>
      <xdr:colOff>616325</xdr:colOff>
      <xdr:row>85</xdr:row>
      <xdr:rowOff>464999</xdr:rowOff>
    </xdr:to>
    <xdr:pic>
      <xdr:nvPicPr>
        <xdr:cNvPr id="67" name="图片 6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213475" y="38641020"/>
          <a:ext cx="414655" cy="39814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84</xdr:row>
      <xdr:rowOff>56030</xdr:rowOff>
    </xdr:from>
    <xdr:to>
      <xdr:col>9</xdr:col>
      <xdr:colOff>549089</xdr:colOff>
      <xdr:row>84</xdr:row>
      <xdr:rowOff>428024</xdr:rowOff>
    </xdr:to>
    <xdr:pic>
      <xdr:nvPicPr>
        <xdr:cNvPr id="68" name="图片 6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202680" y="38058725"/>
          <a:ext cx="358140" cy="372110"/>
        </a:xfrm>
        <a:prstGeom prst="rect">
          <a:avLst/>
        </a:prstGeom>
      </xdr:spPr>
    </xdr:pic>
    <xdr:clientData/>
  </xdr:twoCellAnchor>
  <xdr:twoCellAnchor>
    <xdr:from>
      <xdr:col>9</xdr:col>
      <xdr:colOff>212914</xdr:colOff>
      <xdr:row>86</xdr:row>
      <xdr:rowOff>145677</xdr:rowOff>
    </xdr:from>
    <xdr:to>
      <xdr:col>9</xdr:col>
      <xdr:colOff>762001</xdr:colOff>
      <xdr:row>86</xdr:row>
      <xdr:rowOff>394449</xdr:rowOff>
    </xdr:to>
    <xdr:pic>
      <xdr:nvPicPr>
        <xdr:cNvPr id="69" name="图片 6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224905" y="39291260"/>
          <a:ext cx="549275" cy="248920"/>
        </a:xfrm>
        <a:prstGeom prst="rect">
          <a:avLst/>
        </a:prstGeom>
      </xdr:spPr>
    </xdr:pic>
    <xdr:clientData/>
  </xdr:twoCellAnchor>
  <xdr:twoCellAnchor>
    <xdr:from>
      <xdr:col>9</xdr:col>
      <xdr:colOff>168090</xdr:colOff>
      <xdr:row>87</xdr:row>
      <xdr:rowOff>100853</xdr:rowOff>
    </xdr:from>
    <xdr:to>
      <xdr:col>9</xdr:col>
      <xdr:colOff>694472</xdr:colOff>
      <xdr:row>87</xdr:row>
      <xdr:rowOff>493059</xdr:rowOff>
    </xdr:to>
    <xdr:pic>
      <xdr:nvPicPr>
        <xdr:cNvPr id="70" name="图片 6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179820" y="39817675"/>
          <a:ext cx="526415" cy="392430"/>
        </a:xfrm>
        <a:prstGeom prst="rect">
          <a:avLst/>
        </a:prstGeom>
      </xdr:spPr>
    </xdr:pic>
    <xdr:clientData/>
  </xdr:twoCellAnchor>
  <xdr:twoCellAnchor>
    <xdr:from>
      <xdr:col>9</xdr:col>
      <xdr:colOff>56031</xdr:colOff>
      <xdr:row>88</xdr:row>
      <xdr:rowOff>134471</xdr:rowOff>
    </xdr:from>
    <xdr:to>
      <xdr:col>9</xdr:col>
      <xdr:colOff>750421</xdr:colOff>
      <xdr:row>88</xdr:row>
      <xdr:rowOff>381000</xdr:rowOff>
    </xdr:to>
    <xdr:pic>
      <xdr:nvPicPr>
        <xdr:cNvPr id="71" name="图片 7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6068060" y="40422830"/>
          <a:ext cx="694055" cy="247015"/>
        </a:xfrm>
        <a:prstGeom prst="rect">
          <a:avLst/>
        </a:prstGeom>
      </xdr:spPr>
    </xdr:pic>
    <xdr:clientData/>
  </xdr:twoCellAnchor>
  <xdr:twoCellAnchor>
    <xdr:from>
      <xdr:col>9</xdr:col>
      <xdr:colOff>212912</xdr:colOff>
      <xdr:row>89</xdr:row>
      <xdr:rowOff>134471</xdr:rowOff>
    </xdr:from>
    <xdr:to>
      <xdr:col>9</xdr:col>
      <xdr:colOff>658719</xdr:colOff>
      <xdr:row>89</xdr:row>
      <xdr:rowOff>481853</xdr:rowOff>
    </xdr:to>
    <xdr:pic>
      <xdr:nvPicPr>
        <xdr:cNvPr id="72" name="图片 71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224905" y="40994330"/>
          <a:ext cx="445770" cy="347345"/>
        </a:xfrm>
        <a:prstGeom prst="rect">
          <a:avLst/>
        </a:prstGeom>
      </xdr:spPr>
    </xdr:pic>
    <xdr:clientData/>
  </xdr:twoCellAnchor>
  <xdr:twoCellAnchor>
    <xdr:from>
      <xdr:col>9</xdr:col>
      <xdr:colOff>179294</xdr:colOff>
      <xdr:row>90</xdr:row>
      <xdr:rowOff>179295</xdr:rowOff>
    </xdr:from>
    <xdr:to>
      <xdr:col>9</xdr:col>
      <xdr:colOff>717177</xdr:colOff>
      <xdr:row>90</xdr:row>
      <xdr:rowOff>516419</xdr:rowOff>
    </xdr:to>
    <xdr:pic>
      <xdr:nvPicPr>
        <xdr:cNvPr id="73" name="图片 72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191250" y="41610915"/>
          <a:ext cx="537845" cy="337185"/>
        </a:xfrm>
        <a:prstGeom prst="rect">
          <a:avLst/>
        </a:prstGeom>
      </xdr:spPr>
    </xdr:pic>
    <xdr:clientData/>
  </xdr:twoCellAnchor>
  <xdr:twoCellAnchor>
    <xdr:from>
      <xdr:col>9</xdr:col>
      <xdr:colOff>123265</xdr:colOff>
      <xdr:row>91</xdr:row>
      <xdr:rowOff>56029</xdr:rowOff>
    </xdr:from>
    <xdr:to>
      <xdr:col>9</xdr:col>
      <xdr:colOff>739589</xdr:colOff>
      <xdr:row>91</xdr:row>
      <xdr:rowOff>530412</xdr:rowOff>
    </xdr:to>
    <xdr:pic>
      <xdr:nvPicPr>
        <xdr:cNvPr id="74" name="图片 73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135370" y="42059225"/>
          <a:ext cx="615950" cy="474345"/>
        </a:xfrm>
        <a:prstGeom prst="rect">
          <a:avLst/>
        </a:prstGeom>
      </xdr:spPr>
    </xdr:pic>
    <xdr:clientData/>
  </xdr:twoCellAnchor>
  <xdr:twoCellAnchor>
    <xdr:from>
      <xdr:col>9</xdr:col>
      <xdr:colOff>107577</xdr:colOff>
      <xdr:row>92</xdr:row>
      <xdr:rowOff>17929</xdr:rowOff>
    </xdr:from>
    <xdr:to>
      <xdr:col>9</xdr:col>
      <xdr:colOff>723901</xdr:colOff>
      <xdr:row>92</xdr:row>
      <xdr:rowOff>492312</xdr:rowOff>
    </xdr:to>
    <xdr:pic>
      <xdr:nvPicPr>
        <xdr:cNvPr id="75" name="图片 7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119495" y="42592625"/>
          <a:ext cx="616585" cy="474345"/>
        </a:xfrm>
        <a:prstGeom prst="rect">
          <a:avLst/>
        </a:prstGeom>
      </xdr:spPr>
    </xdr:pic>
    <xdr:clientData/>
  </xdr:twoCellAnchor>
  <xdr:twoCellAnchor>
    <xdr:from>
      <xdr:col>9</xdr:col>
      <xdr:colOff>156882</xdr:colOff>
      <xdr:row>94</xdr:row>
      <xdr:rowOff>123265</xdr:rowOff>
    </xdr:from>
    <xdr:to>
      <xdr:col>9</xdr:col>
      <xdr:colOff>477631</xdr:colOff>
      <xdr:row>94</xdr:row>
      <xdr:rowOff>358588</xdr:rowOff>
    </xdr:to>
    <xdr:pic>
      <xdr:nvPicPr>
        <xdr:cNvPr id="76" name="图片 7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6169025" y="43841035"/>
          <a:ext cx="320675" cy="234950"/>
        </a:xfrm>
        <a:prstGeom prst="rect">
          <a:avLst/>
        </a:prstGeom>
      </xdr:spPr>
    </xdr:pic>
    <xdr:clientData/>
  </xdr:twoCellAnchor>
  <xdr:twoCellAnchor>
    <xdr:from>
      <xdr:col>9</xdr:col>
      <xdr:colOff>179295</xdr:colOff>
      <xdr:row>93</xdr:row>
      <xdr:rowOff>67236</xdr:rowOff>
    </xdr:from>
    <xdr:to>
      <xdr:col>9</xdr:col>
      <xdr:colOff>616325</xdr:colOff>
      <xdr:row>93</xdr:row>
      <xdr:rowOff>444368</xdr:rowOff>
    </xdr:to>
    <xdr:pic>
      <xdr:nvPicPr>
        <xdr:cNvPr id="77" name="图片 76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191250" y="43213020"/>
          <a:ext cx="436880" cy="377190"/>
        </a:xfrm>
        <a:prstGeom prst="rect">
          <a:avLst/>
        </a:prstGeom>
      </xdr:spPr>
    </xdr:pic>
    <xdr:clientData/>
  </xdr:twoCellAnchor>
  <xdr:twoCellAnchor>
    <xdr:from>
      <xdr:col>9</xdr:col>
      <xdr:colOff>168088</xdr:colOff>
      <xdr:row>95</xdr:row>
      <xdr:rowOff>89647</xdr:rowOff>
    </xdr:from>
    <xdr:to>
      <xdr:col>9</xdr:col>
      <xdr:colOff>603226</xdr:colOff>
      <xdr:row>95</xdr:row>
      <xdr:rowOff>381000</xdr:rowOff>
    </xdr:to>
    <xdr:pic>
      <xdr:nvPicPr>
        <xdr:cNvPr id="78" name="图片 77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6179820" y="44378880"/>
          <a:ext cx="434975" cy="291465"/>
        </a:xfrm>
        <a:prstGeom prst="rect">
          <a:avLst/>
        </a:prstGeom>
      </xdr:spPr>
    </xdr:pic>
    <xdr:clientData/>
  </xdr:twoCellAnchor>
  <xdr:twoCellAnchor>
    <xdr:from>
      <xdr:col>9</xdr:col>
      <xdr:colOff>201707</xdr:colOff>
      <xdr:row>96</xdr:row>
      <xdr:rowOff>100854</xdr:rowOff>
    </xdr:from>
    <xdr:to>
      <xdr:col>9</xdr:col>
      <xdr:colOff>622486</xdr:colOff>
      <xdr:row>96</xdr:row>
      <xdr:rowOff>459442</xdr:rowOff>
    </xdr:to>
    <xdr:pic>
      <xdr:nvPicPr>
        <xdr:cNvPr id="79" name="图片 78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6213475" y="44961175"/>
          <a:ext cx="421005" cy="358775"/>
        </a:xfrm>
        <a:prstGeom prst="rect">
          <a:avLst/>
        </a:prstGeom>
      </xdr:spPr>
    </xdr:pic>
    <xdr:clientData/>
  </xdr:twoCellAnchor>
  <xdr:twoCellAnchor>
    <xdr:from>
      <xdr:col>9</xdr:col>
      <xdr:colOff>134471</xdr:colOff>
      <xdr:row>99</xdr:row>
      <xdr:rowOff>33618</xdr:rowOff>
    </xdr:from>
    <xdr:to>
      <xdr:col>9</xdr:col>
      <xdr:colOff>655430</xdr:colOff>
      <xdr:row>99</xdr:row>
      <xdr:rowOff>414618</xdr:rowOff>
    </xdr:to>
    <xdr:pic>
      <xdr:nvPicPr>
        <xdr:cNvPr id="81" name="图片 8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6146165" y="46608365"/>
          <a:ext cx="521335" cy="381000"/>
        </a:xfrm>
        <a:prstGeom prst="rect">
          <a:avLst/>
        </a:prstGeom>
      </xdr:spPr>
    </xdr:pic>
    <xdr:clientData/>
  </xdr:twoCellAnchor>
  <xdr:twoCellAnchor>
    <xdr:from>
      <xdr:col>9</xdr:col>
      <xdr:colOff>212912</xdr:colOff>
      <xdr:row>98</xdr:row>
      <xdr:rowOff>145678</xdr:rowOff>
    </xdr:from>
    <xdr:to>
      <xdr:col>9</xdr:col>
      <xdr:colOff>549089</xdr:colOff>
      <xdr:row>98</xdr:row>
      <xdr:rowOff>473540</xdr:rowOff>
    </xdr:to>
    <xdr:pic>
      <xdr:nvPicPr>
        <xdr:cNvPr id="82" name="图片 81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224905" y="46149260"/>
          <a:ext cx="335915" cy="327660"/>
        </a:xfrm>
        <a:prstGeom prst="rect">
          <a:avLst/>
        </a:prstGeom>
      </xdr:spPr>
    </xdr:pic>
    <xdr:clientData/>
  </xdr:twoCellAnchor>
  <xdr:twoCellAnchor>
    <xdr:from>
      <xdr:col>9</xdr:col>
      <xdr:colOff>100854</xdr:colOff>
      <xdr:row>100</xdr:row>
      <xdr:rowOff>67236</xdr:rowOff>
    </xdr:from>
    <xdr:to>
      <xdr:col>9</xdr:col>
      <xdr:colOff>549090</xdr:colOff>
      <xdr:row>100</xdr:row>
      <xdr:rowOff>460836</xdr:rowOff>
    </xdr:to>
    <xdr:pic>
      <xdr:nvPicPr>
        <xdr:cNvPr id="83" name="图片 82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6112510" y="47213520"/>
          <a:ext cx="448310" cy="393700"/>
        </a:xfrm>
        <a:prstGeom prst="rect">
          <a:avLst/>
        </a:prstGeom>
      </xdr:spPr>
    </xdr:pic>
    <xdr:clientData/>
  </xdr:twoCellAnchor>
  <xdr:twoCellAnchor>
    <xdr:from>
      <xdr:col>9</xdr:col>
      <xdr:colOff>212912</xdr:colOff>
      <xdr:row>101</xdr:row>
      <xdr:rowOff>56030</xdr:rowOff>
    </xdr:from>
    <xdr:to>
      <xdr:col>9</xdr:col>
      <xdr:colOff>582707</xdr:colOff>
      <xdr:row>101</xdr:row>
      <xdr:rowOff>436794</xdr:rowOff>
    </xdr:to>
    <xdr:pic>
      <xdr:nvPicPr>
        <xdr:cNvPr id="84" name="图片 83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6224905" y="47774225"/>
          <a:ext cx="369570" cy="380365"/>
        </a:xfrm>
        <a:prstGeom prst="rect">
          <a:avLst/>
        </a:prstGeom>
      </xdr:spPr>
    </xdr:pic>
    <xdr:clientData/>
  </xdr:twoCellAnchor>
  <xdr:twoCellAnchor>
    <xdr:from>
      <xdr:col>9</xdr:col>
      <xdr:colOff>168089</xdr:colOff>
      <xdr:row>102</xdr:row>
      <xdr:rowOff>78442</xdr:rowOff>
    </xdr:from>
    <xdr:to>
      <xdr:col>9</xdr:col>
      <xdr:colOff>747483</xdr:colOff>
      <xdr:row>102</xdr:row>
      <xdr:rowOff>448236</xdr:rowOff>
    </xdr:to>
    <xdr:pic>
      <xdr:nvPicPr>
        <xdr:cNvPr id="85" name="图片 8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6179820" y="48367950"/>
          <a:ext cx="579755" cy="369570"/>
        </a:xfrm>
        <a:prstGeom prst="rect">
          <a:avLst/>
        </a:prstGeom>
      </xdr:spPr>
    </xdr:pic>
    <xdr:clientData/>
  </xdr:twoCellAnchor>
  <xdr:twoCellAnchor>
    <xdr:from>
      <xdr:col>9</xdr:col>
      <xdr:colOff>280149</xdr:colOff>
      <xdr:row>26</xdr:row>
      <xdr:rowOff>190501</xdr:rowOff>
    </xdr:from>
    <xdr:to>
      <xdr:col>9</xdr:col>
      <xdr:colOff>508307</xdr:colOff>
      <xdr:row>26</xdr:row>
      <xdr:rowOff>414617</xdr:rowOff>
    </xdr:to>
    <xdr:pic>
      <xdr:nvPicPr>
        <xdr:cNvPr id="86" name="图片 85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6292215" y="10761345"/>
          <a:ext cx="227965" cy="223520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12</xdr:row>
      <xdr:rowOff>28576</xdr:rowOff>
    </xdr:from>
    <xdr:to>
      <xdr:col>9</xdr:col>
      <xdr:colOff>419100</xdr:colOff>
      <xdr:row>12</xdr:row>
      <xdr:rowOff>365126</xdr:rowOff>
    </xdr:to>
    <xdr:pic>
      <xdr:nvPicPr>
        <xdr:cNvPr id="87" name="图片 86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6155055" y="2598420"/>
          <a:ext cx="276225" cy="336550"/>
        </a:xfrm>
        <a:prstGeom prst="rect">
          <a:avLst/>
        </a:prstGeom>
      </xdr:spPr>
    </xdr:pic>
    <xdr:clientData/>
  </xdr:twoCellAnchor>
  <xdr:twoCellAnchor>
    <xdr:from>
      <xdr:col>9</xdr:col>
      <xdr:colOff>123266</xdr:colOff>
      <xdr:row>24</xdr:row>
      <xdr:rowOff>123264</xdr:rowOff>
    </xdr:from>
    <xdr:to>
      <xdr:col>9</xdr:col>
      <xdr:colOff>583708</xdr:colOff>
      <xdr:row>24</xdr:row>
      <xdr:rowOff>414617</xdr:rowOff>
    </xdr:to>
    <xdr:pic>
      <xdr:nvPicPr>
        <xdr:cNvPr id="88" name="图片 87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6135370" y="9551035"/>
          <a:ext cx="460375" cy="290830"/>
        </a:xfrm>
        <a:prstGeom prst="rect">
          <a:avLst/>
        </a:prstGeom>
      </xdr:spPr>
    </xdr:pic>
    <xdr:clientData/>
  </xdr:twoCellAnchor>
  <xdr:twoCellAnchor>
    <xdr:from>
      <xdr:col>9</xdr:col>
      <xdr:colOff>212912</xdr:colOff>
      <xdr:row>25</xdr:row>
      <xdr:rowOff>112059</xdr:rowOff>
    </xdr:from>
    <xdr:to>
      <xdr:col>9</xdr:col>
      <xdr:colOff>459442</xdr:colOff>
      <xdr:row>25</xdr:row>
      <xdr:rowOff>393603</xdr:rowOff>
    </xdr:to>
    <xdr:pic>
      <xdr:nvPicPr>
        <xdr:cNvPr id="89" name="图片 88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6224905" y="10111105"/>
          <a:ext cx="246380" cy="281305"/>
        </a:xfrm>
        <a:prstGeom prst="rect">
          <a:avLst/>
        </a:prstGeom>
      </xdr:spPr>
    </xdr:pic>
    <xdr:clientData/>
  </xdr:twoCellAnchor>
  <xdr:twoCellAnchor>
    <xdr:from>
      <xdr:col>9</xdr:col>
      <xdr:colOff>253001</xdr:colOff>
      <xdr:row>23</xdr:row>
      <xdr:rowOff>56030</xdr:rowOff>
    </xdr:from>
    <xdr:to>
      <xdr:col>9</xdr:col>
      <xdr:colOff>515470</xdr:colOff>
      <xdr:row>23</xdr:row>
      <xdr:rowOff>509188</xdr:rowOff>
    </xdr:to>
    <xdr:pic>
      <xdr:nvPicPr>
        <xdr:cNvPr id="90" name="图片 89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264910" y="8912225"/>
          <a:ext cx="262255" cy="452755"/>
        </a:xfrm>
        <a:prstGeom prst="rect">
          <a:avLst/>
        </a:prstGeom>
      </xdr:spPr>
    </xdr:pic>
    <xdr:clientData/>
  </xdr:twoCellAnchor>
  <xdr:twoCellAnchor>
    <xdr:from>
      <xdr:col>9</xdr:col>
      <xdr:colOff>181284</xdr:colOff>
      <xdr:row>19</xdr:row>
      <xdr:rowOff>62754</xdr:rowOff>
    </xdr:from>
    <xdr:to>
      <xdr:col>9</xdr:col>
      <xdr:colOff>443753</xdr:colOff>
      <xdr:row>19</xdr:row>
      <xdr:rowOff>515912</xdr:rowOff>
    </xdr:to>
    <xdr:pic>
      <xdr:nvPicPr>
        <xdr:cNvPr id="91" name="图片 90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6193155" y="6632575"/>
          <a:ext cx="262255" cy="453390"/>
        </a:xfrm>
        <a:prstGeom prst="rect">
          <a:avLst/>
        </a:prstGeom>
      </xdr:spPr>
    </xdr:pic>
    <xdr:clientData/>
  </xdr:twoCellAnchor>
  <xdr:twoCellAnchor>
    <xdr:from>
      <xdr:col>9</xdr:col>
      <xdr:colOff>33618</xdr:colOff>
      <xdr:row>15</xdr:row>
      <xdr:rowOff>100854</xdr:rowOff>
    </xdr:from>
    <xdr:to>
      <xdr:col>9</xdr:col>
      <xdr:colOff>650379</xdr:colOff>
      <xdr:row>15</xdr:row>
      <xdr:rowOff>459442</xdr:rowOff>
    </xdr:to>
    <xdr:pic>
      <xdr:nvPicPr>
        <xdr:cNvPr id="92" name="图片 91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045200" y="4384675"/>
          <a:ext cx="617220" cy="358775"/>
        </a:xfrm>
        <a:prstGeom prst="rect">
          <a:avLst/>
        </a:prstGeom>
      </xdr:spPr>
    </xdr:pic>
    <xdr:clientData/>
  </xdr:twoCellAnchor>
  <xdr:twoCellAnchor>
    <xdr:from>
      <xdr:col>9</xdr:col>
      <xdr:colOff>179294</xdr:colOff>
      <xdr:row>16</xdr:row>
      <xdr:rowOff>100853</xdr:rowOff>
    </xdr:from>
    <xdr:to>
      <xdr:col>9</xdr:col>
      <xdr:colOff>575771</xdr:colOff>
      <xdr:row>16</xdr:row>
      <xdr:rowOff>504265</xdr:rowOff>
    </xdr:to>
    <xdr:pic>
      <xdr:nvPicPr>
        <xdr:cNvPr id="93" name="图片 9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6191250" y="4956175"/>
          <a:ext cx="396240" cy="403860"/>
        </a:xfrm>
        <a:prstGeom prst="rect">
          <a:avLst/>
        </a:prstGeom>
      </xdr:spPr>
    </xdr:pic>
    <xdr:clientData/>
  </xdr:twoCellAnchor>
  <xdr:twoCellAnchor>
    <xdr:from>
      <xdr:col>9</xdr:col>
      <xdr:colOff>156883</xdr:colOff>
      <xdr:row>22</xdr:row>
      <xdr:rowOff>156882</xdr:rowOff>
    </xdr:from>
    <xdr:to>
      <xdr:col>9</xdr:col>
      <xdr:colOff>421641</xdr:colOff>
      <xdr:row>22</xdr:row>
      <xdr:rowOff>392206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9025" y="8441690"/>
          <a:ext cx="264795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134470</xdr:colOff>
      <xdr:row>20</xdr:row>
      <xdr:rowOff>67234</xdr:rowOff>
    </xdr:from>
    <xdr:to>
      <xdr:col>9</xdr:col>
      <xdr:colOff>399228</xdr:colOff>
      <xdr:row>20</xdr:row>
      <xdr:rowOff>302558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46165" y="7208520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100853</xdr:colOff>
      <xdr:row>65</xdr:row>
      <xdr:rowOff>67235</xdr:rowOff>
    </xdr:from>
    <xdr:to>
      <xdr:col>9</xdr:col>
      <xdr:colOff>644581</xdr:colOff>
      <xdr:row>65</xdr:row>
      <xdr:rowOff>403411</xdr:rowOff>
    </xdr:to>
    <xdr:pic>
      <xdr:nvPicPr>
        <xdr:cNvPr id="96" name="图片 95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6112510" y="27211020"/>
          <a:ext cx="544195" cy="336550"/>
        </a:xfrm>
        <a:prstGeom prst="rect">
          <a:avLst/>
        </a:prstGeom>
      </xdr:spPr>
    </xdr:pic>
    <xdr:clientData/>
  </xdr:twoCellAnchor>
  <xdr:twoCellAnchor>
    <xdr:from>
      <xdr:col>9</xdr:col>
      <xdr:colOff>235324</xdr:colOff>
      <xdr:row>30</xdr:row>
      <xdr:rowOff>134470</xdr:rowOff>
    </xdr:from>
    <xdr:to>
      <xdr:col>9</xdr:col>
      <xdr:colOff>582707</xdr:colOff>
      <xdr:row>30</xdr:row>
      <xdr:rowOff>387027</xdr:rowOff>
    </xdr:to>
    <xdr:pic>
      <xdr:nvPicPr>
        <xdr:cNvPr id="97" name="图片 9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247130" y="12990830"/>
          <a:ext cx="347345" cy="252730"/>
        </a:xfrm>
        <a:prstGeom prst="rect">
          <a:avLst/>
        </a:prstGeom>
      </xdr:spPr>
    </xdr:pic>
    <xdr:clientData/>
  </xdr:twoCellAnchor>
  <xdr:twoCellAnchor>
    <xdr:from>
      <xdr:col>9</xdr:col>
      <xdr:colOff>257735</xdr:colOff>
      <xdr:row>29</xdr:row>
      <xdr:rowOff>100854</xdr:rowOff>
    </xdr:from>
    <xdr:to>
      <xdr:col>9</xdr:col>
      <xdr:colOff>597145</xdr:colOff>
      <xdr:row>29</xdr:row>
      <xdr:rowOff>324971</xdr:rowOff>
    </xdr:to>
    <xdr:pic>
      <xdr:nvPicPr>
        <xdr:cNvPr id="98" name="图片 9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269355" y="12385675"/>
          <a:ext cx="339725" cy="224155"/>
        </a:xfrm>
        <a:prstGeom prst="rect">
          <a:avLst/>
        </a:prstGeom>
      </xdr:spPr>
    </xdr:pic>
    <xdr:clientData/>
  </xdr:twoCellAnchor>
  <xdr:twoCellAnchor>
    <xdr:from>
      <xdr:col>9</xdr:col>
      <xdr:colOff>80683</xdr:colOff>
      <xdr:row>32</xdr:row>
      <xdr:rowOff>89649</xdr:rowOff>
    </xdr:from>
    <xdr:to>
      <xdr:col>9</xdr:col>
      <xdr:colOff>403412</xdr:colOff>
      <xdr:row>32</xdr:row>
      <xdr:rowOff>285397</xdr:rowOff>
    </xdr:to>
    <xdr:pic>
      <xdr:nvPicPr>
        <xdr:cNvPr id="99" name="图片 98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2825" y="1408938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179294</xdr:colOff>
      <xdr:row>106</xdr:row>
      <xdr:rowOff>44824</xdr:rowOff>
    </xdr:from>
    <xdr:to>
      <xdr:col>9</xdr:col>
      <xdr:colOff>743380</xdr:colOff>
      <xdr:row>106</xdr:row>
      <xdr:rowOff>336177</xdr:rowOff>
    </xdr:to>
    <xdr:pic>
      <xdr:nvPicPr>
        <xdr:cNvPr id="100" name="图片 99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6191250" y="50620295"/>
          <a:ext cx="563880" cy="291465"/>
        </a:xfrm>
        <a:prstGeom prst="rect">
          <a:avLst/>
        </a:prstGeom>
      </xdr:spPr>
    </xdr:pic>
    <xdr:clientData/>
  </xdr:twoCellAnchor>
  <xdr:twoCellAnchor>
    <xdr:from>
      <xdr:col>6</xdr:col>
      <xdr:colOff>122166</xdr:colOff>
      <xdr:row>59</xdr:row>
      <xdr:rowOff>36171</xdr:rowOff>
    </xdr:from>
    <xdr:to>
      <xdr:col>6</xdr:col>
      <xdr:colOff>455541</xdr:colOff>
      <xdr:row>59</xdr:row>
      <xdr:rowOff>241906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2180" y="2485834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32152</xdr:colOff>
      <xdr:row>75</xdr:row>
      <xdr:rowOff>85725</xdr:rowOff>
    </xdr:from>
    <xdr:to>
      <xdr:col>9</xdr:col>
      <xdr:colOff>647700</xdr:colOff>
      <xdr:row>75</xdr:row>
      <xdr:rowOff>287960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70"/>
        <a:stretch>
          <a:fillRect/>
        </a:stretch>
      </xdr:blipFill>
      <xdr:spPr>
        <a:xfrm>
          <a:off x="6043930" y="32945070"/>
          <a:ext cx="615950" cy="201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207043</xdr:colOff>
      <xdr:row>78</xdr:row>
      <xdr:rowOff>59155</xdr:rowOff>
    </xdr:from>
    <xdr:to>
      <xdr:col>9</xdr:col>
      <xdr:colOff>523875</xdr:colOff>
      <xdr:row>78</xdr:row>
      <xdr:rowOff>369148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9190" y="34632900"/>
          <a:ext cx="316865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212056</xdr:colOff>
      <xdr:row>76</xdr:row>
      <xdr:rowOff>24062</xdr:rowOff>
    </xdr:from>
    <xdr:to>
      <xdr:col>9</xdr:col>
      <xdr:colOff>504825</xdr:colOff>
      <xdr:row>76</xdr:row>
      <xdr:rowOff>323850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3635" y="33454340"/>
          <a:ext cx="293370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161926</xdr:colOff>
      <xdr:row>77</xdr:row>
      <xdr:rowOff>47625</xdr:rowOff>
    </xdr:from>
    <xdr:to>
      <xdr:col>9</xdr:col>
      <xdr:colOff>447676</xdr:colOff>
      <xdr:row>77</xdr:row>
      <xdr:rowOff>336162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74105" y="34049970"/>
          <a:ext cx="28575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72</xdr:row>
      <xdr:rowOff>19050</xdr:rowOff>
    </xdr:from>
    <xdr:to>
      <xdr:col>9</xdr:col>
      <xdr:colOff>600075</xdr:colOff>
      <xdr:row>72</xdr:row>
      <xdr:rowOff>365879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0280" y="31163895"/>
          <a:ext cx="561975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47626</xdr:colOff>
      <xdr:row>73</xdr:row>
      <xdr:rowOff>28575</xdr:rowOff>
    </xdr:from>
    <xdr:to>
      <xdr:col>9</xdr:col>
      <xdr:colOff>526066</xdr:colOff>
      <xdr:row>73</xdr:row>
      <xdr:rowOff>323850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9805" y="31744920"/>
          <a:ext cx="47815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38101</xdr:colOff>
      <xdr:row>74</xdr:row>
      <xdr:rowOff>38100</xdr:rowOff>
    </xdr:from>
    <xdr:to>
      <xdr:col>9</xdr:col>
      <xdr:colOff>434451</xdr:colOff>
      <xdr:row>74</xdr:row>
      <xdr:rowOff>333375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0280" y="32325945"/>
          <a:ext cx="3962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85725</xdr:colOff>
      <xdr:row>9</xdr:row>
      <xdr:rowOff>0</xdr:rowOff>
    </xdr:from>
    <xdr:to>
      <xdr:col>16</xdr:col>
      <xdr:colOff>333375</xdr:colOff>
      <xdr:row>9</xdr:row>
      <xdr:rowOff>369570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0945" y="1038225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114300</xdr:colOff>
      <xdr:row>9</xdr:row>
      <xdr:rowOff>0</xdr:rowOff>
    </xdr:from>
    <xdr:to>
      <xdr:col>16</xdr:col>
      <xdr:colOff>361950</xdr:colOff>
      <xdr:row>9</xdr:row>
      <xdr:rowOff>369570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9520" y="1038225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9</xdr:row>
      <xdr:rowOff>0</xdr:rowOff>
    </xdr:from>
    <xdr:to>
      <xdr:col>16</xdr:col>
      <xdr:colOff>371475</xdr:colOff>
      <xdr:row>9</xdr:row>
      <xdr:rowOff>369570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045" y="1038225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8283</xdr:colOff>
      <xdr:row>13</xdr:row>
      <xdr:rowOff>74543</xdr:rowOff>
    </xdr:from>
    <xdr:to>
      <xdr:col>22</xdr:col>
      <xdr:colOff>8283</xdr:colOff>
      <xdr:row>13</xdr:row>
      <xdr:rowOff>226943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2865120"/>
          <a:ext cx="51498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14</xdr:row>
      <xdr:rowOff>71642</xdr:rowOff>
    </xdr:from>
    <xdr:to>
      <xdr:col>16</xdr:col>
      <xdr:colOff>391795</xdr:colOff>
      <xdr:row>14</xdr:row>
      <xdr:rowOff>405017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1895" y="3300095"/>
          <a:ext cx="32512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167818</xdr:colOff>
      <xdr:row>15</xdr:row>
      <xdr:rowOff>55460</xdr:rowOff>
    </xdr:from>
    <xdr:to>
      <xdr:col>16</xdr:col>
      <xdr:colOff>315773</xdr:colOff>
      <xdr:row>15</xdr:row>
      <xdr:rowOff>417410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2860" y="3722370"/>
          <a:ext cx="14795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549910</xdr:colOff>
      <xdr:row>0</xdr:row>
      <xdr:rowOff>95250</xdr:rowOff>
    </xdr:from>
    <xdr:to>
      <xdr:col>34</xdr:col>
      <xdr:colOff>539115</xdr:colOff>
      <xdr:row>1</xdr:row>
      <xdr:rowOff>149225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320010" y="95250"/>
          <a:ext cx="209105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14</xdr:row>
      <xdr:rowOff>231321</xdr:rowOff>
    </xdr:from>
    <xdr:to>
      <xdr:col>9</xdr:col>
      <xdr:colOff>970190</xdr:colOff>
      <xdr:row>14</xdr:row>
      <xdr:rowOff>1129211</xdr:rowOff>
    </xdr:to>
    <xdr:pic>
      <xdr:nvPicPr>
        <xdr:cNvPr id="3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81170" y="11480165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15</xdr:row>
      <xdr:rowOff>312964</xdr:rowOff>
    </xdr:from>
    <xdr:to>
      <xdr:col>9</xdr:col>
      <xdr:colOff>966198</xdr:colOff>
      <xdr:row>15</xdr:row>
      <xdr:rowOff>1184184</xdr:rowOff>
    </xdr:to>
    <xdr:pic>
      <xdr:nvPicPr>
        <xdr:cNvPr id="4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40530" y="12771120"/>
          <a:ext cx="884555" cy="871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18</xdr:row>
      <xdr:rowOff>244928</xdr:rowOff>
    </xdr:from>
    <xdr:to>
      <xdr:col>9</xdr:col>
      <xdr:colOff>997040</xdr:colOff>
      <xdr:row>18</xdr:row>
      <xdr:rowOff>1016453</xdr:rowOff>
    </xdr:to>
    <xdr:pic>
      <xdr:nvPicPr>
        <xdr:cNvPr id="5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27195" y="1640840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23</xdr:row>
      <xdr:rowOff>0</xdr:rowOff>
    </xdr:from>
    <xdr:to>
      <xdr:col>9</xdr:col>
      <xdr:colOff>941615</xdr:colOff>
      <xdr:row>23</xdr:row>
      <xdr:rowOff>762000</xdr:rowOff>
    </xdr:to>
    <xdr:pic>
      <xdr:nvPicPr>
        <xdr:cNvPr id="6" name="图片 2" descr="封口勾条.jpg"/>
        <xdr:cNvPicPr>
          <a:picLocks noChangeAspect="1"/>
        </xdr:cNvPicPr>
      </xdr:nvPicPr>
      <xdr:blipFill>
        <a:blip r:embed="rId3" cstate="print"/>
        <a:srcRect l="28223" r="25917" b="46732"/>
        <a:stretch>
          <a:fillRect/>
        </a:stretch>
      </xdr:blipFill>
      <xdr:spPr>
        <a:xfrm>
          <a:off x="4281170" y="22628225"/>
          <a:ext cx="819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108857</xdr:colOff>
      <xdr:row>23</xdr:row>
      <xdr:rowOff>0</xdr:rowOff>
    </xdr:from>
    <xdr:to>
      <xdr:col>9</xdr:col>
      <xdr:colOff>928007</xdr:colOff>
      <xdr:row>23</xdr:row>
      <xdr:rowOff>857250</xdr:rowOff>
    </xdr:to>
    <xdr:pic>
      <xdr:nvPicPr>
        <xdr:cNvPr id="7" name="图片 2" descr="封口勾条.jpg"/>
        <xdr:cNvPicPr>
          <a:picLocks noChangeAspect="1"/>
        </xdr:cNvPicPr>
      </xdr:nvPicPr>
      <xdr:blipFill>
        <a:blip r:embed="rId4" cstate="print"/>
        <a:srcRect l="28223" r="25917" b="46732"/>
        <a:stretch>
          <a:fillRect/>
        </a:stretch>
      </xdr:blipFill>
      <xdr:spPr>
        <a:xfrm>
          <a:off x="4267835" y="22628225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163286</xdr:colOff>
      <xdr:row>23</xdr:row>
      <xdr:rowOff>0</xdr:rowOff>
    </xdr:from>
    <xdr:to>
      <xdr:col>9</xdr:col>
      <xdr:colOff>915761</xdr:colOff>
      <xdr:row>23</xdr:row>
      <xdr:rowOff>748030</xdr:rowOff>
    </xdr:to>
    <xdr:pic>
      <xdr:nvPicPr>
        <xdr:cNvPr id="8" name="图片 3" descr="封口板条.jpg"/>
        <xdr:cNvPicPr>
          <a:picLocks noChangeAspect="1"/>
        </xdr:cNvPicPr>
      </xdr:nvPicPr>
      <xdr:blipFill>
        <a:blip r:embed="rId5" cstate="print"/>
        <a:srcRect t="35454" b="29443"/>
        <a:stretch>
          <a:fillRect/>
        </a:stretch>
      </xdr:blipFill>
      <xdr:spPr>
        <a:xfrm>
          <a:off x="4322445" y="22628225"/>
          <a:ext cx="752475" cy="748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122464</xdr:colOff>
      <xdr:row>23</xdr:row>
      <xdr:rowOff>0</xdr:rowOff>
    </xdr:from>
    <xdr:to>
      <xdr:col>9</xdr:col>
      <xdr:colOff>956854</xdr:colOff>
      <xdr:row>23</xdr:row>
      <xdr:rowOff>829945</xdr:rowOff>
    </xdr:to>
    <xdr:pic>
      <xdr:nvPicPr>
        <xdr:cNvPr id="9" name="图片 3" descr="封口板条.jpg"/>
        <xdr:cNvPicPr>
          <a:picLocks noChangeAspect="1"/>
        </xdr:cNvPicPr>
      </xdr:nvPicPr>
      <xdr:blipFill>
        <a:blip r:embed="rId6" cstate="print"/>
        <a:srcRect t="35454" b="29443"/>
        <a:stretch>
          <a:fillRect/>
        </a:stretch>
      </xdr:blipFill>
      <xdr:spPr>
        <a:xfrm>
          <a:off x="4281170" y="22628225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23</xdr:row>
      <xdr:rowOff>0</xdr:rowOff>
    </xdr:from>
    <xdr:to>
      <xdr:col>9</xdr:col>
      <xdr:colOff>887185</xdr:colOff>
      <xdr:row>23</xdr:row>
      <xdr:rowOff>666750</xdr:rowOff>
    </xdr:to>
    <xdr:pic>
      <xdr:nvPicPr>
        <xdr:cNvPr id="10" name="图片 2" descr="封口勾条.jpg"/>
        <xdr:cNvPicPr>
          <a:picLocks noChangeAspect="1"/>
        </xdr:cNvPicPr>
      </xdr:nvPicPr>
      <xdr:blipFill>
        <a:blip r:embed="rId7" cstate="print"/>
        <a:srcRect l="28223" r="25917" b="46732"/>
        <a:stretch>
          <a:fillRect/>
        </a:stretch>
      </xdr:blipFill>
      <xdr:spPr>
        <a:xfrm>
          <a:off x="4227195" y="22628225"/>
          <a:ext cx="819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23</xdr:row>
      <xdr:rowOff>0</xdr:rowOff>
    </xdr:from>
    <xdr:to>
      <xdr:col>9</xdr:col>
      <xdr:colOff>914400</xdr:colOff>
      <xdr:row>23</xdr:row>
      <xdr:rowOff>815975</xdr:rowOff>
    </xdr:to>
    <xdr:pic>
      <xdr:nvPicPr>
        <xdr:cNvPr id="11" name="图片 2" descr="封口勾条.jpg"/>
        <xdr:cNvPicPr>
          <a:picLocks noChangeAspect="1"/>
        </xdr:cNvPicPr>
      </xdr:nvPicPr>
      <xdr:blipFill>
        <a:blip r:embed="rId8" cstate="print"/>
        <a:srcRect l="28223" r="25917" b="46732"/>
        <a:stretch>
          <a:fillRect/>
        </a:stretch>
      </xdr:blipFill>
      <xdr:spPr>
        <a:xfrm>
          <a:off x="4254500" y="22628225"/>
          <a:ext cx="819150" cy="81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23</xdr:row>
      <xdr:rowOff>0</xdr:rowOff>
    </xdr:from>
    <xdr:to>
      <xdr:col>9</xdr:col>
      <xdr:colOff>938531</xdr:colOff>
      <xdr:row>23</xdr:row>
      <xdr:rowOff>887730</xdr:rowOff>
    </xdr:to>
    <xdr:pic>
      <xdr:nvPicPr>
        <xdr:cNvPr id="12" name="图片 3" descr="封口板条.jpg"/>
        <xdr:cNvPicPr>
          <a:picLocks noChangeAspect="1"/>
        </xdr:cNvPicPr>
      </xdr:nvPicPr>
      <xdr:blipFill>
        <a:blip r:embed="rId9" cstate="print"/>
        <a:srcRect t="35454" b="29443"/>
        <a:stretch>
          <a:fillRect/>
        </a:stretch>
      </xdr:blipFill>
      <xdr:spPr>
        <a:xfrm>
          <a:off x="4254500" y="22628225"/>
          <a:ext cx="843280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136071</xdr:colOff>
      <xdr:row>23</xdr:row>
      <xdr:rowOff>0</xdr:rowOff>
    </xdr:from>
    <xdr:to>
      <xdr:col>9</xdr:col>
      <xdr:colOff>938711</xdr:colOff>
      <xdr:row>23</xdr:row>
      <xdr:rowOff>870585</xdr:rowOff>
    </xdr:to>
    <xdr:pic>
      <xdr:nvPicPr>
        <xdr:cNvPr id="13" name="图片 3" descr="封口板条.jpg"/>
        <xdr:cNvPicPr>
          <a:picLocks noChangeAspect="1"/>
        </xdr:cNvPicPr>
      </xdr:nvPicPr>
      <xdr:blipFill>
        <a:blip r:embed="rId10" cstate="print"/>
        <a:srcRect t="35454" b="29443"/>
        <a:stretch>
          <a:fillRect/>
        </a:stretch>
      </xdr:blipFill>
      <xdr:spPr>
        <a:xfrm>
          <a:off x="4295140" y="22628225"/>
          <a:ext cx="802640" cy="870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23</xdr:row>
      <xdr:rowOff>81643</xdr:rowOff>
    </xdr:from>
    <xdr:to>
      <xdr:col>9</xdr:col>
      <xdr:colOff>910318</xdr:colOff>
      <xdr:row>23</xdr:row>
      <xdr:rowOff>925558</xdr:rowOff>
    </xdr:to>
    <xdr:pic>
      <xdr:nvPicPr>
        <xdr:cNvPr id="14" name="Picture 6" descr="C:\Users\Administrator\AppData\Roaming\feiq\RichOle\3317511521.bmp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240530" y="22709505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24</xdr:row>
      <xdr:rowOff>122463</xdr:rowOff>
    </xdr:from>
    <xdr:to>
      <xdr:col>9</xdr:col>
      <xdr:colOff>789123</xdr:colOff>
      <xdr:row>24</xdr:row>
      <xdr:rowOff>871128</xdr:rowOff>
    </xdr:to>
    <xdr:pic>
      <xdr:nvPicPr>
        <xdr:cNvPr id="15" name="Picture 9" descr="C:\Users\Administrator\AppData\Roaming\feiq\RichOle\946468470.bmp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4403725" y="23778845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258534</xdr:colOff>
      <xdr:row>25</xdr:row>
      <xdr:rowOff>204106</xdr:rowOff>
    </xdr:from>
    <xdr:to>
      <xdr:col>9</xdr:col>
      <xdr:colOff>733514</xdr:colOff>
      <xdr:row>25</xdr:row>
      <xdr:rowOff>856886</xdr:rowOff>
    </xdr:to>
    <xdr:pic>
      <xdr:nvPicPr>
        <xdr:cNvPr id="16" name="Picture 9" descr="C:\Users\Administrator\AppData\Roaming\feiq\RichOle\946468470.bmp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4417695" y="24860885"/>
          <a:ext cx="474980" cy="652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26</xdr:row>
      <xdr:rowOff>0</xdr:rowOff>
    </xdr:from>
    <xdr:to>
      <xdr:col>9</xdr:col>
      <xdr:colOff>604157</xdr:colOff>
      <xdr:row>26</xdr:row>
      <xdr:rowOff>0</xdr:rowOff>
    </xdr:to>
    <xdr:pic>
      <xdr:nvPicPr>
        <xdr:cNvPr id="17" name="Picture 9" descr="C:\Users\Administrator\AppData\Roaming\feiq\RichOle\946468470.bmp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4458335" y="25723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26</xdr:row>
      <xdr:rowOff>0</xdr:rowOff>
    </xdr:from>
    <xdr:to>
      <xdr:col>9</xdr:col>
      <xdr:colOff>563335</xdr:colOff>
      <xdr:row>26</xdr:row>
      <xdr:rowOff>0</xdr:rowOff>
    </xdr:to>
    <xdr:pic>
      <xdr:nvPicPr>
        <xdr:cNvPr id="18" name="Picture 9" descr="C:\Users\Administrator\AppData\Roaming\feiq\RichOle\946468470.bmp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4417695" y="25723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26</xdr:row>
      <xdr:rowOff>122464</xdr:rowOff>
    </xdr:from>
    <xdr:to>
      <xdr:col>9</xdr:col>
      <xdr:colOff>965836</xdr:colOff>
      <xdr:row>26</xdr:row>
      <xdr:rowOff>664119</xdr:rowOff>
    </xdr:to>
    <xdr:pic>
      <xdr:nvPicPr>
        <xdr:cNvPr id="19" name="图片 9" descr="3C标识.jpg"/>
        <xdr:cNvPicPr>
          <a:picLocks noChangeAspect="1"/>
        </xdr:cNvPicPr>
      </xdr:nvPicPr>
      <xdr:blipFill>
        <a:blip r:embed="rId13" cstate="print"/>
        <a:srcRect l="15521" t="33865" r="21683" b="32268"/>
        <a:stretch>
          <a:fillRect/>
        </a:stretch>
      </xdr:blipFill>
      <xdr:spPr>
        <a:xfrm>
          <a:off x="4254500" y="25845770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28</xdr:row>
      <xdr:rowOff>108858</xdr:rowOff>
    </xdr:from>
    <xdr:to>
      <xdr:col>9</xdr:col>
      <xdr:colOff>941615</xdr:colOff>
      <xdr:row>28</xdr:row>
      <xdr:rowOff>585108</xdr:rowOff>
    </xdr:to>
    <xdr:pic>
      <xdr:nvPicPr>
        <xdr:cNvPr id="20" name="图片 7" descr="写字标.jpg"/>
        <xdr:cNvPicPr>
          <a:picLocks noChangeAspect="1"/>
        </xdr:cNvPicPr>
      </xdr:nvPicPr>
      <xdr:blipFill>
        <a:blip r:embed="rId14" cstate="print"/>
        <a:srcRect l="22929" t="36169" r="23712" b="32411"/>
        <a:stretch>
          <a:fillRect/>
        </a:stretch>
      </xdr:blipFill>
      <xdr:spPr>
        <a:xfrm>
          <a:off x="4281170" y="28156535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149679</xdr:colOff>
      <xdr:row>17</xdr:row>
      <xdr:rowOff>190500</xdr:rowOff>
    </xdr:from>
    <xdr:to>
      <xdr:col>9</xdr:col>
      <xdr:colOff>997404</xdr:colOff>
      <xdr:row>17</xdr:row>
      <xdr:rowOff>962025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308475" y="15135225"/>
          <a:ext cx="84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19</xdr:row>
      <xdr:rowOff>244928</xdr:rowOff>
    </xdr:from>
    <xdr:to>
      <xdr:col>9</xdr:col>
      <xdr:colOff>997040</xdr:colOff>
      <xdr:row>19</xdr:row>
      <xdr:rowOff>1016453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27195" y="17627600"/>
          <a:ext cx="92900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16</xdr:row>
      <xdr:rowOff>231321</xdr:rowOff>
    </xdr:from>
    <xdr:to>
      <xdr:col>9</xdr:col>
      <xdr:colOff>970190</xdr:colOff>
      <xdr:row>16</xdr:row>
      <xdr:rowOff>1129211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2" cstate="print"/>
        <a:srcRect l="19051" r="13878" b="6866"/>
        <a:stretch>
          <a:fillRect/>
        </a:stretch>
      </xdr:blipFill>
      <xdr:spPr>
        <a:xfrm>
          <a:off x="4281170" y="13966190"/>
          <a:ext cx="84772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53066</xdr:colOff>
      <xdr:row>11</xdr:row>
      <xdr:rowOff>99193</xdr:rowOff>
    </xdr:from>
    <xdr:to>
      <xdr:col>9</xdr:col>
      <xdr:colOff>1034141</xdr:colOff>
      <xdr:row>11</xdr:row>
      <xdr:rowOff>978668</xdr:rowOff>
    </xdr:to>
    <xdr:pic>
      <xdr:nvPicPr>
        <xdr:cNvPr id="24" name="图片 23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45" b="15585"/>
        <a:stretch>
          <a:fillRect/>
        </a:stretch>
      </xdr:blipFill>
      <xdr:spPr>
        <a:xfrm rot="5400000">
          <a:off x="4262755" y="7392035"/>
          <a:ext cx="879475" cy="981075"/>
        </a:xfrm>
        <a:prstGeom prst="rect">
          <a:avLst/>
        </a:prstGeom>
      </xdr:spPr>
    </xdr:pic>
    <xdr:clientData/>
  </xdr:twoCellAnchor>
  <xdr:twoCellAnchor editAs="oneCell">
    <xdr:from>
      <xdr:col>9</xdr:col>
      <xdr:colOff>46263</xdr:colOff>
      <xdr:row>12</xdr:row>
      <xdr:rowOff>62592</xdr:rowOff>
    </xdr:from>
    <xdr:to>
      <xdr:col>9</xdr:col>
      <xdr:colOff>1023528</xdr:colOff>
      <xdr:row>12</xdr:row>
      <xdr:rowOff>1102087</xdr:rowOff>
    </xdr:to>
    <xdr:pic>
      <xdr:nvPicPr>
        <xdr:cNvPr id="25" name="图片 24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98" b="24107"/>
        <a:stretch>
          <a:fillRect/>
        </a:stretch>
      </xdr:blipFill>
      <xdr:spPr>
        <a:xfrm rot="5400000">
          <a:off x="4173855" y="8446770"/>
          <a:ext cx="1039495" cy="97726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13</xdr:row>
      <xdr:rowOff>312965</xdr:rowOff>
    </xdr:from>
    <xdr:to>
      <xdr:col>9</xdr:col>
      <xdr:colOff>1020809</xdr:colOff>
      <xdr:row>13</xdr:row>
      <xdr:rowOff>1081315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40530" y="10085070"/>
          <a:ext cx="939165" cy="76835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T\&#26032;&#39033;&#30446;\J6L\&#29579;&#20896;&#23431;\&#19968;&#27773;J6L&#25252;&#38754;BOM&#26356;&#26032;-20230626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DBL LPG시험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B33"/>
  <sheetViews>
    <sheetView view="pageBreakPreview" zoomScale="70" zoomScaleNormal="100" workbookViewId="0">
      <selection activeCell="F3" sqref="F3:S3"/>
    </sheetView>
  </sheetViews>
  <sheetFormatPr defaultColWidth="4.62727272727273" defaultRowHeight="16.5"/>
  <cols>
    <col min="1" max="1" width="3.75454545454545" style="256" customWidth="1"/>
    <col min="2" max="2" width="10.8727272727273" style="256" customWidth="1"/>
    <col min="3" max="3" width="19.3727272727273" style="256" customWidth="1"/>
    <col min="4" max="4" width="22.2545454545455" style="256" customWidth="1"/>
    <col min="5" max="5" width="32.8727272727273" style="256" customWidth="1"/>
    <col min="6" max="6" width="23.5" style="256" customWidth="1"/>
    <col min="7" max="7" width="12.8727272727273" style="256" customWidth="1"/>
    <col min="8" max="8" width="4.62727272727273" style="256" customWidth="1"/>
    <col min="9" max="9" width="6.37272727272727" style="256" customWidth="1"/>
    <col min="10" max="10" width="0.127272727272727" style="256" customWidth="1"/>
    <col min="11" max="11" width="25.6272727272727" style="256" customWidth="1"/>
    <col min="12" max="12" width="10.8727272727273" style="256" customWidth="1"/>
    <col min="13" max="13" width="5.75454545454545" style="256" customWidth="1"/>
    <col min="14" max="14" width="6.37272727272727" style="256" customWidth="1"/>
    <col min="15" max="15" width="5" style="256" customWidth="1"/>
    <col min="16" max="16" width="5.87272727272727" style="256" customWidth="1"/>
    <col min="17" max="17" width="7.87272727272727" style="256" customWidth="1"/>
    <col min="18" max="18" width="6.12727272727273" style="256" customWidth="1"/>
    <col min="19" max="19" width="13.1272727272727" style="256" customWidth="1"/>
    <col min="20" max="20" width="15.6272727272727" style="256" customWidth="1"/>
    <col min="21" max="21" width="4.62727272727273" style="256" customWidth="1"/>
    <col min="22" max="22" width="8" style="256" customWidth="1"/>
    <col min="23" max="23" width="11.5" style="256" customWidth="1"/>
    <col min="24" max="24" width="9.5" style="256" customWidth="1"/>
    <col min="25" max="25" width="13.1272727272727" style="256" customWidth="1"/>
    <col min="26" max="26" width="10" style="256" customWidth="1"/>
    <col min="27" max="27" width="11.2545454545455" style="256" customWidth="1"/>
    <col min="28" max="248" width="9" style="256" customWidth="1"/>
    <col min="249" max="249" width="3.12727272727273" style="256" customWidth="1"/>
    <col min="250" max="250" width="7.62727272727273" style="256" customWidth="1"/>
    <col min="251" max="251" width="4.12727272727273" style="256" customWidth="1"/>
    <col min="252" max="252" width="17" style="256" customWidth="1"/>
    <col min="253" max="253" width="3.62727272727273" style="256" customWidth="1"/>
    <col min="254" max="254" width="9.12727272727273" style="256" customWidth="1"/>
    <col min="255" max="255" width="3.62727272727273" style="256" customWidth="1"/>
    <col min="256" max="16384" width="4.62727272727273" style="256"/>
  </cols>
  <sheetData>
    <row r="1" s="255" customFormat="1" ht="30.75" customHeight="1" spans="1:28">
      <c r="A1" s="257"/>
      <c r="B1" s="257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91"/>
      <c r="T1" s="291"/>
      <c r="U1" s="291"/>
      <c r="V1" s="291"/>
      <c r="W1" s="292" t="s">
        <v>0</v>
      </c>
      <c r="X1" s="292"/>
      <c r="Y1" s="292"/>
      <c r="Z1" s="292"/>
      <c r="AA1" s="292"/>
      <c r="AB1" s="299"/>
    </row>
    <row r="2" s="255" customFormat="1" ht="34.5" customHeight="1" spans="1:27">
      <c r="A2" s="257" t="s">
        <v>1</v>
      </c>
      <c r="B2" s="257"/>
      <c r="C2" s="259"/>
      <c r="D2" s="259"/>
      <c r="E2" s="259"/>
      <c r="F2" s="260" t="s">
        <v>2</v>
      </c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93"/>
      <c r="T2" s="293"/>
      <c r="U2" s="293"/>
      <c r="V2" s="293"/>
      <c r="W2" s="292"/>
      <c r="X2" s="292"/>
      <c r="Y2" s="292"/>
      <c r="Z2" s="292"/>
      <c r="AA2" s="292"/>
    </row>
    <row r="3" s="255" customFormat="1" ht="28.5" customHeight="1" spans="1:28">
      <c r="A3" s="261" t="s">
        <v>3</v>
      </c>
      <c r="B3" s="261"/>
      <c r="C3" s="258" t="s">
        <v>4</v>
      </c>
      <c r="D3" s="258"/>
      <c r="E3" s="258"/>
      <c r="F3" s="262" t="s">
        <v>5</v>
      </c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94" t="s">
        <v>6</v>
      </c>
      <c r="V3" s="294"/>
      <c r="W3" s="294" t="s">
        <v>7</v>
      </c>
      <c r="X3" s="294" t="s">
        <v>8</v>
      </c>
      <c r="Y3" s="294" t="s">
        <v>9</v>
      </c>
      <c r="Z3" s="300" t="s">
        <v>10</v>
      </c>
      <c r="AA3" s="294" t="s">
        <v>11</v>
      </c>
      <c r="AB3" s="301"/>
    </row>
    <row r="4" s="255" customFormat="1" ht="36" customHeight="1" spans="1:28">
      <c r="A4" s="261"/>
      <c r="B4" s="261"/>
      <c r="C4" s="258"/>
      <c r="D4" s="258"/>
      <c r="E4" s="258"/>
      <c r="F4" s="263" t="s">
        <v>12</v>
      </c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95"/>
      <c r="T4" s="295"/>
      <c r="U4" s="296" t="s">
        <v>13</v>
      </c>
      <c r="V4" s="296"/>
      <c r="W4" s="296"/>
      <c r="X4" s="296"/>
      <c r="Y4" s="302"/>
      <c r="Z4" s="303" t="s">
        <v>14</v>
      </c>
      <c r="AA4" s="304" t="s">
        <v>15</v>
      </c>
      <c r="AB4" s="301"/>
    </row>
    <row r="5" ht="36.75" customHeight="1" spans="1:27">
      <c r="A5" s="264" t="s">
        <v>16</v>
      </c>
      <c r="B5" s="264"/>
      <c r="C5" s="264"/>
      <c r="D5" s="265" t="s">
        <v>17</v>
      </c>
      <c r="E5" s="265" t="s">
        <v>18</v>
      </c>
      <c r="F5" s="265"/>
      <c r="G5" s="265"/>
      <c r="H5" s="265"/>
      <c r="I5" s="265" t="s">
        <v>19</v>
      </c>
      <c r="J5" s="265"/>
      <c r="K5" s="265"/>
      <c r="L5" s="265"/>
      <c r="M5" s="265"/>
      <c r="N5" s="265" t="s">
        <v>20</v>
      </c>
      <c r="O5" s="265"/>
      <c r="P5" s="265"/>
      <c r="Q5" s="265"/>
      <c r="R5" s="265"/>
      <c r="S5" s="265"/>
      <c r="T5" s="265"/>
      <c r="U5" s="265" t="s">
        <v>21</v>
      </c>
      <c r="V5" s="265"/>
      <c r="W5" s="281" t="s">
        <v>22</v>
      </c>
      <c r="X5" s="281"/>
      <c r="Y5" s="281" t="s">
        <v>23</v>
      </c>
      <c r="Z5" s="281"/>
      <c r="AA5" s="281"/>
    </row>
    <row r="6" ht="66" customHeight="1" spans="1:27">
      <c r="A6" s="266"/>
      <c r="B6" s="267"/>
      <c r="C6" s="268"/>
      <c r="D6" s="265">
        <v>1</v>
      </c>
      <c r="E6" s="269" t="s">
        <v>24</v>
      </c>
      <c r="F6" s="269"/>
      <c r="G6" s="269"/>
      <c r="H6" s="269"/>
      <c r="I6" s="269" t="s">
        <v>25</v>
      </c>
      <c r="J6" s="269"/>
      <c r="K6" s="269"/>
      <c r="L6" s="269"/>
      <c r="M6" s="269"/>
      <c r="N6" s="287" t="s">
        <v>26</v>
      </c>
      <c r="O6" s="287"/>
      <c r="P6" s="287"/>
      <c r="Q6" s="287"/>
      <c r="R6" s="287"/>
      <c r="S6" s="287"/>
      <c r="T6" s="287"/>
      <c r="U6" s="269">
        <v>1</v>
      </c>
      <c r="V6" s="269"/>
      <c r="W6" s="281"/>
      <c r="X6" s="281"/>
      <c r="Y6" s="305"/>
      <c r="Z6" s="306"/>
      <c r="AA6" s="307"/>
    </row>
    <row r="7" ht="42" customHeight="1" spans="1:27">
      <c r="A7" s="270"/>
      <c r="B7" s="271"/>
      <c r="C7" s="272"/>
      <c r="D7" s="265">
        <v>2</v>
      </c>
      <c r="E7" s="273"/>
      <c r="F7" s="274"/>
      <c r="G7" s="274"/>
      <c r="H7" s="275"/>
      <c r="I7" s="273"/>
      <c r="J7" s="274"/>
      <c r="K7" s="274"/>
      <c r="L7" s="274"/>
      <c r="M7" s="275"/>
      <c r="N7" s="288"/>
      <c r="O7" s="289"/>
      <c r="P7" s="289"/>
      <c r="Q7" s="289"/>
      <c r="R7" s="289"/>
      <c r="S7" s="289"/>
      <c r="T7" s="297"/>
      <c r="U7" s="269"/>
      <c r="V7" s="269"/>
      <c r="W7" s="281"/>
      <c r="X7" s="281"/>
      <c r="Y7" s="305"/>
      <c r="Z7" s="306"/>
      <c r="AA7" s="307"/>
    </row>
    <row r="8" ht="42" customHeight="1" spans="1:27">
      <c r="A8" s="270"/>
      <c r="B8" s="271"/>
      <c r="C8" s="272"/>
      <c r="D8" s="265">
        <v>3</v>
      </c>
      <c r="E8" s="269"/>
      <c r="F8" s="269"/>
      <c r="G8" s="269"/>
      <c r="H8" s="269"/>
      <c r="I8" s="269"/>
      <c r="J8" s="269"/>
      <c r="K8" s="269"/>
      <c r="L8" s="269"/>
      <c r="M8" s="269"/>
      <c r="N8" s="287"/>
      <c r="O8" s="287"/>
      <c r="P8" s="287"/>
      <c r="Q8" s="287"/>
      <c r="R8" s="287"/>
      <c r="S8" s="287"/>
      <c r="T8" s="287"/>
      <c r="U8" s="269"/>
      <c r="V8" s="269"/>
      <c r="W8" s="281"/>
      <c r="X8" s="281"/>
      <c r="Y8" s="305"/>
      <c r="Z8" s="306"/>
      <c r="AA8" s="307"/>
    </row>
    <row r="9" ht="42" customHeight="1" spans="1:27">
      <c r="A9" s="270"/>
      <c r="B9" s="271"/>
      <c r="C9" s="272"/>
      <c r="D9" s="276"/>
      <c r="E9" s="277"/>
      <c r="F9" s="277"/>
      <c r="G9" s="277"/>
      <c r="H9" s="277"/>
      <c r="I9" s="277"/>
      <c r="J9" s="277"/>
      <c r="K9" s="277"/>
      <c r="L9" s="277"/>
      <c r="M9" s="277"/>
      <c r="N9" s="290"/>
      <c r="O9" s="290"/>
      <c r="P9" s="290"/>
      <c r="Q9" s="290"/>
      <c r="R9" s="290"/>
      <c r="S9" s="290"/>
      <c r="T9" s="290"/>
      <c r="U9" s="277"/>
      <c r="V9" s="277"/>
      <c r="W9" s="298"/>
      <c r="X9" s="298"/>
      <c r="Y9" s="308"/>
      <c r="Z9" s="309"/>
      <c r="AA9" s="310"/>
    </row>
    <row r="10" ht="22.5" customHeight="1" spans="1:27">
      <c r="A10" s="278"/>
      <c r="B10" s="279"/>
      <c r="C10" s="280"/>
      <c r="D10" s="265"/>
      <c r="E10" s="281"/>
      <c r="F10" s="281"/>
      <c r="G10" s="281"/>
      <c r="H10" s="281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81"/>
      <c r="X10" s="281"/>
      <c r="Y10" s="311"/>
      <c r="Z10" s="311"/>
      <c r="AA10" s="311"/>
    </row>
    <row r="11" ht="51.75" customHeight="1" spans="1:27">
      <c r="A11" s="282" t="s">
        <v>27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</row>
    <row r="12" ht="33.75" customHeight="1" spans="1:27">
      <c r="A12" s="283" t="s">
        <v>28</v>
      </c>
      <c r="B12" s="283" t="s">
        <v>29</v>
      </c>
      <c r="C12" s="283" t="s">
        <v>30</v>
      </c>
      <c r="D12" s="283" t="s">
        <v>31</v>
      </c>
      <c r="E12" s="283" t="s">
        <v>32</v>
      </c>
      <c r="F12" s="281" t="s">
        <v>33</v>
      </c>
      <c r="G12" s="283" t="s">
        <v>34</v>
      </c>
      <c r="H12" s="283"/>
      <c r="I12" s="283"/>
      <c r="J12" s="283"/>
      <c r="K12" s="283"/>
      <c r="L12" s="283"/>
      <c r="M12" s="281"/>
      <c r="N12" s="283"/>
      <c r="O12" s="281"/>
      <c r="P12" s="283"/>
      <c r="Q12" s="283"/>
      <c r="R12" s="283"/>
      <c r="S12" s="283"/>
      <c r="T12" s="281"/>
      <c r="U12" s="283"/>
      <c r="V12" s="283"/>
      <c r="W12" s="283"/>
      <c r="X12" s="283"/>
      <c r="Y12" s="283"/>
      <c r="Z12" s="283"/>
      <c r="AA12" s="283"/>
    </row>
    <row r="13" ht="17.5" spans="1:27">
      <c r="A13" s="284"/>
      <c r="B13" s="283"/>
      <c r="C13" s="285"/>
      <c r="D13" s="286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</row>
    <row r="14" ht="17.5" spans="1:27">
      <c r="A14" s="284"/>
      <c r="B14" s="283"/>
      <c r="C14" s="285"/>
      <c r="D14" s="286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</row>
    <row r="15" ht="17.5" spans="1:27">
      <c r="A15" s="284"/>
      <c r="B15" s="283"/>
      <c r="C15" s="285"/>
      <c r="D15" s="286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</row>
    <row r="16" ht="17.5" spans="1:27">
      <c r="A16" s="284"/>
      <c r="B16" s="283"/>
      <c r="C16" s="285"/>
      <c r="D16" s="286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</row>
    <row r="17" ht="17.5" spans="1:27">
      <c r="A17" s="284"/>
      <c r="B17" s="283"/>
      <c r="C17" s="285"/>
      <c r="D17" s="286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</row>
    <row r="18" ht="17.5" spans="1:27">
      <c r="A18" s="284"/>
      <c r="B18" s="283"/>
      <c r="C18" s="285"/>
      <c r="D18" s="286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</row>
    <row r="19" ht="17.5" spans="1:27">
      <c r="A19" s="284"/>
      <c r="B19" s="283"/>
      <c r="C19" s="285"/>
      <c r="D19" s="286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</row>
    <row r="20" ht="17.5" spans="1:27">
      <c r="A20" s="284"/>
      <c r="B20" s="283"/>
      <c r="C20" s="285"/>
      <c r="D20" s="286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</row>
    <row r="21" ht="17.5" spans="1:27">
      <c r="A21" s="284"/>
      <c r="B21" s="283"/>
      <c r="C21" s="285"/>
      <c r="D21" s="286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</row>
    <row r="22" ht="17.5" spans="1:27">
      <c r="A22" s="284"/>
      <c r="B22" s="283"/>
      <c r="C22" s="285"/>
      <c r="D22" s="286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</row>
    <row r="23" ht="17.5" spans="1:27">
      <c r="A23" s="284"/>
      <c r="B23" s="283"/>
      <c r="C23" s="285"/>
      <c r="D23" s="286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</row>
    <row r="24" ht="17.5" spans="1:27">
      <c r="A24" s="284"/>
      <c r="B24" s="283"/>
      <c r="C24" s="285"/>
      <c r="D24" s="286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</row>
    <row r="25" ht="17.5" spans="1:27">
      <c r="A25" s="284"/>
      <c r="B25" s="283"/>
      <c r="C25" s="285"/>
      <c r="D25" s="286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</row>
    <row r="26" ht="17.5" spans="1:27">
      <c r="A26" s="284"/>
      <c r="B26" s="283"/>
      <c r="C26" s="285"/>
      <c r="D26" s="286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</row>
    <row r="27" ht="17.5" spans="1:27">
      <c r="A27" s="284"/>
      <c r="B27" s="283"/>
      <c r="C27" s="285"/>
      <c r="D27" s="286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</row>
    <row r="28" ht="17.5" spans="1:27">
      <c r="A28" s="284"/>
      <c r="B28" s="283"/>
      <c r="C28" s="285"/>
      <c r="D28" s="286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</row>
    <row r="29" ht="17.5" spans="1:27">
      <c r="A29" s="284"/>
      <c r="B29" s="283"/>
      <c r="C29" s="285"/>
      <c r="D29" s="286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</row>
    <row r="30" ht="17.5" spans="1:27">
      <c r="A30" s="284"/>
      <c r="B30" s="283"/>
      <c r="C30" s="285"/>
      <c r="D30" s="286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</row>
    <row r="31" ht="17.5" spans="1:27">
      <c r="A31" s="284"/>
      <c r="B31" s="283"/>
      <c r="C31" s="285"/>
      <c r="D31" s="286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</row>
    <row r="32" ht="17.5" spans="1:27">
      <c r="A32" s="284"/>
      <c r="B32" s="283"/>
      <c r="C32" s="285"/>
      <c r="D32" s="286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</row>
    <row r="33" ht="17.5" spans="1:27">
      <c r="A33" s="284"/>
      <c r="B33" s="283"/>
      <c r="C33" s="285"/>
      <c r="D33" s="286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</row>
  </sheetData>
  <mergeCells count="51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A11:AA11"/>
    <mergeCell ref="A6:C10"/>
    <mergeCell ref="W1:AA2"/>
    <mergeCell ref="A3:B4"/>
    <mergeCell ref="C3:D4"/>
  </mergeCells>
  <conditionalFormatting sqref="C33:D33">
    <cfRule type="cellIs" dxfId="0" priority="29" operator="equal">
      <formula>"J6L"</formula>
    </cfRule>
  </conditionalFormatting>
  <conditionalFormatting sqref="C13:C33">
    <cfRule type="duplicateValues" dxfId="1" priority="28"/>
  </conditionalFormatting>
  <conditionalFormatting sqref="C13:D32">
    <cfRule type="cellIs" dxfId="0" priority="13" operator="equal">
      <formula>"J6L"</formula>
    </cfRule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AY129"/>
  <sheetViews>
    <sheetView showGridLines="0" tabSelected="1" view="pageBreakPreview" zoomScale="55" zoomScaleNormal="40" workbookViewId="0">
      <pane ySplit="9" topLeftCell="A32" activePane="bottomLeft" state="frozen"/>
      <selection/>
      <selection pane="bottomLeft" activeCell="D41" sqref="D41"/>
    </sheetView>
  </sheetViews>
  <sheetFormatPr defaultColWidth="8.87272727272727" defaultRowHeight="14"/>
  <cols>
    <col min="1" max="1" width="6.12727272727273" style="157" customWidth="1"/>
    <col min="2" max="2" width="4.5" style="157" customWidth="1"/>
    <col min="3" max="3" width="13.5" style="157" customWidth="1"/>
    <col min="4" max="4" width="16.1909090909091" style="157" customWidth="1"/>
    <col min="5" max="5" width="16.2545454545455" style="158" customWidth="1"/>
    <col min="6" max="6" width="29.5" style="158" customWidth="1"/>
    <col min="7" max="7" width="18.5" style="158" hidden="1" customWidth="1" outlineLevel="1"/>
    <col min="8" max="8" width="8" style="157" hidden="1" customWidth="1" outlineLevel="1"/>
    <col min="9" max="9" width="5.25454545454545" style="157" hidden="1" customWidth="1" outlineLevel="1"/>
    <col min="10" max="10" width="12.2545454545455" style="157" customWidth="1" collapsed="1"/>
    <col min="11" max="11" width="6.12727272727273" style="157" hidden="1" customWidth="1" outlineLevel="1"/>
    <col min="12" max="12" width="18.2545454545455" style="158" hidden="1" customWidth="1" outlineLevel="1"/>
    <col min="13" max="13" width="5.75454545454545" style="159" hidden="1" customWidth="1" outlineLevel="1"/>
    <col min="14" max="14" width="8.37272727272727" style="157" hidden="1" customWidth="1" outlineLevel="1"/>
    <col min="15" max="15" width="7.62727272727273" style="157" hidden="1" customWidth="1" outlineLevel="1"/>
    <col min="16" max="16" width="9.37272727272727" style="157" customWidth="1" collapsed="1"/>
    <col min="17" max="18" width="12.8727272727273" style="160" hidden="1" customWidth="1" outlineLevel="1"/>
    <col min="19" max="19" width="10.7545454545455" style="157" hidden="1" customWidth="1" outlineLevel="1"/>
    <col min="20" max="21" width="11.1272727272727" style="160" hidden="1" customWidth="1" outlineLevel="1"/>
    <col min="22" max="22" width="13.5" style="161" customWidth="1" collapsed="1"/>
    <col min="23" max="25" width="13.5" style="161" hidden="1" customWidth="1" outlineLevel="1"/>
    <col min="26" max="26" width="8.62727272727273" style="157" customWidth="1" collapsed="1"/>
    <col min="27" max="27" width="8.62727272727273" style="157" customWidth="1"/>
    <col min="28" max="28" width="8.62727272727273" style="157" hidden="1" customWidth="1" outlineLevel="1"/>
    <col min="29" max="30" width="10.2454545454545" style="162" hidden="1" customWidth="1" outlineLevel="1"/>
    <col min="31" max="31" width="8.62727272727273" style="162" hidden="1" customWidth="1" outlineLevel="1"/>
    <col min="32" max="32" width="10.5727272727273" style="162" hidden="1" customWidth="1" outlineLevel="1"/>
    <col min="33" max="33" width="8.62727272727273" style="163" hidden="1" customWidth="1" outlineLevel="1"/>
    <col min="34" max="35" width="8.62727272727273" style="157" hidden="1" customWidth="1" outlineLevel="1"/>
    <col min="36" max="36" width="10.4545454545455" style="157" customWidth="1" collapsed="1"/>
    <col min="37" max="37" width="18.6727272727273" style="157" customWidth="1"/>
    <col min="38" max="48" width="8.62727272727273" style="157" hidden="1" customWidth="1" outlineLevel="1"/>
    <col min="49" max="49" width="10" style="157" customWidth="1" collapsed="1"/>
    <col min="50" max="50" width="24.2545454545455" style="157" customWidth="1"/>
    <col min="51" max="16384" width="8.87272727272727" style="157"/>
  </cols>
  <sheetData>
    <row r="1" s="150" customFormat="1" ht="20.25" customHeight="1" collapsed="1" spans="29:33">
      <c r="AC1" s="199"/>
      <c r="AD1" s="199"/>
      <c r="AE1" s="199"/>
      <c r="AF1" s="199"/>
      <c r="AG1" s="209"/>
    </row>
    <row r="2" s="150" customFormat="1" ht="29.25" hidden="1" customHeight="1" outlineLevel="1" spans="1:50">
      <c r="A2" s="164" t="s">
        <v>35</v>
      </c>
      <c r="B2" s="164"/>
      <c r="C2" s="165" t="s">
        <v>36</v>
      </c>
      <c r="D2" s="165"/>
      <c r="E2" s="165"/>
      <c r="F2" s="165"/>
      <c r="G2" s="166" t="s">
        <v>37</v>
      </c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200"/>
      <c r="AD2" s="200"/>
      <c r="AE2" s="200"/>
      <c r="AF2" s="200"/>
      <c r="AG2" s="210"/>
      <c r="AH2" s="167"/>
      <c r="AI2" s="167"/>
      <c r="AJ2" s="167"/>
      <c r="AK2" s="211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234" t="s">
        <v>30</v>
      </c>
      <c r="AX2" s="235" t="s">
        <v>38</v>
      </c>
    </row>
    <row r="3" s="150" customFormat="1" ht="25.5" hidden="1" customHeight="1" outlineLevel="1" spans="1:50">
      <c r="A3" s="164"/>
      <c r="B3" s="164"/>
      <c r="C3" s="165"/>
      <c r="D3" s="165"/>
      <c r="E3" s="165"/>
      <c r="F3" s="165"/>
      <c r="G3" s="168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201"/>
      <c r="AD3" s="201"/>
      <c r="AE3" s="201"/>
      <c r="AF3" s="201"/>
      <c r="AG3" s="212"/>
      <c r="AH3" s="169"/>
      <c r="AI3" s="169"/>
      <c r="AJ3" s="169"/>
      <c r="AK3" s="21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234" t="s">
        <v>39</v>
      </c>
      <c r="AX3" s="235" t="s">
        <v>40</v>
      </c>
    </row>
    <row r="4" s="150" customFormat="1" ht="27" hidden="1" customHeight="1" outlineLevel="1" spans="1:50">
      <c r="A4" s="170" t="s">
        <v>41</v>
      </c>
      <c r="B4" s="170"/>
      <c r="C4" s="170"/>
      <c r="D4" s="170"/>
      <c r="E4" s="170"/>
      <c r="F4" s="170"/>
      <c r="G4" s="168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201"/>
      <c r="AD4" s="201"/>
      <c r="AE4" s="201"/>
      <c r="AF4" s="201"/>
      <c r="AG4" s="212"/>
      <c r="AH4" s="169"/>
      <c r="AI4" s="169"/>
      <c r="AJ4" s="169"/>
      <c r="AK4" s="21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234" t="s">
        <v>42</v>
      </c>
      <c r="AX4" s="235" t="s">
        <v>25</v>
      </c>
    </row>
    <row r="5" s="150" customFormat="1" ht="21.75" hidden="1" customHeight="1" outlineLevel="1" spans="1:50">
      <c r="A5" s="171" t="s">
        <v>43</v>
      </c>
      <c r="B5" s="171"/>
      <c r="C5" s="171"/>
      <c r="D5" s="171"/>
      <c r="E5" s="171" t="s">
        <v>44</v>
      </c>
      <c r="F5" s="172"/>
      <c r="G5" s="168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201"/>
      <c r="AD5" s="201"/>
      <c r="AE5" s="201"/>
      <c r="AF5" s="201"/>
      <c r="AG5" s="212"/>
      <c r="AH5" s="169"/>
      <c r="AI5" s="169"/>
      <c r="AJ5" s="169"/>
      <c r="AK5" s="21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234" t="s">
        <v>45</v>
      </c>
      <c r="AX5" s="235" t="s">
        <v>46</v>
      </c>
    </row>
    <row r="6" s="150" customFormat="1" ht="20.25" hidden="1" customHeight="1" outlineLevel="1" spans="1:50">
      <c r="A6" s="173" t="s">
        <v>47</v>
      </c>
      <c r="B6" s="173"/>
      <c r="C6" s="173"/>
      <c r="D6" s="173"/>
      <c r="E6" s="173"/>
      <c r="F6" s="173"/>
      <c r="G6" s="168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201"/>
      <c r="AD6" s="201"/>
      <c r="AE6" s="201"/>
      <c r="AF6" s="201"/>
      <c r="AG6" s="212"/>
      <c r="AH6" s="169"/>
      <c r="AI6" s="169"/>
      <c r="AJ6" s="169"/>
      <c r="AK6" s="21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234" t="s">
        <v>22</v>
      </c>
      <c r="AX6" s="235" t="s">
        <v>4</v>
      </c>
    </row>
    <row r="7" s="150" customFormat="1" ht="24.75" hidden="1" customHeight="1" outlineLevel="1" spans="1:50">
      <c r="A7" s="174" t="s">
        <v>48</v>
      </c>
      <c r="B7" s="174"/>
      <c r="C7" s="174"/>
      <c r="D7" s="174"/>
      <c r="E7" s="174"/>
      <c r="F7" s="174"/>
      <c r="G7" s="175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202"/>
      <c r="AD7" s="202"/>
      <c r="AE7" s="202"/>
      <c r="AF7" s="202"/>
      <c r="AG7" s="214"/>
      <c r="AH7" s="176"/>
      <c r="AI7" s="176"/>
      <c r="AJ7" s="176"/>
      <c r="AK7" s="215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234" t="s">
        <v>49</v>
      </c>
      <c r="AX7" s="235" t="s">
        <v>50</v>
      </c>
    </row>
    <row r="8" s="151" customFormat="1" ht="23.1" customHeight="1" spans="1:50">
      <c r="A8" s="177" t="s">
        <v>51</v>
      </c>
      <c r="B8" s="178" t="s">
        <v>52</v>
      </c>
      <c r="C8" s="179" t="s">
        <v>53</v>
      </c>
      <c r="D8" s="179" t="s">
        <v>54</v>
      </c>
      <c r="E8" s="180" t="s">
        <v>30</v>
      </c>
      <c r="F8" s="179" t="s">
        <v>55</v>
      </c>
      <c r="G8" s="179" t="s">
        <v>56</v>
      </c>
      <c r="H8" s="179" t="s">
        <v>57</v>
      </c>
      <c r="I8" s="179" t="s">
        <v>58</v>
      </c>
      <c r="J8" s="179" t="s">
        <v>16</v>
      </c>
      <c r="K8" s="180" t="s">
        <v>59</v>
      </c>
      <c r="L8" s="189" t="s">
        <v>60</v>
      </c>
      <c r="M8" s="190" t="s">
        <v>61</v>
      </c>
      <c r="N8" s="180" t="s">
        <v>62</v>
      </c>
      <c r="O8" s="180" t="s">
        <v>63</v>
      </c>
      <c r="P8" s="191" t="s">
        <v>64</v>
      </c>
      <c r="Q8" s="195" t="s">
        <v>65</v>
      </c>
      <c r="R8" s="195" t="s">
        <v>66</v>
      </c>
      <c r="S8" s="195" t="s">
        <v>67</v>
      </c>
      <c r="T8" s="179" t="s">
        <v>68</v>
      </c>
      <c r="U8" s="179" t="s">
        <v>69</v>
      </c>
      <c r="V8" s="196" t="s">
        <v>70</v>
      </c>
      <c r="W8" s="196" t="s">
        <v>71</v>
      </c>
      <c r="X8" s="196" t="s">
        <v>72</v>
      </c>
      <c r="Y8" s="196" t="s">
        <v>73</v>
      </c>
      <c r="Z8" s="179" t="s">
        <v>74</v>
      </c>
      <c r="AA8" s="203" t="s">
        <v>75</v>
      </c>
      <c r="AB8" s="204" t="s">
        <v>76</v>
      </c>
      <c r="AC8" s="205" t="s">
        <v>77</v>
      </c>
      <c r="AD8" s="205"/>
      <c r="AE8" s="205"/>
      <c r="AF8" s="206" t="s">
        <v>78</v>
      </c>
      <c r="AG8" s="216" t="s">
        <v>79</v>
      </c>
      <c r="AH8" s="217" t="s">
        <v>80</v>
      </c>
      <c r="AI8" s="218" t="s">
        <v>81</v>
      </c>
      <c r="AJ8" s="219" t="s">
        <v>82</v>
      </c>
      <c r="AK8" s="219" t="s">
        <v>83</v>
      </c>
      <c r="AL8" s="220" t="s">
        <v>84</v>
      </c>
      <c r="AM8" s="221" t="s">
        <v>85</v>
      </c>
      <c r="AN8" s="222" t="s">
        <v>86</v>
      </c>
      <c r="AO8" s="222" t="s">
        <v>87</v>
      </c>
      <c r="AP8" s="228" t="s">
        <v>88</v>
      </c>
      <c r="AQ8" s="222" t="s">
        <v>89</v>
      </c>
      <c r="AR8" s="229" t="s">
        <v>90</v>
      </c>
      <c r="AS8" s="222" t="s">
        <v>91</v>
      </c>
      <c r="AT8" s="230" t="s">
        <v>92</v>
      </c>
      <c r="AU8" s="222" t="s">
        <v>93</v>
      </c>
      <c r="AV8" s="222" t="s">
        <v>94</v>
      </c>
      <c r="AW8" s="236" t="s">
        <v>23</v>
      </c>
      <c r="AX8" s="179" t="s">
        <v>95</v>
      </c>
    </row>
    <row r="9" s="152" customFormat="1" ht="24" customHeight="1" spans="1:50">
      <c r="A9" s="181"/>
      <c r="B9" s="182">
        <v>0</v>
      </c>
      <c r="C9" s="183"/>
      <c r="D9" s="183"/>
      <c r="E9" s="184"/>
      <c r="F9" s="185"/>
      <c r="G9" s="183"/>
      <c r="H9" s="183"/>
      <c r="I9" s="183"/>
      <c r="J9" s="183"/>
      <c r="K9" s="184"/>
      <c r="L9" s="185"/>
      <c r="M9" s="192"/>
      <c r="N9" s="184"/>
      <c r="O9" s="184"/>
      <c r="P9" s="193"/>
      <c r="Q9" s="197"/>
      <c r="R9" s="197"/>
      <c r="S9" s="197"/>
      <c r="T9" s="183"/>
      <c r="U9" s="183"/>
      <c r="V9" s="198"/>
      <c r="W9" s="198"/>
      <c r="X9" s="198"/>
      <c r="Y9" s="198"/>
      <c r="Z9" s="183"/>
      <c r="AA9" s="203"/>
      <c r="AB9" s="207"/>
      <c r="AC9" s="205" t="s">
        <v>96</v>
      </c>
      <c r="AD9" s="205" t="s">
        <v>97</v>
      </c>
      <c r="AE9" s="205" t="s">
        <v>98</v>
      </c>
      <c r="AF9" s="206"/>
      <c r="AG9" s="216"/>
      <c r="AH9" s="217"/>
      <c r="AI9" s="218"/>
      <c r="AJ9" s="219"/>
      <c r="AK9" s="219"/>
      <c r="AL9" s="223"/>
      <c r="AM9" s="224"/>
      <c r="AN9" s="225"/>
      <c r="AO9" s="225"/>
      <c r="AP9" s="231"/>
      <c r="AQ9" s="225"/>
      <c r="AR9" s="232"/>
      <c r="AS9" s="225"/>
      <c r="AT9" s="233"/>
      <c r="AU9" s="225"/>
      <c r="AV9" s="225"/>
      <c r="AW9" s="237"/>
      <c r="AX9" s="183"/>
    </row>
    <row r="10" s="153" customFormat="1" ht="45" customHeight="1" spans="1:50">
      <c r="A10" s="186">
        <f>ROW()-9</f>
        <v>1</v>
      </c>
      <c r="B10" s="186">
        <v>0</v>
      </c>
      <c r="C10" s="186" t="s">
        <v>99</v>
      </c>
      <c r="D10" s="186" t="s">
        <v>40</v>
      </c>
      <c r="E10" s="186" t="s">
        <v>40</v>
      </c>
      <c r="F10" s="187" t="s">
        <v>25</v>
      </c>
      <c r="G10" s="186" t="s">
        <v>46</v>
      </c>
      <c r="H10" s="186" t="s">
        <v>100</v>
      </c>
      <c r="I10" s="186" t="s">
        <v>101</v>
      </c>
      <c r="J10" s="186"/>
      <c r="K10" s="186" t="s">
        <v>100</v>
      </c>
      <c r="L10" s="186" t="s">
        <v>40</v>
      </c>
      <c r="M10" s="186" t="s">
        <v>100</v>
      </c>
      <c r="N10" s="186" t="s">
        <v>102</v>
      </c>
      <c r="O10" s="186" t="s">
        <v>103</v>
      </c>
      <c r="P10" s="186"/>
      <c r="Q10" s="186" t="s">
        <v>104</v>
      </c>
      <c r="R10" s="186" t="s">
        <v>46</v>
      </c>
      <c r="S10" s="186" t="s">
        <v>46</v>
      </c>
      <c r="T10" s="186" t="s">
        <v>105</v>
      </c>
      <c r="U10" s="186" t="s">
        <v>46</v>
      </c>
      <c r="V10" s="186" t="s">
        <v>46</v>
      </c>
      <c r="W10" s="186" t="s">
        <v>46</v>
      </c>
      <c r="X10" s="186" t="s">
        <v>46</v>
      </c>
      <c r="Y10" s="186" t="s">
        <v>46</v>
      </c>
      <c r="Z10" s="186" t="s">
        <v>46</v>
      </c>
      <c r="AA10" s="186" t="s">
        <v>106</v>
      </c>
      <c r="AB10" s="186"/>
      <c r="AC10" s="208"/>
      <c r="AD10" s="208"/>
      <c r="AE10" s="208"/>
      <c r="AF10" s="208"/>
      <c r="AG10" s="226"/>
      <c r="AH10" s="186"/>
      <c r="AI10" s="186"/>
      <c r="AJ10" s="186" t="s">
        <v>107</v>
      </c>
      <c r="AK10" s="186" t="s">
        <v>108</v>
      </c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 t="s">
        <v>46</v>
      </c>
      <c r="AX10" s="186">
        <v>1</v>
      </c>
    </row>
    <row r="11" s="153" customFormat="1" ht="45" customHeight="1" spans="1:50">
      <c r="A11" s="186">
        <f t="shared" ref="A11:A20" si="0">ROW()-9</f>
        <v>2</v>
      </c>
      <c r="B11" s="186">
        <v>1</v>
      </c>
      <c r="C11" s="186" t="s">
        <v>99</v>
      </c>
      <c r="D11" s="186"/>
      <c r="E11" s="186" t="s">
        <v>109</v>
      </c>
      <c r="F11" s="187" t="s">
        <v>110</v>
      </c>
      <c r="G11" s="186" t="s">
        <v>46</v>
      </c>
      <c r="H11" s="186" t="s">
        <v>111</v>
      </c>
      <c r="I11" s="186" t="s">
        <v>101</v>
      </c>
      <c r="J11" s="186"/>
      <c r="K11" s="186" t="s">
        <v>100</v>
      </c>
      <c r="L11" s="186" t="s">
        <v>109</v>
      </c>
      <c r="M11" s="186" t="s">
        <v>100</v>
      </c>
      <c r="N11" s="186" t="s">
        <v>102</v>
      </c>
      <c r="O11" s="186" t="s">
        <v>103</v>
      </c>
      <c r="P11" s="186" t="s">
        <v>112</v>
      </c>
      <c r="Q11" s="186" t="s">
        <v>104</v>
      </c>
      <c r="R11" s="186" t="s">
        <v>46</v>
      </c>
      <c r="S11" s="186" t="s">
        <v>46</v>
      </c>
      <c r="T11" s="186" t="s">
        <v>46</v>
      </c>
      <c r="U11" s="186" t="s">
        <v>46</v>
      </c>
      <c r="V11" s="186" t="s">
        <v>46</v>
      </c>
      <c r="W11" s="186" t="s">
        <v>46</v>
      </c>
      <c r="X11" s="186" t="s">
        <v>46</v>
      </c>
      <c r="Y11" s="186" t="s">
        <v>46</v>
      </c>
      <c r="Z11" s="186" t="s">
        <v>46</v>
      </c>
      <c r="AA11" s="186"/>
      <c r="AB11" s="186"/>
      <c r="AC11" s="208"/>
      <c r="AD11" s="208"/>
      <c r="AE11" s="208"/>
      <c r="AF11" s="208"/>
      <c r="AG11" s="226"/>
      <c r="AH11" s="186"/>
      <c r="AI11" s="186"/>
      <c r="AJ11" s="186" t="s">
        <v>113</v>
      </c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 t="s">
        <v>46</v>
      </c>
      <c r="AX11" s="186">
        <v>1</v>
      </c>
    </row>
    <row r="12" s="153" customFormat="1" ht="45" customHeight="1" spans="1:50">
      <c r="A12" s="186">
        <f t="shared" si="0"/>
        <v>3</v>
      </c>
      <c r="B12" s="186">
        <v>2</v>
      </c>
      <c r="C12" s="186" t="s">
        <v>114</v>
      </c>
      <c r="D12" s="186" t="s">
        <v>115</v>
      </c>
      <c r="E12" s="186" t="s">
        <v>115</v>
      </c>
      <c r="F12" s="187" t="s">
        <v>116</v>
      </c>
      <c r="G12" s="186" t="s">
        <v>46</v>
      </c>
      <c r="H12" s="186" t="s">
        <v>111</v>
      </c>
      <c r="I12" s="186" t="s">
        <v>101</v>
      </c>
      <c r="J12" s="186"/>
      <c r="K12" s="186" t="s">
        <v>100</v>
      </c>
      <c r="L12" s="186" t="s">
        <v>115</v>
      </c>
      <c r="M12" s="186" t="s">
        <v>100</v>
      </c>
      <c r="N12" s="186" t="s">
        <v>103</v>
      </c>
      <c r="O12" s="186" t="s">
        <v>102</v>
      </c>
      <c r="P12" s="186" t="s">
        <v>117</v>
      </c>
      <c r="Q12" s="186" t="s">
        <v>118</v>
      </c>
      <c r="R12" s="186" t="s">
        <v>46</v>
      </c>
      <c r="S12" s="186" t="s">
        <v>46</v>
      </c>
      <c r="T12" s="186" t="s">
        <v>46</v>
      </c>
      <c r="U12" s="186" t="s">
        <v>46</v>
      </c>
      <c r="V12" s="194">
        <v>0.479</v>
      </c>
      <c r="W12" s="186" t="s">
        <v>46</v>
      </c>
      <c r="X12" s="186" t="s">
        <v>119</v>
      </c>
      <c r="Y12" s="186" t="s">
        <v>46</v>
      </c>
      <c r="Z12" s="186" t="s">
        <v>46</v>
      </c>
      <c r="AA12" s="186" t="s">
        <v>120</v>
      </c>
      <c r="AB12" s="186"/>
      <c r="AC12" s="208" t="s">
        <v>121</v>
      </c>
      <c r="AD12" s="208"/>
      <c r="AE12" s="208"/>
      <c r="AF12" s="208">
        <f>V12*1.02</f>
        <v>0.48858</v>
      </c>
      <c r="AG12" s="226">
        <f>V12/AF12</f>
        <v>0.980392156862745</v>
      </c>
      <c r="AH12" s="186"/>
      <c r="AI12" s="186"/>
      <c r="AJ12" s="186" t="s">
        <v>122</v>
      </c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 t="s">
        <v>46</v>
      </c>
      <c r="AX12" s="186">
        <v>1</v>
      </c>
    </row>
    <row r="13" s="153" customFormat="1" ht="45" customHeight="1" spans="1:50">
      <c r="A13" s="186">
        <f t="shared" si="0"/>
        <v>4</v>
      </c>
      <c r="B13" s="186">
        <v>2</v>
      </c>
      <c r="C13" s="186" t="s">
        <v>123</v>
      </c>
      <c r="D13" s="186" t="s">
        <v>124</v>
      </c>
      <c r="E13" s="186" t="s">
        <v>124</v>
      </c>
      <c r="F13" s="187" t="s">
        <v>125</v>
      </c>
      <c r="G13" s="186" t="s">
        <v>126</v>
      </c>
      <c r="H13" s="186" t="s">
        <v>111</v>
      </c>
      <c r="I13" s="186" t="s">
        <v>101</v>
      </c>
      <c r="J13" s="186"/>
      <c r="K13" s="186" t="s">
        <v>100</v>
      </c>
      <c r="L13" s="186" t="s">
        <v>124</v>
      </c>
      <c r="M13" s="186" t="s">
        <v>100</v>
      </c>
      <c r="N13" s="186" t="s">
        <v>103</v>
      </c>
      <c r="O13" s="186" t="s">
        <v>102</v>
      </c>
      <c r="P13" s="186" t="s">
        <v>127</v>
      </c>
      <c r="Q13" s="186" t="s">
        <v>46</v>
      </c>
      <c r="R13" s="186" t="s">
        <v>46</v>
      </c>
      <c r="S13" s="186" t="s">
        <v>46</v>
      </c>
      <c r="T13" s="186">
        <v>0.003</v>
      </c>
      <c r="U13" s="186" t="s">
        <v>46</v>
      </c>
      <c r="V13" s="186" t="s">
        <v>46</v>
      </c>
      <c r="W13" s="186" t="s">
        <v>46</v>
      </c>
      <c r="X13" s="186" t="s">
        <v>119</v>
      </c>
      <c r="Y13" s="186" t="s">
        <v>46</v>
      </c>
      <c r="Z13" s="186" t="s">
        <v>46</v>
      </c>
      <c r="AA13" s="186"/>
      <c r="AB13" s="186"/>
      <c r="AC13" s="208"/>
      <c r="AD13" s="208"/>
      <c r="AE13" s="208"/>
      <c r="AF13" s="208"/>
      <c r="AG13" s="226"/>
      <c r="AH13" s="186"/>
      <c r="AI13" s="186"/>
      <c r="AJ13" s="186" t="s">
        <v>122</v>
      </c>
      <c r="AK13" s="186" t="s">
        <v>128</v>
      </c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 t="s">
        <v>46</v>
      </c>
      <c r="AX13" s="186">
        <v>1</v>
      </c>
    </row>
    <row r="14" s="153" customFormat="1" ht="45" customHeight="1" spans="1:50">
      <c r="A14" s="186">
        <f t="shared" si="0"/>
        <v>5</v>
      </c>
      <c r="B14" s="186">
        <v>2</v>
      </c>
      <c r="C14" s="186" t="s">
        <v>99</v>
      </c>
      <c r="D14" s="186" t="s">
        <v>129</v>
      </c>
      <c r="E14" s="186" t="s">
        <v>129</v>
      </c>
      <c r="F14" s="187" t="s">
        <v>130</v>
      </c>
      <c r="G14" s="186" t="s">
        <v>46</v>
      </c>
      <c r="H14" s="186" t="s">
        <v>111</v>
      </c>
      <c r="I14" s="186" t="s">
        <v>101</v>
      </c>
      <c r="J14" s="186"/>
      <c r="K14" s="186" t="s">
        <v>100</v>
      </c>
      <c r="L14" s="186" t="s">
        <v>129</v>
      </c>
      <c r="M14" s="186" t="s">
        <v>100</v>
      </c>
      <c r="N14" s="186" t="s">
        <v>102</v>
      </c>
      <c r="O14" s="186" t="s">
        <v>103</v>
      </c>
      <c r="P14" s="186" t="s">
        <v>131</v>
      </c>
      <c r="Q14" s="186" t="s">
        <v>104</v>
      </c>
      <c r="R14" s="186" t="s">
        <v>46</v>
      </c>
      <c r="S14" s="186" t="s">
        <v>46</v>
      </c>
      <c r="T14" s="186" t="s">
        <v>46</v>
      </c>
      <c r="U14" s="186" t="s">
        <v>46</v>
      </c>
      <c r="V14" s="194">
        <v>1.5</v>
      </c>
      <c r="W14" s="186" t="s">
        <v>46</v>
      </c>
      <c r="X14" s="186" t="s">
        <v>46</v>
      </c>
      <c r="Y14" s="186" t="s">
        <v>46</v>
      </c>
      <c r="Z14" s="186" t="s">
        <v>46</v>
      </c>
      <c r="AA14" s="186"/>
      <c r="AB14" s="186"/>
      <c r="AC14" s="208"/>
      <c r="AD14" s="208"/>
      <c r="AE14" s="208"/>
      <c r="AF14" s="208"/>
      <c r="AG14" s="226"/>
      <c r="AH14" s="186"/>
      <c r="AI14" s="186"/>
      <c r="AJ14" s="186" t="s">
        <v>122</v>
      </c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 t="s">
        <v>46</v>
      </c>
      <c r="AX14" s="186">
        <v>1</v>
      </c>
    </row>
    <row r="15" s="153" customFormat="1" ht="45" customHeight="1" spans="1:50">
      <c r="A15" s="186">
        <f t="shared" si="0"/>
        <v>6</v>
      </c>
      <c r="B15" s="186">
        <v>3</v>
      </c>
      <c r="C15" s="186" t="s">
        <v>114</v>
      </c>
      <c r="D15" s="186" t="s">
        <v>132</v>
      </c>
      <c r="E15" s="186" t="s">
        <v>132</v>
      </c>
      <c r="F15" s="187" t="s">
        <v>133</v>
      </c>
      <c r="G15" s="186" t="s">
        <v>134</v>
      </c>
      <c r="H15" s="186" t="s">
        <v>111</v>
      </c>
      <c r="I15" s="186" t="s">
        <v>101</v>
      </c>
      <c r="J15" s="186"/>
      <c r="K15" s="186" t="s">
        <v>100</v>
      </c>
      <c r="L15" s="186" t="s">
        <v>132</v>
      </c>
      <c r="M15" s="186" t="s">
        <v>100</v>
      </c>
      <c r="N15" s="186" t="s">
        <v>103</v>
      </c>
      <c r="O15" s="186" t="s">
        <v>102</v>
      </c>
      <c r="P15" s="186" t="s">
        <v>135</v>
      </c>
      <c r="Q15" s="186" t="s">
        <v>104</v>
      </c>
      <c r="R15" s="186" t="s">
        <v>46</v>
      </c>
      <c r="S15" s="186" t="s">
        <v>46</v>
      </c>
      <c r="T15" s="186" t="s">
        <v>46</v>
      </c>
      <c r="U15" s="186" t="s">
        <v>46</v>
      </c>
      <c r="V15" s="186" t="s">
        <v>46</v>
      </c>
      <c r="W15" s="186" t="s">
        <v>46</v>
      </c>
      <c r="X15" s="186" t="s">
        <v>46</v>
      </c>
      <c r="Y15" s="186" t="s">
        <v>46</v>
      </c>
      <c r="Z15" s="186" t="s">
        <v>46</v>
      </c>
      <c r="AA15" s="186"/>
      <c r="AB15" s="186"/>
      <c r="AC15" s="208"/>
      <c r="AD15" s="208"/>
      <c r="AE15" s="208"/>
      <c r="AF15" s="208"/>
      <c r="AG15" s="226"/>
      <c r="AH15" s="186"/>
      <c r="AI15" s="186"/>
      <c r="AJ15" s="227"/>
      <c r="AK15" s="227"/>
      <c r="AL15" s="186"/>
      <c r="AM15" s="186"/>
      <c r="AN15" s="186"/>
      <c r="AO15" s="186"/>
      <c r="AP15" s="186"/>
      <c r="AQ15" s="186"/>
      <c r="AR15" s="186"/>
      <c r="AS15" s="186"/>
      <c r="AT15" s="186"/>
      <c r="AU15" s="186"/>
      <c r="AV15" s="186"/>
      <c r="AW15" s="186" t="s">
        <v>46</v>
      </c>
      <c r="AX15" s="186">
        <v>1</v>
      </c>
    </row>
    <row r="16" s="153" customFormat="1" ht="45" customHeight="1" spans="1:50">
      <c r="A16" s="186">
        <f t="shared" si="0"/>
        <v>7</v>
      </c>
      <c r="B16" s="186">
        <v>3</v>
      </c>
      <c r="C16" s="186" t="s">
        <v>114</v>
      </c>
      <c r="D16" s="186" t="s">
        <v>136</v>
      </c>
      <c r="E16" s="186" t="s">
        <v>136</v>
      </c>
      <c r="F16" s="187" t="s">
        <v>137</v>
      </c>
      <c r="G16" s="186" t="s">
        <v>134</v>
      </c>
      <c r="H16" s="186" t="s">
        <v>111</v>
      </c>
      <c r="I16" s="186" t="s">
        <v>101</v>
      </c>
      <c r="J16" s="186"/>
      <c r="K16" s="186" t="s">
        <v>100</v>
      </c>
      <c r="L16" s="186" t="s">
        <v>136</v>
      </c>
      <c r="M16" s="186" t="s">
        <v>100</v>
      </c>
      <c r="N16" s="186" t="s">
        <v>103</v>
      </c>
      <c r="O16" s="186" t="s">
        <v>102</v>
      </c>
      <c r="P16" s="186" t="s">
        <v>138</v>
      </c>
      <c r="Q16" s="186" t="s">
        <v>104</v>
      </c>
      <c r="R16" s="186" t="s">
        <v>46</v>
      </c>
      <c r="S16" s="186" t="s">
        <v>46</v>
      </c>
      <c r="T16" s="186" t="s">
        <v>46</v>
      </c>
      <c r="U16" s="186" t="s">
        <v>46</v>
      </c>
      <c r="V16" s="186" t="s">
        <v>46</v>
      </c>
      <c r="W16" s="186" t="s">
        <v>46</v>
      </c>
      <c r="X16" s="186" t="s">
        <v>46</v>
      </c>
      <c r="Y16" s="186" t="s">
        <v>46</v>
      </c>
      <c r="Z16" s="186" t="s">
        <v>46</v>
      </c>
      <c r="AA16" s="186"/>
      <c r="AB16" s="186"/>
      <c r="AC16" s="208"/>
      <c r="AD16" s="208"/>
      <c r="AE16" s="208"/>
      <c r="AF16" s="208"/>
      <c r="AG16" s="226"/>
      <c r="AH16" s="186"/>
      <c r="AI16" s="186"/>
      <c r="AJ16" s="227"/>
      <c r="AK16" s="227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 t="s">
        <v>46</v>
      </c>
      <c r="AX16" s="186">
        <v>1</v>
      </c>
    </row>
    <row r="17" s="153" customFormat="1" ht="45" customHeight="1" spans="1:50">
      <c r="A17" s="186">
        <f t="shared" si="0"/>
        <v>8</v>
      </c>
      <c r="B17" s="186">
        <v>3</v>
      </c>
      <c r="C17" s="186" t="s">
        <v>114</v>
      </c>
      <c r="D17" s="186" t="s">
        <v>139</v>
      </c>
      <c r="E17" s="186" t="s">
        <v>139</v>
      </c>
      <c r="F17" s="187" t="s">
        <v>140</v>
      </c>
      <c r="G17" s="186" t="s">
        <v>134</v>
      </c>
      <c r="H17" s="186" t="s">
        <v>111</v>
      </c>
      <c r="I17" s="186" t="s">
        <v>101</v>
      </c>
      <c r="J17" s="186"/>
      <c r="K17" s="186" t="s">
        <v>100</v>
      </c>
      <c r="L17" s="186" t="s">
        <v>139</v>
      </c>
      <c r="M17" s="186" t="s">
        <v>100</v>
      </c>
      <c r="N17" s="186" t="s">
        <v>103</v>
      </c>
      <c r="O17" s="186" t="s">
        <v>102</v>
      </c>
      <c r="P17" s="186" t="s">
        <v>138</v>
      </c>
      <c r="Q17" s="186" t="s">
        <v>104</v>
      </c>
      <c r="R17" s="186" t="s">
        <v>46</v>
      </c>
      <c r="S17" s="186" t="s">
        <v>46</v>
      </c>
      <c r="T17" s="186" t="s">
        <v>46</v>
      </c>
      <c r="U17" s="186" t="s">
        <v>46</v>
      </c>
      <c r="V17" s="186" t="s">
        <v>46</v>
      </c>
      <c r="W17" s="186" t="s">
        <v>46</v>
      </c>
      <c r="X17" s="186" t="s">
        <v>46</v>
      </c>
      <c r="Y17" s="186" t="s">
        <v>46</v>
      </c>
      <c r="Z17" s="186" t="s">
        <v>46</v>
      </c>
      <c r="AA17" s="186"/>
      <c r="AB17" s="186"/>
      <c r="AC17" s="208"/>
      <c r="AD17" s="208"/>
      <c r="AE17" s="208"/>
      <c r="AF17" s="208"/>
      <c r="AG17" s="226"/>
      <c r="AH17" s="186"/>
      <c r="AI17" s="186"/>
      <c r="AJ17" s="227"/>
      <c r="AK17" s="227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 t="s">
        <v>46</v>
      </c>
      <c r="AX17" s="186">
        <v>1</v>
      </c>
    </row>
    <row r="18" s="154" customFormat="1" ht="45" customHeight="1" spans="1:51">
      <c r="A18" s="186">
        <f t="shared" si="0"/>
        <v>9</v>
      </c>
      <c r="B18" s="186">
        <v>2</v>
      </c>
      <c r="C18" s="186" t="s">
        <v>123</v>
      </c>
      <c r="D18" s="186" t="s">
        <v>141</v>
      </c>
      <c r="E18" s="186" t="s">
        <v>142</v>
      </c>
      <c r="F18" s="187" t="s">
        <v>143</v>
      </c>
      <c r="G18" s="186"/>
      <c r="H18" s="186" t="s">
        <v>111</v>
      </c>
      <c r="I18" s="186" t="s">
        <v>101</v>
      </c>
      <c r="J18" s="186"/>
      <c r="K18" s="186" t="s">
        <v>100</v>
      </c>
      <c r="L18" s="186" t="s">
        <v>142</v>
      </c>
      <c r="M18" s="186" t="s">
        <v>100</v>
      </c>
      <c r="N18" s="186" t="s">
        <v>103</v>
      </c>
      <c r="O18" s="186" t="s">
        <v>102</v>
      </c>
      <c r="P18" s="186" t="s">
        <v>127</v>
      </c>
      <c r="Q18" s="186" t="s">
        <v>46</v>
      </c>
      <c r="R18" s="186" t="s">
        <v>46</v>
      </c>
      <c r="S18" s="186" t="s">
        <v>46</v>
      </c>
      <c r="T18" s="186" t="s">
        <v>46</v>
      </c>
      <c r="U18" s="186" t="s">
        <v>46</v>
      </c>
      <c r="V18" s="194">
        <v>0.001</v>
      </c>
      <c r="W18" s="186" t="s">
        <v>46</v>
      </c>
      <c r="X18" s="186" t="s">
        <v>46</v>
      </c>
      <c r="Y18" s="186" t="s">
        <v>46</v>
      </c>
      <c r="Z18" s="186" t="s">
        <v>46</v>
      </c>
      <c r="AA18" s="186"/>
      <c r="AB18" s="186"/>
      <c r="AC18" s="208"/>
      <c r="AD18" s="208"/>
      <c r="AE18" s="208"/>
      <c r="AF18" s="208"/>
      <c r="AG18" s="226"/>
      <c r="AH18" s="186"/>
      <c r="AI18" s="186"/>
      <c r="AJ18" s="186" t="s">
        <v>122</v>
      </c>
      <c r="AK18" s="186" t="s">
        <v>144</v>
      </c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 t="s">
        <v>46</v>
      </c>
      <c r="AX18" s="186">
        <v>20</v>
      </c>
      <c r="AY18" s="153"/>
    </row>
    <row r="19" s="153" customFormat="1" ht="45" customHeight="1" spans="1:50">
      <c r="A19" s="186">
        <f t="shared" si="0"/>
        <v>10</v>
      </c>
      <c r="B19" s="186">
        <v>2</v>
      </c>
      <c r="C19" s="186" t="s">
        <v>114</v>
      </c>
      <c r="D19" s="186" t="s">
        <v>145</v>
      </c>
      <c r="E19" s="186" t="s">
        <v>145</v>
      </c>
      <c r="F19" s="187" t="s">
        <v>146</v>
      </c>
      <c r="G19" s="186" t="s">
        <v>147</v>
      </c>
      <c r="H19" s="186" t="s">
        <v>111</v>
      </c>
      <c r="I19" s="186" t="s">
        <v>101</v>
      </c>
      <c r="J19" s="186"/>
      <c r="K19" s="186" t="s">
        <v>100</v>
      </c>
      <c r="L19" s="186" t="s">
        <v>145</v>
      </c>
      <c r="M19" s="186" t="s">
        <v>100</v>
      </c>
      <c r="N19" s="186" t="s">
        <v>103</v>
      </c>
      <c r="O19" s="186" t="s">
        <v>102</v>
      </c>
      <c r="P19" s="186" t="s">
        <v>138</v>
      </c>
      <c r="Q19" s="186"/>
      <c r="R19" s="186" t="s">
        <v>46</v>
      </c>
      <c r="S19" s="186" t="s">
        <v>46</v>
      </c>
      <c r="T19" s="186" t="s">
        <v>46</v>
      </c>
      <c r="U19" s="186" t="s">
        <v>46</v>
      </c>
      <c r="V19" s="186" t="s">
        <v>46</v>
      </c>
      <c r="W19" s="186" t="s">
        <v>46</v>
      </c>
      <c r="X19" s="186" t="s">
        <v>46</v>
      </c>
      <c r="Y19" s="186" t="s">
        <v>46</v>
      </c>
      <c r="Z19" s="186" t="s">
        <v>46</v>
      </c>
      <c r="AA19" s="186"/>
      <c r="AB19" s="186"/>
      <c r="AC19" s="208"/>
      <c r="AD19" s="208"/>
      <c r="AE19" s="208"/>
      <c r="AF19" s="208"/>
      <c r="AG19" s="226"/>
      <c r="AH19" s="186"/>
      <c r="AI19" s="186"/>
      <c r="AJ19" s="186" t="s">
        <v>148</v>
      </c>
      <c r="AK19" s="186" t="s">
        <v>149</v>
      </c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 t="s">
        <v>46</v>
      </c>
      <c r="AX19" s="186">
        <v>1</v>
      </c>
    </row>
    <row r="20" s="153" customFormat="1" ht="45" customHeight="1" spans="1:50">
      <c r="A20" s="186">
        <f t="shared" si="0"/>
        <v>11</v>
      </c>
      <c r="B20" s="186">
        <v>2</v>
      </c>
      <c r="C20" s="186" t="s">
        <v>114</v>
      </c>
      <c r="D20" s="186" t="s">
        <v>150</v>
      </c>
      <c r="E20" s="186" t="s">
        <v>150</v>
      </c>
      <c r="F20" s="187" t="s">
        <v>151</v>
      </c>
      <c r="G20" s="186" t="s">
        <v>46</v>
      </c>
      <c r="H20" s="186" t="s">
        <v>111</v>
      </c>
      <c r="I20" s="186" t="s">
        <v>101</v>
      </c>
      <c r="J20" s="186"/>
      <c r="K20" s="186" t="s">
        <v>100</v>
      </c>
      <c r="L20" s="186" t="s">
        <v>150</v>
      </c>
      <c r="M20" s="186" t="s">
        <v>100</v>
      </c>
      <c r="N20" s="186" t="s">
        <v>103</v>
      </c>
      <c r="O20" s="186" t="s">
        <v>102</v>
      </c>
      <c r="P20" s="186" t="s">
        <v>138</v>
      </c>
      <c r="Q20" s="186" t="s">
        <v>104</v>
      </c>
      <c r="R20" s="186" t="s">
        <v>46</v>
      </c>
      <c r="S20" s="186" t="s">
        <v>46</v>
      </c>
      <c r="T20" s="186" t="s">
        <v>46</v>
      </c>
      <c r="U20" s="186" t="s">
        <v>46</v>
      </c>
      <c r="V20" s="186" t="s">
        <v>46</v>
      </c>
      <c r="W20" s="186" t="s">
        <v>46</v>
      </c>
      <c r="X20" s="186" t="s">
        <v>46</v>
      </c>
      <c r="Y20" s="186" t="s">
        <v>46</v>
      </c>
      <c r="Z20" s="186" t="s">
        <v>46</v>
      </c>
      <c r="AA20" s="186"/>
      <c r="AB20" s="186"/>
      <c r="AC20" s="208"/>
      <c r="AD20" s="208"/>
      <c r="AE20" s="208"/>
      <c r="AF20" s="208"/>
      <c r="AG20" s="226"/>
      <c r="AH20" s="186"/>
      <c r="AI20" s="186"/>
      <c r="AJ20" s="186" t="s">
        <v>113</v>
      </c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 t="s">
        <v>46</v>
      </c>
      <c r="AX20" s="186">
        <v>1</v>
      </c>
    </row>
    <row r="21" s="153" customFormat="1" ht="45" customHeight="1" spans="1:50">
      <c r="A21" s="186">
        <f t="shared" ref="A21:A30" si="1">ROW()-9</f>
        <v>12</v>
      </c>
      <c r="B21" s="186">
        <v>3</v>
      </c>
      <c r="C21" s="186" t="s">
        <v>123</v>
      </c>
      <c r="D21" s="186" t="s">
        <v>152</v>
      </c>
      <c r="E21" s="186" t="s">
        <v>152</v>
      </c>
      <c r="F21" s="187" t="s">
        <v>153</v>
      </c>
      <c r="G21" s="186" t="s">
        <v>154</v>
      </c>
      <c r="H21" s="186" t="s">
        <v>111</v>
      </c>
      <c r="I21" s="186" t="s">
        <v>101</v>
      </c>
      <c r="J21" s="186"/>
      <c r="K21" s="186" t="s">
        <v>100</v>
      </c>
      <c r="L21" s="186" t="str">
        <f t="shared" ref="L21:L22" si="2">E21</f>
        <v>SHT0014864</v>
      </c>
      <c r="M21" s="186" t="s">
        <v>100</v>
      </c>
      <c r="N21" s="186" t="s">
        <v>103</v>
      </c>
      <c r="O21" s="186" t="s">
        <v>102</v>
      </c>
      <c r="P21" s="186" t="s">
        <v>155</v>
      </c>
      <c r="Q21" s="186" t="s">
        <v>104</v>
      </c>
      <c r="R21" s="186" t="s">
        <v>46</v>
      </c>
      <c r="S21" s="186" t="s">
        <v>46</v>
      </c>
      <c r="T21" s="186" t="s">
        <v>156</v>
      </c>
      <c r="U21" s="186" t="s">
        <v>46</v>
      </c>
      <c r="V21" s="186">
        <v>0.015</v>
      </c>
      <c r="W21" s="186" t="s">
        <v>46</v>
      </c>
      <c r="X21" s="186" t="s">
        <v>119</v>
      </c>
      <c r="Y21" s="186" t="s">
        <v>46</v>
      </c>
      <c r="Z21" s="186" t="s">
        <v>46</v>
      </c>
      <c r="AA21" s="186"/>
      <c r="AB21" s="186"/>
      <c r="AC21" s="208"/>
      <c r="AD21" s="208"/>
      <c r="AE21" s="208"/>
      <c r="AF21" s="208"/>
      <c r="AG21" s="226"/>
      <c r="AH21" s="186"/>
      <c r="AI21" s="186"/>
      <c r="AJ21" s="186" t="s">
        <v>113</v>
      </c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 t="s">
        <v>46</v>
      </c>
      <c r="AX21" s="186">
        <v>3</v>
      </c>
    </row>
    <row r="22" s="153" customFormat="1" ht="45" customHeight="1" spans="1:50">
      <c r="A22" s="186">
        <f t="shared" si="1"/>
        <v>13</v>
      </c>
      <c r="B22" s="186">
        <v>4</v>
      </c>
      <c r="C22" s="186" t="s">
        <v>123</v>
      </c>
      <c r="D22" s="186" t="s">
        <v>157</v>
      </c>
      <c r="E22" s="186" t="s">
        <v>157</v>
      </c>
      <c r="F22" s="187" t="s">
        <v>158</v>
      </c>
      <c r="G22" s="186"/>
      <c r="H22" s="186" t="s">
        <v>111</v>
      </c>
      <c r="I22" s="186" t="s">
        <v>101</v>
      </c>
      <c r="J22" s="186"/>
      <c r="K22" s="186" t="s">
        <v>100</v>
      </c>
      <c r="L22" s="186" t="str">
        <f t="shared" si="2"/>
        <v>SHT0014865</v>
      </c>
      <c r="M22" s="186" t="s">
        <v>100</v>
      </c>
      <c r="N22" s="186" t="s">
        <v>103</v>
      </c>
      <c r="O22" s="186" t="s">
        <v>102</v>
      </c>
      <c r="P22" s="186" t="s">
        <v>46</v>
      </c>
      <c r="Q22" s="186" t="s">
        <v>46</v>
      </c>
      <c r="R22" s="186" t="s">
        <v>46</v>
      </c>
      <c r="S22" s="186" t="s">
        <v>46</v>
      </c>
      <c r="T22" s="186" t="s">
        <v>159</v>
      </c>
      <c r="U22" s="186" t="s">
        <v>46</v>
      </c>
      <c r="V22" s="186">
        <v>0.007</v>
      </c>
      <c r="W22" s="186" t="s">
        <v>46</v>
      </c>
      <c r="X22" s="186" t="s">
        <v>46</v>
      </c>
      <c r="Y22" s="186" t="s">
        <v>46</v>
      </c>
      <c r="Z22" s="186" t="s">
        <v>46</v>
      </c>
      <c r="AA22" s="186"/>
      <c r="AB22" s="186"/>
      <c r="AC22" s="208"/>
      <c r="AD22" s="208"/>
      <c r="AE22" s="208"/>
      <c r="AF22" s="208"/>
      <c r="AG22" s="226"/>
      <c r="AH22" s="186"/>
      <c r="AI22" s="186"/>
      <c r="AJ22" s="186" t="s">
        <v>122</v>
      </c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 t="s">
        <v>46</v>
      </c>
      <c r="AX22" s="186">
        <v>3</v>
      </c>
    </row>
    <row r="23" s="153" customFormat="1" ht="45" customHeight="1" spans="1:50">
      <c r="A23" s="186">
        <f t="shared" si="1"/>
        <v>14</v>
      </c>
      <c r="B23" s="186">
        <v>4</v>
      </c>
      <c r="C23" s="186" t="s">
        <v>123</v>
      </c>
      <c r="D23" s="186" t="s">
        <v>160</v>
      </c>
      <c r="E23" s="186" t="s">
        <v>160</v>
      </c>
      <c r="F23" s="187" t="s">
        <v>161</v>
      </c>
      <c r="G23" s="186" t="s">
        <v>46</v>
      </c>
      <c r="H23" s="186" t="s">
        <v>111</v>
      </c>
      <c r="I23" s="186" t="s">
        <v>101</v>
      </c>
      <c r="J23" s="186"/>
      <c r="K23" s="186" t="s">
        <v>100</v>
      </c>
      <c r="L23" s="186" t="s">
        <v>160</v>
      </c>
      <c r="M23" s="186" t="s">
        <v>100</v>
      </c>
      <c r="N23" s="186" t="s">
        <v>103</v>
      </c>
      <c r="O23" s="186" t="s">
        <v>102</v>
      </c>
      <c r="P23" s="186"/>
      <c r="Q23" s="186"/>
      <c r="R23" s="186" t="s">
        <v>46</v>
      </c>
      <c r="S23" s="186" t="s">
        <v>46</v>
      </c>
      <c r="T23" s="186" t="s">
        <v>46</v>
      </c>
      <c r="U23" s="186" t="s">
        <v>46</v>
      </c>
      <c r="V23" s="186" t="s">
        <v>46</v>
      </c>
      <c r="W23" s="186" t="s">
        <v>46</v>
      </c>
      <c r="X23" s="186" t="s">
        <v>46</v>
      </c>
      <c r="Y23" s="186" t="s">
        <v>46</v>
      </c>
      <c r="Z23" s="186" t="s">
        <v>46</v>
      </c>
      <c r="AA23" s="186"/>
      <c r="AB23" s="186"/>
      <c r="AC23" s="208"/>
      <c r="AD23" s="208"/>
      <c r="AE23" s="208"/>
      <c r="AF23" s="208"/>
      <c r="AG23" s="226"/>
      <c r="AH23" s="186"/>
      <c r="AI23" s="186"/>
      <c r="AJ23" s="186" t="s">
        <v>122</v>
      </c>
      <c r="AK23" s="186" t="s">
        <v>162</v>
      </c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 t="s">
        <v>46</v>
      </c>
      <c r="AX23" s="186">
        <v>3</v>
      </c>
    </row>
    <row r="24" s="153" customFormat="1" ht="45" customHeight="1" spans="1:50">
      <c r="A24" s="186">
        <f t="shared" si="1"/>
        <v>15</v>
      </c>
      <c r="B24" s="186">
        <v>3</v>
      </c>
      <c r="C24" s="186" t="s">
        <v>114</v>
      </c>
      <c r="D24" s="186" t="s">
        <v>163</v>
      </c>
      <c r="E24" s="186" t="s">
        <v>163</v>
      </c>
      <c r="F24" s="187" t="s">
        <v>164</v>
      </c>
      <c r="G24" s="186" t="s">
        <v>46</v>
      </c>
      <c r="H24" s="186" t="s">
        <v>111</v>
      </c>
      <c r="I24" s="186" t="s">
        <v>101</v>
      </c>
      <c r="J24" s="186"/>
      <c r="K24" s="186" t="s">
        <v>100</v>
      </c>
      <c r="L24" s="186" t="s">
        <v>163</v>
      </c>
      <c r="M24" s="186" t="s">
        <v>100</v>
      </c>
      <c r="N24" s="186" t="s">
        <v>103</v>
      </c>
      <c r="O24" s="186" t="s">
        <v>102</v>
      </c>
      <c r="P24" s="186" t="s">
        <v>135</v>
      </c>
      <c r="Q24" s="186" t="s">
        <v>104</v>
      </c>
      <c r="R24" s="186" t="s">
        <v>46</v>
      </c>
      <c r="S24" s="186" t="s">
        <v>46</v>
      </c>
      <c r="T24" s="186" t="s">
        <v>46</v>
      </c>
      <c r="U24" s="186" t="s">
        <v>46</v>
      </c>
      <c r="V24" s="186" t="s">
        <v>46</v>
      </c>
      <c r="W24" s="186" t="s">
        <v>46</v>
      </c>
      <c r="X24" s="186" t="s">
        <v>46</v>
      </c>
      <c r="Y24" s="186" t="s">
        <v>46</v>
      </c>
      <c r="Z24" s="186" t="s">
        <v>46</v>
      </c>
      <c r="AA24" s="186"/>
      <c r="AB24" s="186"/>
      <c r="AC24" s="208"/>
      <c r="AD24" s="208"/>
      <c r="AE24" s="208"/>
      <c r="AF24" s="208"/>
      <c r="AG24" s="226"/>
      <c r="AH24" s="186"/>
      <c r="AI24" s="186"/>
      <c r="AJ24" s="186" t="s">
        <v>122</v>
      </c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 t="s">
        <v>46</v>
      </c>
      <c r="AX24" s="186">
        <v>1</v>
      </c>
    </row>
    <row r="25" s="153" customFormat="1" ht="45" customHeight="1" spans="1:50">
      <c r="A25" s="186">
        <f t="shared" si="1"/>
        <v>16</v>
      </c>
      <c r="B25" s="186">
        <v>2</v>
      </c>
      <c r="C25" s="186" t="s">
        <v>114</v>
      </c>
      <c r="D25" s="186" t="s">
        <v>165</v>
      </c>
      <c r="E25" s="186" t="s">
        <v>165</v>
      </c>
      <c r="F25" s="187" t="s">
        <v>166</v>
      </c>
      <c r="G25" s="186" t="s">
        <v>46</v>
      </c>
      <c r="H25" s="186" t="s">
        <v>111</v>
      </c>
      <c r="I25" s="186" t="s">
        <v>101</v>
      </c>
      <c r="J25" s="186"/>
      <c r="K25" s="186" t="s">
        <v>100</v>
      </c>
      <c r="L25" s="186" t="s">
        <v>165</v>
      </c>
      <c r="M25" s="186" t="s">
        <v>100</v>
      </c>
      <c r="N25" s="186" t="s">
        <v>103</v>
      </c>
      <c r="O25" s="186" t="s">
        <v>102</v>
      </c>
      <c r="P25" s="186" t="s">
        <v>167</v>
      </c>
      <c r="Q25" s="186" t="s">
        <v>104</v>
      </c>
      <c r="R25" s="186" t="s">
        <v>46</v>
      </c>
      <c r="S25" s="186" t="s">
        <v>46</v>
      </c>
      <c r="T25" s="186" t="s">
        <v>46</v>
      </c>
      <c r="U25" s="186" t="s">
        <v>46</v>
      </c>
      <c r="V25" s="186" t="s">
        <v>46</v>
      </c>
      <c r="W25" s="186" t="s">
        <v>46</v>
      </c>
      <c r="X25" s="186" t="s">
        <v>46</v>
      </c>
      <c r="Y25" s="186" t="s">
        <v>46</v>
      </c>
      <c r="Z25" s="186" t="s">
        <v>46</v>
      </c>
      <c r="AA25" s="186"/>
      <c r="AB25" s="186"/>
      <c r="AC25" s="208"/>
      <c r="AD25" s="208"/>
      <c r="AE25" s="208"/>
      <c r="AF25" s="208"/>
      <c r="AG25" s="226"/>
      <c r="AH25" s="186"/>
      <c r="AI25" s="186"/>
      <c r="AJ25" s="186" t="s">
        <v>122</v>
      </c>
      <c r="AK25" s="186" t="s">
        <v>168</v>
      </c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 t="s">
        <v>46</v>
      </c>
      <c r="AX25" s="186">
        <v>1</v>
      </c>
    </row>
    <row r="26" s="153" customFormat="1" ht="45" customHeight="1" spans="1:50">
      <c r="A26" s="186">
        <f t="shared" si="1"/>
        <v>17</v>
      </c>
      <c r="B26" s="186">
        <v>2</v>
      </c>
      <c r="C26" s="186" t="s">
        <v>114</v>
      </c>
      <c r="D26" s="186" t="s">
        <v>169</v>
      </c>
      <c r="E26" s="186" t="s">
        <v>169</v>
      </c>
      <c r="F26" s="187" t="s">
        <v>170</v>
      </c>
      <c r="G26" s="186" t="s">
        <v>46</v>
      </c>
      <c r="H26" s="186" t="s">
        <v>111</v>
      </c>
      <c r="I26" s="186" t="s">
        <v>101</v>
      </c>
      <c r="J26" s="186"/>
      <c r="K26" s="186" t="s">
        <v>100</v>
      </c>
      <c r="L26" s="186" t="s">
        <v>169</v>
      </c>
      <c r="M26" s="186" t="s">
        <v>100</v>
      </c>
      <c r="N26" s="186" t="s">
        <v>103</v>
      </c>
      <c r="O26" s="186" t="s">
        <v>102</v>
      </c>
      <c r="P26" s="186" t="s">
        <v>167</v>
      </c>
      <c r="Q26" s="186" t="s">
        <v>104</v>
      </c>
      <c r="R26" s="186" t="s">
        <v>46</v>
      </c>
      <c r="S26" s="186" t="s">
        <v>46</v>
      </c>
      <c r="T26" s="186" t="s">
        <v>46</v>
      </c>
      <c r="U26" s="186" t="s">
        <v>46</v>
      </c>
      <c r="V26" s="186" t="s">
        <v>46</v>
      </c>
      <c r="W26" s="186" t="s">
        <v>46</v>
      </c>
      <c r="X26" s="186" t="s">
        <v>46</v>
      </c>
      <c r="Y26" s="186" t="s">
        <v>46</v>
      </c>
      <c r="Z26" s="186" t="s">
        <v>46</v>
      </c>
      <c r="AA26" s="186"/>
      <c r="AB26" s="186"/>
      <c r="AC26" s="208"/>
      <c r="AD26" s="208"/>
      <c r="AE26" s="208"/>
      <c r="AF26" s="208"/>
      <c r="AG26" s="226"/>
      <c r="AH26" s="186"/>
      <c r="AI26" s="186"/>
      <c r="AJ26" s="186" t="s">
        <v>122</v>
      </c>
      <c r="AK26" s="186" t="s">
        <v>168</v>
      </c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 t="s">
        <v>46</v>
      </c>
      <c r="AX26" s="186">
        <v>1</v>
      </c>
    </row>
    <row r="27" s="153" customFormat="1" ht="45" customHeight="1" spans="1:50">
      <c r="A27" s="186">
        <f t="shared" si="1"/>
        <v>18</v>
      </c>
      <c r="B27" s="186">
        <v>1</v>
      </c>
      <c r="C27" s="186" t="s">
        <v>114</v>
      </c>
      <c r="D27" s="186" t="s">
        <v>171</v>
      </c>
      <c r="E27" s="186" t="s">
        <v>171</v>
      </c>
      <c r="F27" s="187" t="s">
        <v>172</v>
      </c>
      <c r="G27" s="186" t="s">
        <v>173</v>
      </c>
      <c r="H27" s="186" t="s">
        <v>111</v>
      </c>
      <c r="I27" s="186" t="s">
        <v>101</v>
      </c>
      <c r="J27" s="186"/>
      <c r="K27" s="186" t="s">
        <v>100</v>
      </c>
      <c r="L27" s="186" t="s">
        <v>171</v>
      </c>
      <c r="M27" s="186" t="s">
        <v>100</v>
      </c>
      <c r="N27" s="186" t="s">
        <v>103</v>
      </c>
      <c r="O27" s="186" t="s">
        <v>102</v>
      </c>
      <c r="P27" s="186" t="s">
        <v>135</v>
      </c>
      <c r="Q27" s="186" t="s">
        <v>104</v>
      </c>
      <c r="R27" s="186" t="s">
        <v>46</v>
      </c>
      <c r="S27" s="186" t="s">
        <v>46</v>
      </c>
      <c r="T27" s="186" t="s">
        <v>46</v>
      </c>
      <c r="U27" s="186" t="s">
        <v>46</v>
      </c>
      <c r="V27" s="194">
        <v>0.03</v>
      </c>
      <c r="W27" s="186" t="s">
        <v>46</v>
      </c>
      <c r="X27" s="186" t="s">
        <v>46</v>
      </c>
      <c r="Y27" s="186" t="s">
        <v>46</v>
      </c>
      <c r="Z27" s="186" t="s">
        <v>46</v>
      </c>
      <c r="AA27" s="186"/>
      <c r="AB27" s="186"/>
      <c r="AC27" s="208"/>
      <c r="AD27" s="208"/>
      <c r="AE27" s="208"/>
      <c r="AF27" s="208"/>
      <c r="AG27" s="226"/>
      <c r="AH27" s="186"/>
      <c r="AI27" s="186"/>
      <c r="AJ27" s="186" t="s">
        <v>122</v>
      </c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 t="s">
        <v>46</v>
      </c>
      <c r="AX27" s="186">
        <v>1</v>
      </c>
    </row>
    <row r="28" s="153" customFormat="1" ht="45" customHeight="1" spans="1:50">
      <c r="A28" s="186">
        <f t="shared" si="1"/>
        <v>19</v>
      </c>
      <c r="B28" s="186">
        <v>1</v>
      </c>
      <c r="C28" s="186" t="s">
        <v>123</v>
      </c>
      <c r="D28" s="186" t="s">
        <v>174</v>
      </c>
      <c r="E28" s="186" t="s">
        <v>174</v>
      </c>
      <c r="F28" s="187" t="s">
        <v>175</v>
      </c>
      <c r="G28" s="186"/>
      <c r="H28" s="186" t="s">
        <v>111</v>
      </c>
      <c r="I28" s="186" t="s">
        <v>101</v>
      </c>
      <c r="J28" s="186"/>
      <c r="K28" s="186" t="s">
        <v>100</v>
      </c>
      <c r="L28" s="186" t="s">
        <v>174</v>
      </c>
      <c r="M28" s="186" t="s">
        <v>100</v>
      </c>
      <c r="N28" s="186" t="s">
        <v>103</v>
      </c>
      <c r="O28" s="186" t="s">
        <v>102</v>
      </c>
      <c r="P28" s="186" t="s">
        <v>135</v>
      </c>
      <c r="Q28" s="186" t="s">
        <v>104</v>
      </c>
      <c r="R28" s="186" t="s">
        <v>46</v>
      </c>
      <c r="S28" s="186" t="s">
        <v>46</v>
      </c>
      <c r="T28" s="186" t="s">
        <v>46</v>
      </c>
      <c r="U28" s="186" t="s">
        <v>46</v>
      </c>
      <c r="V28" s="186" t="s">
        <v>46</v>
      </c>
      <c r="W28" s="186" t="s">
        <v>46</v>
      </c>
      <c r="X28" s="186" t="s">
        <v>46</v>
      </c>
      <c r="Y28" s="186" t="s">
        <v>46</v>
      </c>
      <c r="Z28" s="186" t="s">
        <v>46</v>
      </c>
      <c r="AA28" s="186"/>
      <c r="AB28" s="186"/>
      <c r="AC28" s="208"/>
      <c r="AD28" s="208"/>
      <c r="AE28" s="208"/>
      <c r="AF28" s="208"/>
      <c r="AG28" s="226"/>
      <c r="AH28" s="186"/>
      <c r="AI28" s="186"/>
      <c r="AJ28" s="186" t="s">
        <v>122</v>
      </c>
      <c r="AK28" s="186" t="s">
        <v>176</v>
      </c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 t="s">
        <v>46</v>
      </c>
      <c r="AX28" s="186">
        <v>1</v>
      </c>
    </row>
    <row r="29" s="153" customFormat="1" ht="45" customHeight="1" spans="1:50">
      <c r="A29" s="186">
        <f t="shared" si="1"/>
        <v>20</v>
      </c>
      <c r="B29" s="186">
        <v>1</v>
      </c>
      <c r="C29" s="186" t="s">
        <v>123</v>
      </c>
      <c r="D29" s="186" t="s">
        <v>177</v>
      </c>
      <c r="E29" s="186" t="s">
        <v>177</v>
      </c>
      <c r="F29" s="187" t="s">
        <v>178</v>
      </c>
      <c r="G29" s="186" t="s">
        <v>179</v>
      </c>
      <c r="H29" s="186" t="s">
        <v>180</v>
      </c>
      <c r="I29" s="186" t="s">
        <v>101</v>
      </c>
      <c r="J29" s="186"/>
      <c r="K29" s="186" t="s">
        <v>100</v>
      </c>
      <c r="L29" s="186" t="s">
        <v>177</v>
      </c>
      <c r="M29" s="186" t="s">
        <v>100</v>
      </c>
      <c r="N29" s="186" t="s">
        <v>103</v>
      </c>
      <c r="O29" s="186" t="s">
        <v>102</v>
      </c>
      <c r="P29" s="186" t="s">
        <v>181</v>
      </c>
      <c r="Q29" s="186" t="s">
        <v>104</v>
      </c>
      <c r="R29" s="186" t="s">
        <v>46</v>
      </c>
      <c r="S29" s="186" t="s">
        <v>182</v>
      </c>
      <c r="T29" s="186" t="s">
        <v>46</v>
      </c>
      <c r="U29" s="186" t="s">
        <v>46</v>
      </c>
      <c r="V29" s="194">
        <v>0.9</v>
      </c>
      <c r="W29" s="186" t="s">
        <v>46</v>
      </c>
      <c r="X29" s="186" t="s">
        <v>46</v>
      </c>
      <c r="Y29" s="186" t="s">
        <v>46</v>
      </c>
      <c r="Z29" s="186" t="s">
        <v>46</v>
      </c>
      <c r="AA29" s="186"/>
      <c r="AB29" s="186"/>
      <c r="AC29" s="208"/>
      <c r="AD29" s="208"/>
      <c r="AE29" s="208"/>
      <c r="AF29" s="208"/>
      <c r="AG29" s="226"/>
      <c r="AH29" s="186"/>
      <c r="AI29" s="186"/>
      <c r="AJ29" s="186" t="s">
        <v>122</v>
      </c>
      <c r="AK29" s="186" t="s">
        <v>183</v>
      </c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 t="s">
        <v>46</v>
      </c>
      <c r="AX29" s="186">
        <v>1</v>
      </c>
    </row>
    <row r="30" s="153" customFormat="1" ht="45" customHeight="1" spans="1:50">
      <c r="A30" s="186">
        <f t="shared" si="1"/>
        <v>21</v>
      </c>
      <c r="B30" s="186">
        <v>1</v>
      </c>
      <c r="C30" s="186" t="s">
        <v>123</v>
      </c>
      <c r="D30" s="186" t="s">
        <v>184</v>
      </c>
      <c r="E30" s="186" t="s">
        <v>184</v>
      </c>
      <c r="F30" s="187" t="s">
        <v>185</v>
      </c>
      <c r="G30" s="186" t="s">
        <v>186</v>
      </c>
      <c r="H30" s="186" t="s">
        <v>111</v>
      </c>
      <c r="I30" s="186" t="s">
        <v>101</v>
      </c>
      <c r="J30" s="186"/>
      <c r="K30" s="186" t="s">
        <v>100</v>
      </c>
      <c r="L30" s="186" t="s">
        <v>187</v>
      </c>
      <c r="M30" s="186" t="s">
        <v>100</v>
      </c>
      <c r="N30" s="186" t="s">
        <v>103</v>
      </c>
      <c r="O30" s="186" t="s">
        <v>102</v>
      </c>
      <c r="P30" s="186" t="s">
        <v>181</v>
      </c>
      <c r="Q30" s="186" t="s">
        <v>46</v>
      </c>
      <c r="R30" s="186"/>
      <c r="S30" s="186"/>
      <c r="T30" s="186">
        <v>0.0441</v>
      </c>
      <c r="U30" s="186"/>
      <c r="V30" s="194"/>
      <c r="W30" s="186"/>
      <c r="X30" s="186"/>
      <c r="Y30" s="186"/>
      <c r="Z30" s="186"/>
      <c r="AA30" s="186"/>
      <c r="AB30" s="186"/>
      <c r="AC30" s="208"/>
      <c r="AD30" s="208"/>
      <c r="AE30" s="208"/>
      <c r="AF30" s="208"/>
      <c r="AG30" s="226"/>
      <c r="AH30" s="186"/>
      <c r="AI30" s="186"/>
      <c r="AJ30" s="186" t="s">
        <v>122</v>
      </c>
      <c r="AK30" s="186" t="s">
        <v>183</v>
      </c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>
        <v>1</v>
      </c>
    </row>
    <row r="31" s="153" customFormat="1" ht="45" customHeight="1" spans="1:50">
      <c r="A31" s="186">
        <f t="shared" ref="A31:A40" si="3">ROW()-9</f>
        <v>22</v>
      </c>
      <c r="B31" s="186">
        <v>1</v>
      </c>
      <c r="C31" s="186" t="s">
        <v>123</v>
      </c>
      <c r="D31" s="186" t="s">
        <v>188</v>
      </c>
      <c r="E31" s="186" t="s">
        <v>188</v>
      </c>
      <c r="F31" s="187" t="s">
        <v>189</v>
      </c>
      <c r="G31" s="186" t="s">
        <v>186</v>
      </c>
      <c r="H31" s="186" t="s">
        <v>111</v>
      </c>
      <c r="I31" s="186" t="s">
        <v>101</v>
      </c>
      <c r="J31" s="186"/>
      <c r="K31" s="186" t="s">
        <v>100</v>
      </c>
      <c r="L31" s="186" t="str">
        <f t="shared" ref="L31" si="4">E31</f>
        <v>SHT0014043</v>
      </c>
      <c r="M31" s="186" t="s">
        <v>100</v>
      </c>
      <c r="N31" s="186" t="s">
        <v>103</v>
      </c>
      <c r="O31" s="186" t="s">
        <v>102</v>
      </c>
      <c r="P31" s="186" t="s">
        <v>181</v>
      </c>
      <c r="Q31" s="186" t="s">
        <v>46</v>
      </c>
      <c r="R31" s="186"/>
      <c r="S31" s="186"/>
      <c r="T31" s="186">
        <v>0.03</v>
      </c>
      <c r="U31" s="186"/>
      <c r="V31" s="194"/>
      <c r="W31" s="186"/>
      <c r="X31" s="186"/>
      <c r="Y31" s="186"/>
      <c r="Z31" s="186"/>
      <c r="AA31" s="186"/>
      <c r="AB31" s="186"/>
      <c r="AC31" s="208"/>
      <c r="AD31" s="208"/>
      <c r="AE31" s="208"/>
      <c r="AF31" s="208"/>
      <c r="AG31" s="226"/>
      <c r="AH31" s="186"/>
      <c r="AI31" s="186"/>
      <c r="AJ31" s="186" t="s">
        <v>122</v>
      </c>
      <c r="AK31" s="186" t="s">
        <v>183</v>
      </c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>
        <v>1</v>
      </c>
    </row>
    <row r="32" s="153" customFormat="1" ht="45" customHeight="1" spans="1:50">
      <c r="A32" s="186">
        <f t="shared" si="3"/>
        <v>23</v>
      </c>
      <c r="B32" s="186">
        <v>1</v>
      </c>
      <c r="C32" s="186" t="s">
        <v>123</v>
      </c>
      <c r="D32" s="186" t="s">
        <v>190</v>
      </c>
      <c r="E32" s="186" t="s">
        <v>190</v>
      </c>
      <c r="F32" s="187" t="s">
        <v>191</v>
      </c>
      <c r="G32" s="186" t="s">
        <v>192</v>
      </c>
      <c r="H32" s="186" t="s">
        <v>111</v>
      </c>
      <c r="I32" s="186" t="s">
        <v>101</v>
      </c>
      <c r="J32" s="186"/>
      <c r="K32" s="186" t="s">
        <v>100</v>
      </c>
      <c r="L32" s="186" t="s">
        <v>190</v>
      </c>
      <c r="M32" s="186" t="s">
        <v>100</v>
      </c>
      <c r="N32" s="186" t="s">
        <v>103</v>
      </c>
      <c r="O32" s="186" t="s">
        <v>102</v>
      </c>
      <c r="P32" s="186" t="s">
        <v>181</v>
      </c>
      <c r="Q32" s="186" t="s">
        <v>104</v>
      </c>
      <c r="R32" s="186" t="s">
        <v>46</v>
      </c>
      <c r="S32" s="186" t="s">
        <v>182</v>
      </c>
      <c r="T32" s="186" t="s">
        <v>46</v>
      </c>
      <c r="U32" s="186" t="s">
        <v>46</v>
      </c>
      <c r="V32" s="194">
        <v>0.9</v>
      </c>
      <c r="W32" s="186" t="s">
        <v>46</v>
      </c>
      <c r="X32" s="186" t="s">
        <v>46</v>
      </c>
      <c r="Y32" s="186" t="s">
        <v>46</v>
      </c>
      <c r="Z32" s="186" t="s">
        <v>46</v>
      </c>
      <c r="AA32" s="186"/>
      <c r="AB32" s="186"/>
      <c r="AC32" s="208"/>
      <c r="AD32" s="208"/>
      <c r="AE32" s="208"/>
      <c r="AF32" s="208"/>
      <c r="AG32" s="226"/>
      <c r="AH32" s="186"/>
      <c r="AI32" s="186"/>
      <c r="AJ32" s="186" t="s">
        <v>122</v>
      </c>
      <c r="AK32" s="186" t="s">
        <v>183</v>
      </c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 t="s">
        <v>46</v>
      </c>
      <c r="AX32" s="186">
        <v>1</v>
      </c>
    </row>
    <row r="33" s="153" customFormat="1" ht="45" customHeight="1" spans="1:50">
      <c r="A33" s="186">
        <f t="shared" si="3"/>
        <v>24</v>
      </c>
      <c r="B33" s="186">
        <v>1</v>
      </c>
      <c r="C33" s="186" t="s">
        <v>99</v>
      </c>
      <c r="D33" s="186" t="s">
        <v>193</v>
      </c>
      <c r="E33" s="186" t="s">
        <v>193</v>
      </c>
      <c r="F33" s="187" t="s">
        <v>194</v>
      </c>
      <c r="G33" s="186" t="s">
        <v>195</v>
      </c>
      <c r="H33" s="186" t="s">
        <v>111</v>
      </c>
      <c r="I33" s="186" t="s">
        <v>101</v>
      </c>
      <c r="J33" s="186"/>
      <c r="K33" s="186" t="s">
        <v>196</v>
      </c>
      <c r="L33" s="186" t="s">
        <v>193</v>
      </c>
      <c r="M33" s="186" t="s">
        <v>196</v>
      </c>
      <c r="N33" s="186" t="s">
        <v>102</v>
      </c>
      <c r="O33" s="186" t="s">
        <v>103</v>
      </c>
      <c r="P33" s="186" t="s">
        <v>135</v>
      </c>
      <c r="Q33" s="186" t="s">
        <v>104</v>
      </c>
      <c r="R33" s="186" t="s">
        <v>46</v>
      </c>
      <c r="S33" s="186" t="s">
        <v>46</v>
      </c>
      <c r="T33" s="186">
        <v>0.1</v>
      </c>
      <c r="U33" s="186" t="s">
        <v>46</v>
      </c>
      <c r="V33" s="194"/>
      <c r="W33" s="186"/>
      <c r="X33" s="186"/>
      <c r="Y33" s="186"/>
      <c r="Z33" s="186"/>
      <c r="AA33" s="186"/>
      <c r="AB33" s="186"/>
      <c r="AC33" s="208"/>
      <c r="AD33" s="208"/>
      <c r="AE33" s="208"/>
      <c r="AF33" s="208"/>
      <c r="AG33" s="226"/>
      <c r="AH33" s="186"/>
      <c r="AI33" s="186"/>
      <c r="AJ33" s="186" t="s">
        <v>122</v>
      </c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>
        <v>1</v>
      </c>
    </row>
    <row r="34" s="153" customFormat="1" ht="45" customHeight="1" spans="1:50">
      <c r="A34" s="186">
        <f t="shared" si="3"/>
        <v>25</v>
      </c>
      <c r="B34" s="186">
        <v>1</v>
      </c>
      <c r="C34" s="186" t="s">
        <v>123</v>
      </c>
      <c r="D34" s="186" t="s">
        <v>197</v>
      </c>
      <c r="E34" s="186" t="s">
        <v>197</v>
      </c>
      <c r="F34" s="187" t="s">
        <v>198</v>
      </c>
      <c r="G34" s="186" t="s">
        <v>199</v>
      </c>
      <c r="H34" s="186" t="s">
        <v>111</v>
      </c>
      <c r="I34" s="186" t="s">
        <v>101</v>
      </c>
      <c r="J34" s="186"/>
      <c r="K34" s="186" t="s">
        <v>100</v>
      </c>
      <c r="L34" s="186" t="s">
        <v>197</v>
      </c>
      <c r="M34" s="186" t="s">
        <v>100</v>
      </c>
      <c r="N34" s="186" t="s">
        <v>103</v>
      </c>
      <c r="O34" s="186" t="s">
        <v>102</v>
      </c>
      <c r="P34" s="186" t="s">
        <v>181</v>
      </c>
      <c r="Q34" s="186" t="s">
        <v>104</v>
      </c>
      <c r="R34" s="186" t="s">
        <v>46</v>
      </c>
      <c r="S34" s="186" t="s">
        <v>182</v>
      </c>
      <c r="T34" s="186" t="s">
        <v>200</v>
      </c>
      <c r="U34" s="186" t="s">
        <v>46</v>
      </c>
      <c r="V34" s="194">
        <v>1.181</v>
      </c>
      <c r="W34" s="186" t="s">
        <v>46</v>
      </c>
      <c r="X34" s="186" t="s">
        <v>46</v>
      </c>
      <c r="Y34" s="186" t="s">
        <v>46</v>
      </c>
      <c r="Z34" s="186" t="s">
        <v>46</v>
      </c>
      <c r="AA34" s="186"/>
      <c r="AB34" s="186"/>
      <c r="AC34" s="208"/>
      <c r="AD34" s="208"/>
      <c r="AE34" s="208"/>
      <c r="AF34" s="208"/>
      <c r="AG34" s="226"/>
      <c r="AH34" s="186"/>
      <c r="AI34" s="186"/>
      <c r="AJ34" s="186" t="s">
        <v>122</v>
      </c>
      <c r="AK34" s="186" t="s">
        <v>183</v>
      </c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 t="s">
        <v>46</v>
      </c>
      <c r="AX34" s="186">
        <v>1</v>
      </c>
    </row>
    <row r="35" s="153" customFormat="1" ht="45" customHeight="1" spans="1:50">
      <c r="A35" s="186">
        <f t="shared" si="3"/>
        <v>26</v>
      </c>
      <c r="B35" s="186">
        <v>1</v>
      </c>
      <c r="C35" s="186" t="s">
        <v>114</v>
      </c>
      <c r="D35" s="186" t="s">
        <v>201</v>
      </c>
      <c r="E35" s="186" t="s">
        <v>201</v>
      </c>
      <c r="F35" s="187" t="s">
        <v>202</v>
      </c>
      <c r="G35" s="186" t="s">
        <v>203</v>
      </c>
      <c r="H35" s="186" t="s">
        <v>111</v>
      </c>
      <c r="I35" s="186" t="s">
        <v>101</v>
      </c>
      <c r="J35" s="186"/>
      <c r="K35" s="186" t="s">
        <v>100</v>
      </c>
      <c r="L35" s="186" t="s">
        <v>201</v>
      </c>
      <c r="M35" s="186" t="s">
        <v>100</v>
      </c>
      <c r="N35" s="186" t="s">
        <v>103</v>
      </c>
      <c r="O35" s="186" t="s">
        <v>102</v>
      </c>
      <c r="P35" s="186" t="s">
        <v>117</v>
      </c>
      <c r="Q35" s="186" t="s">
        <v>204</v>
      </c>
      <c r="R35" s="186" t="s">
        <v>46</v>
      </c>
      <c r="S35" s="186" t="s">
        <v>46</v>
      </c>
      <c r="T35" s="186" t="s">
        <v>205</v>
      </c>
      <c r="U35" s="186" t="s">
        <v>46</v>
      </c>
      <c r="V35" s="194">
        <v>0.0888</v>
      </c>
      <c r="W35" s="186" t="s">
        <v>46</v>
      </c>
      <c r="X35" s="186" t="s">
        <v>46</v>
      </c>
      <c r="Y35" s="186" t="s">
        <v>73</v>
      </c>
      <c r="Z35" s="186" t="s">
        <v>46</v>
      </c>
      <c r="AA35" s="186" t="s">
        <v>120</v>
      </c>
      <c r="AB35" s="186"/>
      <c r="AC35" s="208" t="s">
        <v>121</v>
      </c>
      <c r="AD35" s="208"/>
      <c r="AE35" s="208"/>
      <c r="AF35" s="208">
        <f>V35*1.02</f>
        <v>0.090576</v>
      </c>
      <c r="AG35" s="226">
        <f>V35/AF35</f>
        <v>0.980392156862745</v>
      </c>
      <c r="AH35" s="186"/>
      <c r="AI35" s="186"/>
      <c r="AJ35" s="186" t="s">
        <v>122</v>
      </c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 t="s">
        <v>46</v>
      </c>
      <c r="AX35" s="186">
        <v>1</v>
      </c>
    </row>
    <row r="36" s="153" customFormat="1" ht="45" customHeight="1" spans="1:50">
      <c r="A36" s="186">
        <f t="shared" si="3"/>
        <v>27</v>
      </c>
      <c r="B36" s="186">
        <v>1</v>
      </c>
      <c r="C36" s="186" t="s">
        <v>114</v>
      </c>
      <c r="D36" s="186" t="s">
        <v>206</v>
      </c>
      <c r="E36" s="186" t="s">
        <v>206</v>
      </c>
      <c r="F36" s="187" t="s">
        <v>207</v>
      </c>
      <c r="G36" s="186" t="s">
        <v>203</v>
      </c>
      <c r="H36" s="186" t="s">
        <v>111</v>
      </c>
      <c r="I36" s="186" t="s">
        <v>101</v>
      </c>
      <c r="J36" s="186"/>
      <c r="K36" s="186" t="s">
        <v>100</v>
      </c>
      <c r="L36" s="186" t="s">
        <v>206</v>
      </c>
      <c r="M36" s="186" t="s">
        <v>100</v>
      </c>
      <c r="N36" s="186" t="s">
        <v>103</v>
      </c>
      <c r="O36" s="186" t="s">
        <v>102</v>
      </c>
      <c r="P36" s="186" t="s">
        <v>117</v>
      </c>
      <c r="Q36" s="186" t="s">
        <v>204</v>
      </c>
      <c r="R36" s="186" t="s">
        <v>46</v>
      </c>
      <c r="S36" s="186" t="s">
        <v>46</v>
      </c>
      <c r="T36" s="186" t="s">
        <v>208</v>
      </c>
      <c r="U36" s="186" t="s">
        <v>46</v>
      </c>
      <c r="V36" s="194">
        <v>0.1219</v>
      </c>
      <c r="W36" s="186" t="s">
        <v>46</v>
      </c>
      <c r="X36" s="186" t="s">
        <v>46</v>
      </c>
      <c r="Y36" s="186" t="s">
        <v>46</v>
      </c>
      <c r="Z36" s="186" t="s">
        <v>46</v>
      </c>
      <c r="AA36" s="186" t="s">
        <v>120</v>
      </c>
      <c r="AB36" s="186"/>
      <c r="AC36" s="208" t="s">
        <v>121</v>
      </c>
      <c r="AD36" s="208"/>
      <c r="AE36" s="208"/>
      <c r="AF36" s="208">
        <f>V36*1.02</f>
        <v>0.124338</v>
      </c>
      <c r="AG36" s="226">
        <f>V36/AF36</f>
        <v>0.980392156862745</v>
      </c>
      <c r="AH36" s="186"/>
      <c r="AI36" s="186"/>
      <c r="AJ36" s="186" t="s">
        <v>122</v>
      </c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 t="s">
        <v>46</v>
      </c>
      <c r="AX36" s="186">
        <v>1</v>
      </c>
    </row>
    <row r="37" s="153" customFormat="1" ht="45" customHeight="1" spans="1:50">
      <c r="A37" s="186">
        <f t="shared" si="3"/>
        <v>28</v>
      </c>
      <c r="B37" s="186">
        <v>1</v>
      </c>
      <c r="C37" s="186" t="s">
        <v>123</v>
      </c>
      <c r="D37" s="186" t="s">
        <v>209</v>
      </c>
      <c r="E37" s="186" t="s">
        <v>210</v>
      </c>
      <c r="F37" s="187" t="s">
        <v>211</v>
      </c>
      <c r="G37" s="186" t="s">
        <v>46</v>
      </c>
      <c r="H37" s="186" t="s">
        <v>111</v>
      </c>
      <c r="I37" s="186" t="s">
        <v>101</v>
      </c>
      <c r="J37" s="186"/>
      <c r="K37" s="186" t="s">
        <v>100</v>
      </c>
      <c r="L37" s="186" t="s">
        <v>210</v>
      </c>
      <c r="M37" s="186" t="s">
        <v>100</v>
      </c>
      <c r="N37" s="186" t="s">
        <v>103</v>
      </c>
      <c r="O37" s="186" t="s">
        <v>102</v>
      </c>
      <c r="P37" s="186" t="s">
        <v>112</v>
      </c>
      <c r="Q37" s="186" t="s">
        <v>104</v>
      </c>
      <c r="R37" s="186" t="s">
        <v>46</v>
      </c>
      <c r="S37" s="186" t="s">
        <v>46</v>
      </c>
      <c r="T37" s="186" t="s">
        <v>212</v>
      </c>
      <c r="U37" s="186" t="s">
        <v>46</v>
      </c>
      <c r="V37" s="194">
        <f>SUM(V38:V40)</f>
        <v>0.0309</v>
      </c>
      <c r="W37" s="186" t="s">
        <v>46</v>
      </c>
      <c r="X37" s="186" t="s">
        <v>46</v>
      </c>
      <c r="Y37" s="186" t="s">
        <v>46</v>
      </c>
      <c r="Z37" s="186" t="s">
        <v>46</v>
      </c>
      <c r="AA37" s="186"/>
      <c r="AB37" s="186"/>
      <c r="AC37" s="208"/>
      <c r="AD37" s="208"/>
      <c r="AE37" s="208"/>
      <c r="AF37" s="208"/>
      <c r="AG37" s="226"/>
      <c r="AH37" s="186"/>
      <c r="AI37" s="186"/>
      <c r="AJ37" s="186" t="s">
        <v>113</v>
      </c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 t="s">
        <v>46</v>
      </c>
      <c r="AX37" s="186">
        <v>1</v>
      </c>
    </row>
    <row r="38" s="153" customFormat="1" ht="45" customHeight="1" spans="1:50">
      <c r="A38" s="186">
        <f t="shared" si="3"/>
        <v>29</v>
      </c>
      <c r="B38" s="186">
        <v>2</v>
      </c>
      <c r="C38" s="186" t="s">
        <v>123</v>
      </c>
      <c r="D38" s="186" t="s">
        <v>213</v>
      </c>
      <c r="E38" s="186" t="s">
        <v>213</v>
      </c>
      <c r="F38" s="187" t="s">
        <v>214</v>
      </c>
      <c r="G38" s="186" t="s">
        <v>46</v>
      </c>
      <c r="H38" s="186" t="s">
        <v>111</v>
      </c>
      <c r="I38" s="186" t="s">
        <v>101</v>
      </c>
      <c r="J38" s="186"/>
      <c r="K38" s="186" t="s">
        <v>100</v>
      </c>
      <c r="L38" s="186" t="s">
        <v>213</v>
      </c>
      <c r="M38" s="186" t="s">
        <v>100</v>
      </c>
      <c r="N38" s="186" t="s">
        <v>103</v>
      </c>
      <c r="O38" s="186" t="s">
        <v>102</v>
      </c>
      <c r="P38" s="186" t="s">
        <v>117</v>
      </c>
      <c r="Q38" s="186" t="s">
        <v>204</v>
      </c>
      <c r="R38" s="186" t="s">
        <v>46</v>
      </c>
      <c r="S38" s="186" t="s">
        <v>46</v>
      </c>
      <c r="T38" s="186" t="s">
        <v>215</v>
      </c>
      <c r="U38" s="186" t="s">
        <v>46</v>
      </c>
      <c r="V38" s="194">
        <v>0.0195</v>
      </c>
      <c r="W38" s="186" t="s">
        <v>46</v>
      </c>
      <c r="X38" s="186" t="s">
        <v>46</v>
      </c>
      <c r="Y38" s="186" t="s">
        <v>73</v>
      </c>
      <c r="Z38" s="186" t="s">
        <v>46</v>
      </c>
      <c r="AA38" s="186" t="s">
        <v>120</v>
      </c>
      <c r="AB38" s="186"/>
      <c r="AC38" s="208" t="s">
        <v>121</v>
      </c>
      <c r="AD38" s="208"/>
      <c r="AE38" s="208"/>
      <c r="AF38" s="208">
        <f>V38*1.02</f>
        <v>0.01989</v>
      </c>
      <c r="AG38" s="226">
        <f>V38/AF38</f>
        <v>0.980392156862745</v>
      </c>
      <c r="AH38" s="186"/>
      <c r="AI38" s="186"/>
      <c r="AJ38" s="186" t="s">
        <v>148</v>
      </c>
      <c r="AK38" s="186" t="s">
        <v>216</v>
      </c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 t="s">
        <v>46</v>
      </c>
      <c r="AX38" s="186">
        <v>1</v>
      </c>
    </row>
    <row r="39" s="153" customFormat="1" ht="45" customHeight="1" spans="1:50">
      <c r="A39" s="186">
        <f t="shared" si="3"/>
        <v>30</v>
      </c>
      <c r="B39" s="186">
        <v>2</v>
      </c>
      <c r="C39" s="186" t="s">
        <v>123</v>
      </c>
      <c r="D39" s="186" t="s">
        <v>217</v>
      </c>
      <c r="E39" s="186" t="s">
        <v>217</v>
      </c>
      <c r="F39" s="187" t="s">
        <v>218</v>
      </c>
      <c r="G39" s="186" t="s">
        <v>46</v>
      </c>
      <c r="H39" s="186" t="s">
        <v>111</v>
      </c>
      <c r="I39" s="186" t="s">
        <v>101</v>
      </c>
      <c r="J39" s="186"/>
      <c r="K39" s="186" t="s">
        <v>100</v>
      </c>
      <c r="L39" s="186" t="s">
        <v>217</v>
      </c>
      <c r="M39" s="186" t="s">
        <v>100</v>
      </c>
      <c r="N39" s="186" t="s">
        <v>103</v>
      </c>
      <c r="O39" s="186" t="s">
        <v>102</v>
      </c>
      <c r="P39" s="186" t="s">
        <v>117</v>
      </c>
      <c r="Q39" s="186" t="s">
        <v>204</v>
      </c>
      <c r="R39" s="186" t="s">
        <v>46</v>
      </c>
      <c r="S39" s="186" t="s">
        <v>46</v>
      </c>
      <c r="T39" s="186" t="s">
        <v>219</v>
      </c>
      <c r="U39" s="186" t="s">
        <v>46</v>
      </c>
      <c r="V39" s="194">
        <v>0.0113</v>
      </c>
      <c r="W39" s="186" t="s">
        <v>46</v>
      </c>
      <c r="X39" s="186" t="s">
        <v>46</v>
      </c>
      <c r="Y39" s="186" t="s">
        <v>73</v>
      </c>
      <c r="Z39" s="186" t="s">
        <v>46</v>
      </c>
      <c r="AA39" s="186" t="s">
        <v>120</v>
      </c>
      <c r="AB39" s="186"/>
      <c r="AC39" s="208" t="s">
        <v>121</v>
      </c>
      <c r="AD39" s="208"/>
      <c r="AE39" s="208"/>
      <c r="AF39" s="208">
        <f>V39*1.02</f>
        <v>0.011526</v>
      </c>
      <c r="AG39" s="226">
        <f>V39/AF39</f>
        <v>0.980392156862745</v>
      </c>
      <c r="AH39" s="186"/>
      <c r="AI39" s="186"/>
      <c r="AJ39" s="186" t="s">
        <v>148</v>
      </c>
      <c r="AK39" s="186" t="s">
        <v>216</v>
      </c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 t="s">
        <v>46</v>
      </c>
      <c r="AX39" s="186">
        <v>1</v>
      </c>
    </row>
    <row r="40" s="153" customFormat="1" ht="45" customHeight="1" spans="1:50">
      <c r="A40" s="186">
        <f t="shared" si="3"/>
        <v>31</v>
      </c>
      <c r="B40" s="186">
        <v>2</v>
      </c>
      <c r="C40" s="186" t="s">
        <v>123</v>
      </c>
      <c r="D40" s="186" t="s">
        <v>220</v>
      </c>
      <c r="E40" s="186" t="s">
        <v>220</v>
      </c>
      <c r="F40" s="187" t="s">
        <v>221</v>
      </c>
      <c r="G40" s="186" t="s">
        <v>46</v>
      </c>
      <c r="H40" s="186" t="s">
        <v>111</v>
      </c>
      <c r="I40" s="186" t="s">
        <v>101</v>
      </c>
      <c r="J40" s="186"/>
      <c r="K40" s="186" t="s">
        <v>100</v>
      </c>
      <c r="L40" s="186" t="s">
        <v>220</v>
      </c>
      <c r="M40" s="186" t="s">
        <v>100</v>
      </c>
      <c r="N40" s="186" t="s">
        <v>103</v>
      </c>
      <c r="O40" s="186" t="s">
        <v>102</v>
      </c>
      <c r="P40" s="186" t="s">
        <v>222</v>
      </c>
      <c r="Q40" s="186" t="s">
        <v>223</v>
      </c>
      <c r="R40" s="186" t="s">
        <v>46</v>
      </c>
      <c r="S40" s="186" t="s">
        <v>46</v>
      </c>
      <c r="T40" s="186" t="s">
        <v>224</v>
      </c>
      <c r="U40" s="186" t="s">
        <v>46</v>
      </c>
      <c r="V40" s="194">
        <v>0.0001</v>
      </c>
      <c r="W40" s="186" t="s">
        <v>46</v>
      </c>
      <c r="X40" s="186" t="s">
        <v>46</v>
      </c>
      <c r="Y40" s="186" t="s">
        <v>46</v>
      </c>
      <c r="Z40" s="186" t="s">
        <v>225</v>
      </c>
      <c r="AA40" s="186"/>
      <c r="AB40" s="186"/>
      <c r="AC40" s="208"/>
      <c r="AD40" s="208"/>
      <c r="AE40" s="208"/>
      <c r="AF40" s="208"/>
      <c r="AG40" s="226"/>
      <c r="AH40" s="186"/>
      <c r="AI40" s="186"/>
      <c r="AJ40" s="186" t="s">
        <v>122</v>
      </c>
      <c r="AK40" s="186" t="s">
        <v>226</v>
      </c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 t="s">
        <v>46</v>
      </c>
      <c r="AX40" s="186">
        <v>2</v>
      </c>
    </row>
    <row r="41" s="153" customFormat="1" ht="45" customHeight="1" spans="1:50">
      <c r="A41" s="186">
        <f t="shared" ref="A41:A50" si="5">ROW()-9</f>
        <v>32</v>
      </c>
      <c r="B41" s="186">
        <v>1</v>
      </c>
      <c r="C41" s="186" t="s">
        <v>123</v>
      </c>
      <c r="D41" s="186" t="s">
        <v>227</v>
      </c>
      <c r="E41" s="186" t="s">
        <v>227</v>
      </c>
      <c r="F41" s="187" t="s">
        <v>228</v>
      </c>
      <c r="G41" s="186" t="s">
        <v>46</v>
      </c>
      <c r="H41" s="186" t="s">
        <v>111</v>
      </c>
      <c r="I41" s="186" t="s">
        <v>101</v>
      </c>
      <c r="J41" s="186"/>
      <c r="K41" s="186" t="s">
        <v>100</v>
      </c>
      <c r="L41" s="186" t="s">
        <v>227</v>
      </c>
      <c r="M41" s="186" t="s">
        <v>100</v>
      </c>
      <c r="N41" s="186" t="s">
        <v>103</v>
      </c>
      <c r="O41" s="186" t="s">
        <v>102</v>
      </c>
      <c r="P41" s="186" t="s">
        <v>127</v>
      </c>
      <c r="Q41" s="186" t="s">
        <v>229</v>
      </c>
      <c r="R41" s="186" t="s">
        <v>46</v>
      </c>
      <c r="S41" s="186" t="s">
        <v>230</v>
      </c>
      <c r="T41" s="186" t="s">
        <v>46</v>
      </c>
      <c r="U41" s="186" t="s">
        <v>46</v>
      </c>
      <c r="V41" s="194">
        <v>0.0008</v>
      </c>
      <c r="W41" s="186" t="s">
        <v>46</v>
      </c>
      <c r="X41" s="186" t="s">
        <v>46</v>
      </c>
      <c r="Y41" s="186" t="s">
        <v>46</v>
      </c>
      <c r="Z41" s="186" t="s">
        <v>46</v>
      </c>
      <c r="AA41" s="186"/>
      <c r="AB41" s="186"/>
      <c r="AC41" s="208"/>
      <c r="AD41" s="208"/>
      <c r="AE41" s="208"/>
      <c r="AF41" s="208"/>
      <c r="AG41" s="226"/>
      <c r="AH41" s="186"/>
      <c r="AI41" s="186"/>
      <c r="AJ41" s="186" t="s">
        <v>122</v>
      </c>
      <c r="AK41" s="186" t="s">
        <v>231</v>
      </c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 t="s">
        <v>46</v>
      </c>
      <c r="AX41" s="186">
        <v>1</v>
      </c>
    </row>
    <row r="42" s="153" customFormat="1" ht="45" customHeight="1" spans="1:50">
      <c r="A42" s="186">
        <f t="shared" si="5"/>
        <v>33</v>
      </c>
      <c r="B42" s="186">
        <v>1</v>
      </c>
      <c r="C42" s="186" t="s">
        <v>123</v>
      </c>
      <c r="D42" s="186" t="s">
        <v>232</v>
      </c>
      <c r="E42" s="186" t="s">
        <v>232</v>
      </c>
      <c r="F42" s="187" t="s">
        <v>233</v>
      </c>
      <c r="G42" s="186" t="s">
        <v>46</v>
      </c>
      <c r="H42" s="186" t="s">
        <v>111</v>
      </c>
      <c r="I42" s="186" t="s">
        <v>101</v>
      </c>
      <c r="J42" s="186"/>
      <c r="K42" s="186" t="s">
        <v>100</v>
      </c>
      <c r="L42" s="186" t="s">
        <v>232</v>
      </c>
      <c r="M42" s="186" t="s">
        <v>100</v>
      </c>
      <c r="N42" s="186" t="s">
        <v>103</v>
      </c>
      <c r="O42" s="186" t="s">
        <v>102</v>
      </c>
      <c r="P42" s="186" t="s">
        <v>112</v>
      </c>
      <c r="Q42" s="186" t="s">
        <v>104</v>
      </c>
      <c r="R42" s="186" t="s">
        <v>46</v>
      </c>
      <c r="S42" s="186" t="s">
        <v>46</v>
      </c>
      <c r="T42" s="186" t="s">
        <v>234</v>
      </c>
      <c r="U42" s="186" t="s">
        <v>46</v>
      </c>
      <c r="V42" s="194">
        <v>0.091</v>
      </c>
      <c r="W42" s="186" t="s">
        <v>46</v>
      </c>
      <c r="X42" s="186" t="s">
        <v>46</v>
      </c>
      <c r="Y42" s="186" t="s">
        <v>46</v>
      </c>
      <c r="Z42" s="186" t="s">
        <v>46</v>
      </c>
      <c r="AA42" s="186"/>
      <c r="AB42" s="186"/>
      <c r="AC42" s="208"/>
      <c r="AD42" s="208"/>
      <c r="AE42" s="208"/>
      <c r="AF42" s="208"/>
      <c r="AG42" s="226"/>
      <c r="AH42" s="186"/>
      <c r="AI42" s="186"/>
      <c r="AJ42" s="186" t="s">
        <v>113</v>
      </c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 t="s">
        <v>46</v>
      </c>
      <c r="AX42" s="186">
        <v>1</v>
      </c>
    </row>
    <row r="43" s="153" customFormat="1" ht="45" customHeight="1" spans="1:50">
      <c r="A43" s="186">
        <f t="shared" si="5"/>
        <v>34</v>
      </c>
      <c r="B43" s="186">
        <v>2</v>
      </c>
      <c r="C43" s="186" t="s">
        <v>123</v>
      </c>
      <c r="D43" s="186" t="s">
        <v>235</v>
      </c>
      <c r="E43" s="186" t="s">
        <v>235</v>
      </c>
      <c r="F43" s="187" t="s">
        <v>236</v>
      </c>
      <c r="G43" s="186" t="s">
        <v>46</v>
      </c>
      <c r="H43" s="186" t="s">
        <v>111</v>
      </c>
      <c r="I43" s="186" t="s">
        <v>101</v>
      </c>
      <c r="J43" s="186"/>
      <c r="K43" s="186" t="s">
        <v>100</v>
      </c>
      <c r="L43" s="186" t="s">
        <v>235</v>
      </c>
      <c r="M43" s="186" t="s">
        <v>100</v>
      </c>
      <c r="N43" s="186" t="s">
        <v>103</v>
      </c>
      <c r="O43" s="186" t="s">
        <v>102</v>
      </c>
      <c r="P43" s="186" t="s">
        <v>117</v>
      </c>
      <c r="Q43" s="186" t="s">
        <v>237</v>
      </c>
      <c r="R43" s="186" t="s">
        <v>46</v>
      </c>
      <c r="S43" s="186" t="s">
        <v>46</v>
      </c>
      <c r="T43" s="186" t="s">
        <v>238</v>
      </c>
      <c r="U43" s="186" t="s">
        <v>46</v>
      </c>
      <c r="V43" s="194">
        <v>0.0153</v>
      </c>
      <c r="W43" s="186" t="s">
        <v>46</v>
      </c>
      <c r="X43" s="186" t="s">
        <v>46</v>
      </c>
      <c r="Y43" s="186" t="s">
        <v>73</v>
      </c>
      <c r="Z43" s="186" t="s">
        <v>46</v>
      </c>
      <c r="AA43" s="186" t="s">
        <v>120</v>
      </c>
      <c r="AB43" s="186"/>
      <c r="AC43" s="208" t="s">
        <v>121</v>
      </c>
      <c r="AD43" s="208"/>
      <c r="AE43" s="208"/>
      <c r="AF43" s="208">
        <f>V43*1.02</f>
        <v>0.015606</v>
      </c>
      <c r="AG43" s="226">
        <f>V43/AF43</f>
        <v>0.980392156862745</v>
      </c>
      <c r="AH43" s="186"/>
      <c r="AI43" s="186"/>
      <c r="AJ43" s="186" t="s">
        <v>148</v>
      </c>
      <c r="AK43" s="186" t="s">
        <v>216</v>
      </c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 t="s">
        <v>46</v>
      </c>
      <c r="AX43" s="186">
        <v>1</v>
      </c>
    </row>
    <row r="44" s="153" customFormat="1" ht="45" customHeight="1" spans="1:50">
      <c r="A44" s="186">
        <f t="shared" si="5"/>
        <v>35</v>
      </c>
      <c r="B44" s="186">
        <v>2</v>
      </c>
      <c r="C44" s="186" t="s">
        <v>123</v>
      </c>
      <c r="D44" s="186" t="s">
        <v>239</v>
      </c>
      <c r="E44" s="186" t="s">
        <v>239</v>
      </c>
      <c r="F44" s="187" t="s">
        <v>240</v>
      </c>
      <c r="G44" s="186" t="s">
        <v>46</v>
      </c>
      <c r="H44" s="186" t="s">
        <v>111</v>
      </c>
      <c r="I44" s="186" t="s">
        <v>101</v>
      </c>
      <c r="J44" s="186"/>
      <c r="K44" s="186" t="s">
        <v>100</v>
      </c>
      <c r="L44" s="186" t="s">
        <v>239</v>
      </c>
      <c r="M44" s="186" t="s">
        <v>100</v>
      </c>
      <c r="N44" s="186" t="s">
        <v>103</v>
      </c>
      <c r="O44" s="186" t="s">
        <v>102</v>
      </c>
      <c r="P44" s="186" t="s">
        <v>117</v>
      </c>
      <c r="Q44" s="186" t="s">
        <v>237</v>
      </c>
      <c r="R44" s="186" t="s">
        <v>46</v>
      </c>
      <c r="S44" s="186" t="s">
        <v>46</v>
      </c>
      <c r="T44" s="186" t="s">
        <v>234</v>
      </c>
      <c r="U44" s="186" t="s">
        <v>46</v>
      </c>
      <c r="V44" s="194">
        <v>0.0281</v>
      </c>
      <c r="W44" s="186" t="s">
        <v>46</v>
      </c>
      <c r="X44" s="186" t="s">
        <v>46</v>
      </c>
      <c r="Y44" s="186" t="s">
        <v>73</v>
      </c>
      <c r="Z44" s="186" t="s">
        <v>46</v>
      </c>
      <c r="AA44" s="186" t="s">
        <v>120</v>
      </c>
      <c r="AB44" s="186"/>
      <c r="AC44" s="208" t="s">
        <v>121</v>
      </c>
      <c r="AD44" s="208"/>
      <c r="AE44" s="208"/>
      <c r="AF44" s="208">
        <f>V44*1.02</f>
        <v>0.028662</v>
      </c>
      <c r="AG44" s="226">
        <f>V44/AF44</f>
        <v>0.980392156862745</v>
      </c>
      <c r="AH44" s="186"/>
      <c r="AI44" s="186"/>
      <c r="AJ44" s="186" t="s">
        <v>148</v>
      </c>
      <c r="AK44" s="186" t="s">
        <v>216</v>
      </c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 t="s">
        <v>46</v>
      </c>
      <c r="AX44" s="186">
        <v>1</v>
      </c>
    </row>
    <row r="45" s="153" customFormat="1" ht="45" customHeight="1" spans="1:50">
      <c r="A45" s="186">
        <f t="shared" si="5"/>
        <v>36</v>
      </c>
      <c r="B45" s="186">
        <v>2</v>
      </c>
      <c r="C45" s="186" t="s">
        <v>123</v>
      </c>
      <c r="D45" s="186" t="s">
        <v>241</v>
      </c>
      <c r="E45" s="186" t="s">
        <v>241</v>
      </c>
      <c r="F45" s="187" t="s">
        <v>242</v>
      </c>
      <c r="G45" s="186" t="s">
        <v>46</v>
      </c>
      <c r="H45" s="186" t="s">
        <v>111</v>
      </c>
      <c r="I45" s="186" t="s">
        <v>101</v>
      </c>
      <c r="J45" s="186"/>
      <c r="K45" s="186" t="s">
        <v>100</v>
      </c>
      <c r="L45" s="186" t="s">
        <v>241</v>
      </c>
      <c r="M45" s="186" t="s">
        <v>100</v>
      </c>
      <c r="N45" s="186" t="s">
        <v>103</v>
      </c>
      <c r="O45" s="186" t="s">
        <v>102</v>
      </c>
      <c r="P45" s="186" t="s">
        <v>222</v>
      </c>
      <c r="Q45" s="186" t="s">
        <v>223</v>
      </c>
      <c r="R45" s="186" t="s">
        <v>46</v>
      </c>
      <c r="S45" s="186" t="s">
        <v>46</v>
      </c>
      <c r="T45" s="186" t="s">
        <v>243</v>
      </c>
      <c r="U45" s="186" t="s">
        <v>46</v>
      </c>
      <c r="V45" s="194">
        <v>0.0001</v>
      </c>
      <c r="W45" s="186" t="s">
        <v>46</v>
      </c>
      <c r="X45" s="186" t="s">
        <v>46</v>
      </c>
      <c r="Y45" s="186" t="s">
        <v>46</v>
      </c>
      <c r="Z45" s="186" t="s">
        <v>225</v>
      </c>
      <c r="AA45" s="186"/>
      <c r="AB45" s="186"/>
      <c r="AC45" s="208"/>
      <c r="AD45" s="208"/>
      <c r="AE45" s="208"/>
      <c r="AF45" s="208"/>
      <c r="AG45" s="226"/>
      <c r="AH45" s="186"/>
      <c r="AI45" s="186"/>
      <c r="AJ45" s="186" t="s">
        <v>122</v>
      </c>
      <c r="AK45" s="186" t="s">
        <v>226</v>
      </c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 t="s">
        <v>46</v>
      </c>
      <c r="AX45" s="186">
        <v>1</v>
      </c>
    </row>
    <row r="46" s="153" customFormat="1" ht="45" customHeight="1" spans="1:50">
      <c r="A46" s="186">
        <f t="shared" si="5"/>
        <v>37</v>
      </c>
      <c r="B46" s="186">
        <v>1</v>
      </c>
      <c r="C46" s="186" t="s">
        <v>123</v>
      </c>
      <c r="D46" s="186" t="s">
        <v>244</v>
      </c>
      <c r="E46" s="186" t="s">
        <v>244</v>
      </c>
      <c r="F46" s="187" t="s">
        <v>245</v>
      </c>
      <c r="G46" s="186" t="s">
        <v>46</v>
      </c>
      <c r="H46" s="186" t="s">
        <v>111</v>
      </c>
      <c r="I46" s="186" t="s">
        <v>101</v>
      </c>
      <c r="J46" s="186"/>
      <c r="K46" s="186" t="s">
        <v>100</v>
      </c>
      <c r="L46" s="186" t="s">
        <v>244</v>
      </c>
      <c r="M46" s="186" t="s">
        <v>100</v>
      </c>
      <c r="N46" s="186" t="s">
        <v>103</v>
      </c>
      <c r="O46" s="186" t="s">
        <v>102</v>
      </c>
      <c r="P46" s="186" t="s">
        <v>117</v>
      </c>
      <c r="Q46" s="186" t="s">
        <v>237</v>
      </c>
      <c r="R46" s="186" t="s">
        <v>46</v>
      </c>
      <c r="S46" s="186" t="s">
        <v>46</v>
      </c>
      <c r="T46" s="186" t="s">
        <v>246</v>
      </c>
      <c r="U46" s="186" t="s">
        <v>46</v>
      </c>
      <c r="V46" s="194">
        <v>0.001</v>
      </c>
      <c r="W46" s="186" t="s">
        <v>46</v>
      </c>
      <c r="X46" s="186" t="s">
        <v>46</v>
      </c>
      <c r="Y46" s="186" t="s">
        <v>46</v>
      </c>
      <c r="Z46" s="186" t="s">
        <v>46</v>
      </c>
      <c r="AA46" s="186" t="s">
        <v>120</v>
      </c>
      <c r="AB46" s="186"/>
      <c r="AC46" s="208" t="s">
        <v>121</v>
      </c>
      <c r="AD46" s="208"/>
      <c r="AE46" s="208"/>
      <c r="AF46" s="208">
        <f>V46*1.02</f>
        <v>0.00102</v>
      </c>
      <c r="AG46" s="226">
        <f>V46/AF46</f>
        <v>0.980392156862745</v>
      </c>
      <c r="AH46" s="186"/>
      <c r="AI46" s="186"/>
      <c r="AJ46" s="186" t="s">
        <v>122</v>
      </c>
      <c r="AK46" s="186" t="s">
        <v>162</v>
      </c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 t="s">
        <v>46</v>
      </c>
      <c r="AX46" s="186">
        <v>1</v>
      </c>
    </row>
    <row r="47" s="153" customFormat="1" ht="45" customHeight="1" spans="1:50">
      <c r="A47" s="186">
        <f t="shared" si="5"/>
        <v>38</v>
      </c>
      <c r="B47" s="186">
        <v>1</v>
      </c>
      <c r="C47" s="186" t="s">
        <v>123</v>
      </c>
      <c r="D47" s="186" t="s">
        <v>247</v>
      </c>
      <c r="E47" s="186" t="s">
        <v>247</v>
      </c>
      <c r="F47" s="186" t="s">
        <v>248</v>
      </c>
      <c r="G47" s="186" t="s">
        <v>46</v>
      </c>
      <c r="H47" s="186" t="s">
        <v>111</v>
      </c>
      <c r="I47" s="186" t="s">
        <v>101</v>
      </c>
      <c r="J47" s="186"/>
      <c r="K47" s="186" t="s">
        <v>100</v>
      </c>
      <c r="L47" s="186" t="s">
        <v>247</v>
      </c>
      <c r="M47" s="186" t="s">
        <v>100</v>
      </c>
      <c r="N47" s="186" t="s">
        <v>103</v>
      </c>
      <c r="O47" s="186" t="s">
        <v>102</v>
      </c>
      <c r="P47" s="186" t="s">
        <v>117</v>
      </c>
      <c r="Q47" s="186" t="s">
        <v>249</v>
      </c>
      <c r="R47" s="186" t="s">
        <v>46</v>
      </c>
      <c r="S47" s="186" t="s">
        <v>46</v>
      </c>
      <c r="T47" s="186" t="s">
        <v>250</v>
      </c>
      <c r="U47" s="186" t="s">
        <v>46</v>
      </c>
      <c r="V47" s="194">
        <v>0.4721</v>
      </c>
      <c r="W47" s="186" t="s">
        <v>46</v>
      </c>
      <c r="X47" s="186" t="s">
        <v>46</v>
      </c>
      <c r="Y47" s="186" t="s">
        <v>46</v>
      </c>
      <c r="Z47" s="186" t="s">
        <v>46</v>
      </c>
      <c r="AA47" s="186"/>
      <c r="AB47" s="186"/>
      <c r="AC47" s="208"/>
      <c r="AD47" s="208"/>
      <c r="AE47" s="208"/>
      <c r="AF47" s="208"/>
      <c r="AG47" s="226"/>
      <c r="AH47" s="186"/>
      <c r="AI47" s="186"/>
      <c r="AJ47" s="186" t="s">
        <v>122</v>
      </c>
      <c r="AK47" s="186" t="s">
        <v>251</v>
      </c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 t="s">
        <v>46</v>
      </c>
      <c r="AX47" s="186">
        <v>1</v>
      </c>
    </row>
    <row r="48" s="153" customFormat="1" ht="45" customHeight="1" spans="1:50">
      <c r="A48" s="186">
        <f t="shared" si="5"/>
        <v>39</v>
      </c>
      <c r="B48" s="186">
        <v>1</v>
      </c>
      <c r="C48" s="186" t="s">
        <v>123</v>
      </c>
      <c r="D48" s="186" t="s">
        <v>252</v>
      </c>
      <c r="E48" s="186" t="s">
        <v>252</v>
      </c>
      <c r="F48" s="187" t="s">
        <v>253</v>
      </c>
      <c r="G48" s="186" t="s">
        <v>254</v>
      </c>
      <c r="H48" s="186" t="s">
        <v>111</v>
      </c>
      <c r="I48" s="186" t="s">
        <v>101</v>
      </c>
      <c r="J48" s="186"/>
      <c r="K48" s="186" t="s">
        <v>100</v>
      </c>
      <c r="L48" s="186" t="s">
        <v>252</v>
      </c>
      <c r="M48" s="186" t="s">
        <v>100</v>
      </c>
      <c r="N48" s="186" t="s">
        <v>103</v>
      </c>
      <c r="O48" s="186" t="s">
        <v>102</v>
      </c>
      <c r="P48" s="186" t="s">
        <v>112</v>
      </c>
      <c r="Q48" s="186" t="s">
        <v>223</v>
      </c>
      <c r="R48" s="186" t="s">
        <v>46</v>
      </c>
      <c r="S48" s="186" t="s">
        <v>46</v>
      </c>
      <c r="T48" s="186" t="s">
        <v>255</v>
      </c>
      <c r="U48" s="186" t="s">
        <v>46</v>
      </c>
      <c r="V48" s="194">
        <v>0.051</v>
      </c>
      <c r="W48" s="186" t="s">
        <v>46</v>
      </c>
      <c r="X48" s="186" t="s">
        <v>46</v>
      </c>
      <c r="Y48" s="186" t="s">
        <v>46</v>
      </c>
      <c r="Z48" s="186" t="s">
        <v>46</v>
      </c>
      <c r="AA48" s="186"/>
      <c r="AB48" s="186"/>
      <c r="AC48" s="208"/>
      <c r="AD48" s="208"/>
      <c r="AE48" s="208"/>
      <c r="AF48" s="208"/>
      <c r="AG48" s="226"/>
      <c r="AH48" s="186"/>
      <c r="AI48" s="186"/>
      <c r="AJ48" s="186" t="s">
        <v>122</v>
      </c>
      <c r="AK48" s="186" t="s">
        <v>256</v>
      </c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 t="s">
        <v>46</v>
      </c>
      <c r="AX48" s="186">
        <v>1</v>
      </c>
    </row>
    <row r="49" s="153" customFormat="1" ht="45" customHeight="1" spans="1:50">
      <c r="A49" s="186">
        <f t="shared" si="5"/>
        <v>40</v>
      </c>
      <c r="B49" s="186">
        <v>1</v>
      </c>
      <c r="C49" s="186" t="s">
        <v>123</v>
      </c>
      <c r="D49" s="186" t="s">
        <v>257</v>
      </c>
      <c r="E49" s="186" t="s">
        <v>257</v>
      </c>
      <c r="F49" s="187" t="s">
        <v>258</v>
      </c>
      <c r="G49" s="186" t="s">
        <v>254</v>
      </c>
      <c r="H49" s="186" t="s">
        <v>111</v>
      </c>
      <c r="I49" s="186" t="s">
        <v>101</v>
      </c>
      <c r="J49" s="186"/>
      <c r="K49" s="186" t="s">
        <v>100</v>
      </c>
      <c r="L49" s="186" t="s">
        <v>257</v>
      </c>
      <c r="M49" s="186" t="s">
        <v>100</v>
      </c>
      <c r="N49" s="186" t="s">
        <v>103</v>
      </c>
      <c r="O49" s="186" t="s">
        <v>102</v>
      </c>
      <c r="P49" s="186" t="s">
        <v>117</v>
      </c>
      <c r="Q49" s="186" t="s">
        <v>259</v>
      </c>
      <c r="R49" s="186" t="s">
        <v>46</v>
      </c>
      <c r="S49" s="186" t="s">
        <v>46</v>
      </c>
      <c r="T49" s="186" t="s">
        <v>260</v>
      </c>
      <c r="U49" s="186" t="s">
        <v>46</v>
      </c>
      <c r="V49" s="194">
        <v>0.013</v>
      </c>
      <c r="W49" s="186" t="s">
        <v>46</v>
      </c>
      <c r="X49" s="186" t="s">
        <v>46</v>
      </c>
      <c r="Y49" s="186" t="s">
        <v>46</v>
      </c>
      <c r="Z49" s="186" t="s">
        <v>46</v>
      </c>
      <c r="AA49" s="186" t="s">
        <v>120</v>
      </c>
      <c r="AB49" s="186"/>
      <c r="AC49" s="208" t="s">
        <v>121</v>
      </c>
      <c r="AD49" s="208"/>
      <c r="AE49" s="208"/>
      <c r="AF49" s="208">
        <f>V49*1.02</f>
        <v>0.01326</v>
      </c>
      <c r="AG49" s="226">
        <f>V49/AF49</f>
        <v>0.980392156862745</v>
      </c>
      <c r="AH49" s="186"/>
      <c r="AI49" s="186"/>
      <c r="AJ49" s="186" t="s">
        <v>148</v>
      </c>
      <c r="AK49" s="186" t="s">
        <v>216</v>
      </c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 t="s">
        <v>46</v>
      </c>
      <c r="AX49" s="186">
        <v>1</v>
      </c>
    </row>
    <row r="50" s="153" customFormat="1" ht="45" customHeight="1" spans="1:50">
      <c r="A50" s="186">
        <f t="shared" si="5"/>
        <v>41</v>
      </c>
      <c r="B50" s="186">
        <v>1</v>
      </c>
      <c r="C50" s="186" t="s">
        <v>123</v>
      </c>
      <c r="D50" s="186" t="s">
        <v>261</v>
      </c>
      <c r="E50" s="186" t="s">
        <v>261</v>
      </c>
      <c r="F50" s="187" t="s">
        <v>262</v>
      </c>
      <c r="G50" s="186" t="s">
        <v>263</v>
      </c>
      <c r="H50" s="186" t="s">
        <v>111</v>
      </c>
      <c r="I50" s="186" t="s">
        <v>101</v>
      </c>
      <c r="J50" s="186"/>
      <c r="K50" s="186" t="s">
        <v>100</v>
      </c>
      <c r="L50" s="186" t="s">
        <v>261</v>
      </c>
      <c r="M50" s="186" t="s">
        <v>100</v>
      </c>
      <c r="N50" s="186" t="s">
        <v>103</v>
      </c>
      <c r="O50" s="186" t="s">
        <v>102</v>
      </c>
      <c r="P50" s="186" t="s">
        <v>155</v>
      </c>
      <c r="Q50" s="186" t="s">
        <v>104</v>
      </c>
      <c r="R50" s="186" t="s">
        <v>46</v>
      </c>
      <c r="S50" s="186" t="s">
        <v>46</v>
      </c>
      <c r="T50" s="186" t="s">
        <v>264</v>
      </c>
      <c r="U50" s="186" t="s">
        <v>46</v>
      </c>
      <c r="V50" s="194" t="s">
        <v>265</v>
      </c>
      <c r="W50" s="186" t="s">
        <v>46</v>
      </c>
      <c r="X50" s="186" t="s">
        <v>46</v>
      </c>
      <c r="Y50" s="186" t="s">
        <v>46</v>
      </c>
      <c r="Z50" s="186" t="s">
        <v>46</v>
      </c>
      <c r="AA50" s="186"/>
      <c r="AB50" s="186"/>
      <c r="AC50" s="208"/>
      <c r="AD50" s="208"/>
      <c r="AE50" s="208"/>
      <c r="AF50" s="208"/>
      <c r="AG50" s="226"/>
      <c r="AH50" s="186"/>
      <c r="AI50" s="186"/>
      <c r="AJ50" s="186" t="s">
        <v>148</v>
      </c>
      <c r="AK50" s="186" t="s">
        <v>266</v>
      </c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 t="s">
        <v>46</v>
      </c>
      <c r="AX50" s="186">
        <v>1</v>
      </c>
    </row>
    <row r="51" s="153" customFormat="1" ht="45" customHeight="1" spans="1:50">
      <c r="A51" s="186">
        <f t="shared" ref="A51:A60" si="6">ROW()-9</f>
        <v>42</v>
      </c>
      <c r="B51" s="186">
        <v>1</v>
      </c>
      <c r="C51" s="186" t="s">
        <v>114</v>
      </c>
      <c r="D51" s="186" t="s">
        <v>267</v>
      </c>
      <c r="E51" s="186" t="s">
        <v>267</v>
      </c>
      <c r="F51" s="188" t="s">
        <v>268</v>
      </c>
      <c r="G51" s="186" t="s">
        <v>269</v>
      </c>
      <c r="H51" s="186" t="s">
        <v>111</v>
      </c>
      <c r="I51" s="186" t="s">
        <v>101</v>
      </c>
      <c r="J51" s="186"/>
      <c r="K51" s="186" t="s">
        <v>100</v>
      </c>
      <c r="L51" s="186" t="s">
        <v>267</v>
      </c>
      <c r="M51" s="186" t="s">
        <v>100</v>
      </c>
      <c r="N51" s="186" t="s">
        <v>103</v>
      </c>
      <c r="O51" s="186" t="s">
        <v>102</v>
      </c>
      <c r="P51" s="186" t="s">
        <v>270</v>
      </c>
      <c r="Q51" s="186" t="s">
        <v>104</v>
      </c>
      <c r="R51" s="186" t="s">
        <v>46</v>
      </c>
      <c r="S51" s="186" t="s">
        <v>46</v>
      </c>
      <c r="T51" s="186" t="s">
        <v>46</v>
      </c>
      <c r="U51" s="186" t="s">
        <v>46</v>
      </c>
      <c r="V51" s="194"/>
      <c r="W51" s="186" t="s">
        <v>46</v>
      </c>
      <c r="X51" s="186" t="s">
        <v>46</v>
      </c>
      <c r="Y51" s="186" t="s">
        <v>46</v>
      </c>
      <c r="Z51" s="186" t="s">
        <v>46</v>
      </c>
      <c r="AA51" s="186"/>
      <c r="AB51" s="186"/>
      <c r="AC51" s="208"/>
      <c r="AD51" s="208"/>
      <c r="AE51" s="208"/>
      <c r="AF51" s="208"/>
      <c r="AG51" s="226"/>
      <c r="AH51" s="186"/>
      <c r="AI51" s="186"/>
      <c r="AJ51" s="186" t="s">
        <v>148</v>
      </c>
      <c r="AK51" s="186" t="s">
        <v>271</v>
      </c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 t="s">
        <v>46</v>
      </c>
      <c r="AX51" s="186">
        <v>1</v>
      </c>
    </row>
    <row r="52" s="153" customFormat="1" ht="45" hidden="1" customHeight="1" spans="1:50">
      <c r="A52" s="186">
        <f t="shared" si="6"/>
        <v>43</v>
      </c>
      <c r="B52" s="186">
        <v>2</v>
      </c>
      <c r="C52" s="186" t="s">
        <v>114</v>
      </c>
      <c r="D52" s="186"/>
      <c r="E52" s="186"/>
      <c r="F52" s="187" t="s">
        <v>272</v>
      </c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94"/>
      <c r="W52" s="186"/>
      <c r="X52" s="186"/>
      <c r="Y52" s="186"/>
      <c r="Z52" s="186"/>
      <c r="AA52" s="186"/>
      <c r="AB52" s="186"/>
      <c r="AC52" s="208"/>
      <c r="AD52" s="208"/>
      <c r="AE52" s="208"/>
      <c r="AF52" s="208"/>
      <c r="AG52" s="226"/>
      <c r="AH52" s="186"/>
      <c r="AI52" s="186"/>
      <c r="AJ52" s="186" t="s">
        <v>148</v>
      </c>
      <c r="AK52" s="186" t="s">
        <v>273</v>
      </c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>
        <v>1</v>
      </c>
    </row>
    <row r="53" s="153" customFormat="1" ht="45" hidden="1" customHeight="1" spans="1:50">
      <c r="A53" s="186">
        <f t="shared" si="6"/>
        <v>44</v>
      </c>
      <c r="B53" s="186"/>
      <c r="C53" s="186" t="s">
        <v>114</v>
      </c>
      <c r="D53" s="186" t="s">
        <v>274</v>
      </c>
      <c r="E53" s="186" t="s">
        <v>274</v>
      </c>
      <c r="F53" s="187" t="s">
        <v>275</v>
      </c>
      <c r="G53" s="186" t="s">
        <v>276</v>
      </c>
      <c r="H53" s="186" t="s">
        <v>180</v>
      </c>
      <c r="I53" s="186" t="s">
        <v>101</v>
      </c>
      <c r="J53" s="186"/>
      <c r="K53" s="186" t="s">
        <v>100</v>
      </c>
      <c r="L53" s="186" t="s">
        <v>274</v>
      </c>
      <c r="M53" s="186" t="s">
        <v>100</v>
      </c>
      <c r="N53" s="186" t="s">
        <v>103</v>
      </c>
      <c r="O53" s="186" t="s">
        <v>102</v>
      </c>
      <c r="P53" s="186" t="s">
        <v>270</v>
      </c>
      <c r="Q53" s="186" t="s">
        <v>104</v>
      </c>
      <c r="R53" s="186" t="s">
        <v>46</v>
      </c>
      <c r="S53" s="186" t="s">
        <v>46</v>
      </c>
      <c r="T53" s="186" t="s">
        <v>46</v>
      </c>
      <c r="U53" s="186" t="s">
        <v>46</v>
      </c>
      <c r="V53" s="194">
        <v>9.4944</v>
      </c>
      <c r="W53" s="186" t="s">
        <v>46</v>
      </c>
      <c r="X53" s="186" t="s">
        <v>46</v>
      </c>
      <c r="Y53" s="186" t="s">
        <v>119</v>
      </c>
      <c r="Z53" s="186" t="s">
        <v>277</v>
      </c>
      <c r="AA53" s="186"/>
      <c r="AB53" s="186"/>
      <c r="AC53" s="208"/>
      <c r="AD53" s="208"/>
      <c r="AE53" s="208"/>
      <c r="AF53" s="208"/>
      <c r="AG53" s="226"/>
      <c r="AH53" s="186"/>
      <c r="AI53" s="186"/>
      <c r="AJ53" s="186" t="s">
        <v>148</v>
      </c>
      <c r="AK53" s="186" t="s">
        <v>278</v>
      </c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 t="s">
        <v>46</v>
      </c>
      <c r="AX53" s="186">
        <v>1</v>
      </c>
    </row>
    <row r="54" s="153" customFormat="1" ht="45" hidden="1" customHeight="1" spans="1:50">
      <c r="A54" s="186">
        <f t="shared" si="6"/>
        <v>45</v>
      </c>
      <c r="B54" s="186">
        <v>2</v>
      </c>
      <c r="C54" s="186" t="s">
        <v>123</v>
      </c>
      <c r="D54" s="186" t="s">
        <v>279</v>
      </c>
      <c r="E54" s="186" t="s">
        <v>279</v>
      </c>
      <c r="F54" s="187" t="s">
        <v>280</v>
      </c>
      <c r="G54" s="186" t="s">
        <v>281</v>
      </c>
      <c r="H54" s="186" t="s">
        <v>111</v>
      </c>
      <c r="I54" s="186" t="s">
        <v>101</v>
      </c>
      <c r="J54" s="186"/>
      <c r="K54" s="186" t="s">
        <v>100</v>
      </c>
      <c r="L54" s="186" t="s">
        <v>279</v>
      </c>
      <c r="M54" s="186" t="s">
        <v>100</v>
      </c>
      <c r="N54" s="186" t="s">
        <v>103</v>
      </c>
      <c r="O54" s="186" t="s">
        <v>102</v>
      </c>
      <c r="P54" s="186" t="s">
        <v>282</v>
      </c>
      <c r="Q54" s="186" t="s">
        <v>283</v>
      </c>
      <c r="R54" s="186" t="s">
        <v>46</v>
      </c>
      <c r="S54" s="186" t="s">
        <v>284</v>
      </c>
      <c r="T54" s="186" t="s">
        <v>285</v>
      </c>
      <c r="U54" s="186" t="s">
        <v>46</v>
      </c>
      <c r="V54" s="194">
        <v>0.0304</v>
      </c>
      <c r="W54" s="186" t="s">
        <v>46</v>
      </c>
      <c r="X54" s="186" t="s">
        <v>46</v>
      </c>
      <c r="Y54" s="186" t="s">
        <v>46</v>
      </c>
      <c r="Z54" s="186" t="s">
        <v>286</v>
      </c>
      <c r="AA54" s="186"/>
      <c r="AB54" s="186"/>
      <c r="AC54" s="208"/>
      <c r="AD54" s="208"/>
      <c r="AE54" s="208"/>
      <c r="AF54" s="208"/>
      <c r="AG54" s="226"/>
      <c r="AH54" s="186"/>
      <c r="AI54" s="186"/>
      <c r="AJ54" s="186" t="s">
        <v>122</v>
      </c>
      <c r="AK54" s="186" t="s">
        <v>287</v>
      </c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 t="s">
        <v>46</v>
      </c>
      <c r="AX54" s="186">
        <v>1</v>
      </c>
    </row>
    <row r="55" s="153" customFormat="1" ht="45" hidden="1" customHeight="1" spans="1:50">
      <c r="A55" s="186">
        <f t="shared" si="6"/>
        <v>46</v>
      </c>
      <c r="B55" s="186">
        <v>2</v>
      </c>
      <c r="C55" s="186" t="s">
        <v>123</v>
      </c>
      <c r="D55" s="186" t="s">
        <v>288</v>
      </c>
      <c r="E55" s="186" t="s">
        <v>288</v>
      </c>
      <c r="F55" s="187" t="s">
        <v>289</v>
      </c>
      <c r="G55" s="186" t="s">
        <v>290</v>
      </c>
      <c r="H55" s="186" t="s">
        <v>111</v>
      </c>
      <c r="I55" s="186" t="s">
        <v>101</v>
      </c>
      <c r="J55" s="186"/>
      <c r="K55" s="186" t="s">
        <v>100</v>
      </c>
      <c r="L55" s="186" t="s">
        <v>288</v>
      </c>
      <c r="M55" s="186" t="s">
        <v>100</v>
      </c>
      <c r="N55" s="186" t="s">
        <v>103</v>
      </c>
      <c r="O55" s="186" t="s">
        <v>102</v>
      </c>
      <c r="P55" s="186" t="s">
        <v>282</v>
      </c>
      <c r="Q55" s="186" t="s">
        <v>283</v>
      </c>
      <c r="R55" s="186" t="s">
        <v>46</v>
      </c>
      <c r="S55" s="186" t="s">
        <v>284</v>
      </c>
      <c r="T55" s="186" t="s">
        <v>291</v>
      </c>
      <c r="U55" s="186" t="s">
        <v>46</v>
      </c>
      <c r="V55" s="194">
        <v>0.0303</v>
      </c>
      <c r="W55" s="186" t="s">
        <v>46</v>
      </c>
      <c r="X55" s="186" t="s">
        <v>46</v>
      </c>
      <c r="Y55" s="186" t="s">
        <v>46</v>
      </c>
      <c r="Z55" s="186" t="s">
        <v>286</v>
      </c>
      <c r="AA55" s="186"/>
      <c r="AB55" s="186"/>
      <c r="AC55" s="208"/>
      <c r="AD55" s="208"/>
      <c r="AE55" s="208"/>
      <c r="AF55" s="208"/>
      <c r="AG55" s="226"/>
      <c r="AH55" s="186"/>
      <c r="AI55" s="186"/>
      <c r="AJ55" s="186" t="s">
        <v>122</v>
      </c>
      <c r="AK55" s="186" t="s">
        <v>287</v>
      </c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 t="s">
        <v>46</v>
      </c>
      <c r="AX55" s="186">
        <v>1</v>
      </c>
    </row>
    <row r="56" s="153" customFormat="1" ht="45" hidden="1" customHeight="1" spans="1:50">
      <c r="A56" s="186">
        <f t="shared" si="6"/>
        <v>47</v>
      </c>
      <c r="B56" s="186">
        <v>2</v>
      </c>
      <c r="C56" s="186" t="s">
        <v>123</v>
      </c>
      <c r="D56" s="186" t="s">
        <v>292</v>
      </c>
      <c r="E56" s="186" t="s">
        <v>292</v>
      </c>
      <c r="F56" s="187" t="s">
        <v>293</v>
      </c>
      <c r="G56" s="186" t="s">
        <v>46</v>
      </c>
      <c r="H56" s="186" t="s">
        <v>111</v>
      </c>
      <c r="I56" s="186" t="s">
        <v>101</v>
      </c>
      <c r="J56" s="186"/>
      <c r="K56" s="186" t="s">
        <v>100</v>
      </c>
      <c r="L56" s="186" t="s">
        <v>292</v>
      </c>
      <c r="M56" s="186" t="s">
        <v>100</v>
      </c>
      <c r="N56" s="186" t="s">
        <v>103</v>
      </c>
      <c r="O56" s="186" t="s">
        <v>102</v>
      </c>
      <c r="P56" s="186" t="s">
        <v>127</v>
      </c>
      <c r="Q56" s="186" t="s">
        <v>223</v>
      </c>
      <c r="R56" s="186" t="s">
        <v>46</v>
      </c>
      <c r="S56" s="186" t="s">
        <v>46</v>
      </c>
      <c r="T56" s="186" t="s">
        <v>46</v>
      </c>
      <c r="U56" s="186" t="s">
        <v>46</v>
      </c>
      <c r="V56" s="194"/>
      <c r="W56" s="186" t="s">
        <v>46</v>
      </c>
      <c r="X56" s="186" t="s">
        <v>46</v>
      </c>
      <c r="Y56" s="186" t="s">
        <v>46</v>
      </c>
      <c r="Z56" s="186" t="s">
        <v>294</v>
      </c>
      <c r="AA56" s="186"/>
      <c r="AB56" s="186"/>
      <c r="AC56" s="208"/>
      <c r="AD56" s="208"/>
      <c r="AE56" s="208"/>
      <c r="AF56" s="208"/>
      <c r="AG56" s="226"/>
      <c r="AH56" s="186"/>
      <c r="AI56" s="186"/>
      <c r="AJ56" s="186" t="s">
        <v>122</v>
      </c>
      <c r="AK56" s="186" t="s">
        <v>295</v>
      </c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 t="s">
        <v>46</v>
      </c>
      <c r="AX56" s="186">
        <v>1</v>
      </c>
    </row>
    <row r="57" s="153" customFormat="1" ht="45" hidden="1" customHeight="1" spans="1:50">
      <c r="A57" s="186">
        <f t="shared" si="6"/>
        <v>48</v>
      </c>
      <c r="B57" s="186">
        <v>2</v>
      </c>
      <c r="C57" s="186" t="s">
        <v>123</v>
      </c>
      <c r="D57" s="186" t="s">
        <v>296</v>
      </c>
      <c r="E57" s="186" t="s">
        <v>296</v>
      </c>
      <c r="F57" s="187" t="s">
        <v>297</v>
      </c>
      <c r="G57" s="186" t="s">
        <v>46</v>
      </c>
      <c r="H57" s="186" t="s">
        <v>111</v>
      </c>
      <c r="I57" s="186" t="s">
        <v>101</v>
      </c>
      <c r="J57" s="186"/>
      <c r="K57" s="186" t="s">
        <v>100</v>
      </c>
      <c r="L57" s="186" t="s">
        <v>296</v>
      </c>
      <c r="M57" s="186" t="s">
        <v>100</v>
      </c>
      <c r="N57" s="186" t="s">
        <v>103</v>
      </c>
      <c r="O57" s="186" t="s">
        <v>102</v>
      </c>
      <c r="P57" s="186" t="s">
        <v>298</v>
      </c>
      <c r="Q57" s="186" t="s">
        <v>223</v>
      </c>
      <c r="R57" s="186" t="s">
        <v>46</v>
      </c>
      <c r="S57" s="186" t="s">
        <v>46</v>
      </c>
      <c r="T57" s="186" t="s">
        <v>299</v>
      </c>
      <c r="U57" s="186" t="s">
        <v>46</v>
      </c>
      <c r="V57" s="194">
        <v>0.0003</v>
      </c>
      <c r="W57" s="186" t="s">
        <v>46</v>
      </c>
      <c r="X57" s="186" t="s">
        <v>46</v>
      </c>
      <c r="Y57" s="186" t="s">
        <v>46</v>
      </c>
      <c r="Z57" s="186" t="s">
        <v>300</v>
      </c>
      <c r="AA57" s="186"/>
      <c r="AB57" s="186"/>
      <c r="AC57" s="208"/>
      <c r="AD57" s="208"/>
      <c r="AE57" s="208"/>
      <c r="AF57" s="208"/>
      <c r="AG57" s="226"/>
      <c r="AH57" s="186"/>
      <c r="AI57" s="186"/>
      <c r="AJ57" s="186" t="s">
        <v>122</v>
      </c>
      <c r="AK57" s="186" t="s">
        <v>226</v>
      </c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 t="s">
        <v>46</v>
      </c>
      <c r="AX57" s="186">
        <v>1</v>
      </c>
    </row>
    <row r="58" s="153" customFormat="1" ht="45" hidden="1" customHeight="1" spans="1:50">
      <c r="A58" s="186">
        <f t="shared" si="6"/>
        <v>49</v>
      </c>
      <c r="B58" s="186">
        <v>2</v>
      </c>
      <c r="C58" s="186" t="s">
        <v>123</v>
      </c>
      <c r="D58" s="186" t="s">
        <v>301</v>
      </c>
      <c r="E58" s="186" t="s">
        <v>301</v>
      </c>
      <c r="F58" s="187" t="s">
        <v>302</v>
      </c>
      <c r="G58" s="186" t="s">
        <v>46</v>
      </c>
      <c r="H58" s="186" t="s">
        <v>111</v>
      </c>
      <c r="I58" s="186" t="s">
        <v>101</v>
      </c>
      <c r="J58" s="186"/>
      <c r="K58" s="186" t="s">
        <v>100</v>
      </c>
      <c r="L58" s="186" t="s">
        <v>301</v>
      </c>
      <c r="M58" s="186" t="s">
        <v>100</v>
      </c>
      <c r="N58" s="186" t="s">
        <v>103</v>
      </c>
      <c r="O58" s="186" t="s">
        <v>102</v>
      </c>
      <c r="P58" s="186" t="s">
        <v>298</v>
      </c>
      <c r="Q58" s="186" t="s">
        <v>223</v>
      </c>
      <c r="R58" s="186" t="s">
        <v>46</v>
      </c>
      <c r="S58" s="186" t="s">
        <v>46</v>
      </c>
      <c r="T58" s="186" t="s">
        <v>303</v>
      </c>
      <c r="U58" s="186" t="s">
        <v>46</v>
      </c>
      <c r="V58" s="194">
        <v>0.396</v>
      </c>
      <c r="W58" s="186" t="s">
        <v>46</v>
      </c>
      <c r="X58" s="186" t="s">
        <v>46</v>
      </c>
      <c r="Y58" s="186" t="s">
        <v>46</v>
      </c>
      <c r="Z58" s="186" t="s">
        <v>304</v>
      </c>
      <c r="AA58" s="186"/>
      <c r="AB58" s="186"/>
      <c r="AC58" s="208"/>
      <c r="AD58" s="208"/>
      <c r="AE58" s="208"/>
      <c r="AF58" s="208"/>
      <c r="AG58" s="226"/>
      <c r="AH58" s="186"/>
      <c r="AI58" s="186"/>
      <c r="AJ58" s="186" t="s">
        <v>122</v>
      </c>
      <c r="AK58" s="186" t="s">
        <v>226</v>
      </c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 t="s">
        <v>46</v>
      </c>
      <c r="AX58" s="186">
        <v>1</v>
      </c>
    </row>
    <row r="59" s="153" customFormat="1" ht="45" hidden="1" customHeight="1" spans="1:50">
      <c r="A59" s="186">
        <f t="shared" si="6"/>
        <v>50</v>
      </c>
      <c r="B59" s="186">
        <v>2</v>
      </c>
      <c r="C59" s="186" t="s">
        <v>123</v>
      </c>
      <c r="D59" s="186" t="s">
        <v>305</v>
      </c>
      <c r="E59" s="186" t="s">
        <v>305</v>
      </c>
      <c r="F59" s="187" t="s">
        <v>306</v>
      </c>
      <c r="G59" s="186" t="s">
        <v>46</v>
      </c>
      <c r="H59" s="186" t="s">
        <v>111</v>
      </c>
      <c r="I59" s="186" t="s">
        <v>101</v>
      </c>
      <c r="J59" s="186"/>
      <c r="K59" s="186" t="s">
        <v>100</v>
      </c>
      <c r="L59" s="186" t="s">
        <v>305</v>
      </c>
      <c r="M59" s="186" t="s">
        <v>100</v>
      </c>
      <c r="N59" s="186" t="s">
        <v>103</v>
      </c>
      <c r="O59" s="186" t="s">
        <v>102</v>
      </c>
      <c r="P59" s="186" t="s">
        <v>298</v>
      </c>
      <c r="Q59" s="186" t="s">
        <v>223</v>
      </c>
      <c r="R59" s="186" t="s">
        <v>46</v>
      </c>
      <c r="S59" s="186" t="s">
        <v>46</v>
      </c>
      <c r="T59" s="186" t="s">
        <v>307</v>
      </c>
      <c r="U59" s="186" t="s">
        <v>46</v>
      </c>
      <c r="V59" s="194">
        <v>0.0001</v>
      </c>
      <c r="W59" s="186" t="s">
        <v>46</v>
      </c>
      <c r="X59" s="186" t="s">
        <v>46</v>
      </c>
      <c r="Y59" s="186" t="s">
        <v>46</v>
      </c>
      <c r="Z59" s="186" t="s">
        <v>300</v>
      </c>
      <c r="AA59" s="186"/>
      <c r="AB59" s="186"/>
      <c r="AC59" s="208"/>
      <c r="AD59" s="208"/>
      <c r="AE59" s="208"/>
      <c r="AF59" s="208"/>
      <c r="AG59" s="226"/>
      <c r="AH59" s="186"/>
      <c r="AI59" s="186"/>
      <c r="AJ59" s="186" t="s">
        <v>122</v>
      </c>
      <c r="AK59" s="186" t="s">
        <v>226</v>
      </c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 t="s">
        <v>46</v>
      </c>
      <c r="AX59" s="186">
        <v>1</v>
      </c>
    </row>
    <row r="60" s="153" customFormat="1" ht="45" hidden="1" customHeight="1" spans="1:50">
      <c r="A60" s="186">
        <f t="shared" si="6"/>
        <v>51</v>
      </c>
      <c r="B60" s="186">
        <v>2</v>
      </c>
      <c r="C60" s="186" t="s">
        <v>123</v>
      </c>
      <c r="D60" s="186" t="s">
        <v>308</v>
      </c>
      <c r="E60" s="186" t="s">
        <v>308</v>
      </c>
      <c r="F60" s="187" t="s">
        <v>309</v>
      </c>
      <c r="G60" s="186"/>
      <c r="H60" s="186" t="s">
        <v>270</v>
      </c>
      <c r="I60" s="194">
        <v>0.424</v>
      </c>
      <c r="J60" s="186" t="s">
        <v>310</v>
      </c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208"/>
      <c r="AD60" s="208"/>
      <c r="AE60" s="208"/>
      <c r="AF60" s="208"/>
      <c r="AG60" s="226"/>
      <c r="AH60" s="186"/>
      <c r="AI60" s="186"/>
      <c r="AJ60" s="186" t="s">
        <v>148</v>
      </c>
      <c r="AK60" s="186" t="s">
        <v>273</v>
      </c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>
        <v>1</v>
      </c>
    </row>
    <row r="61" s="153" customFormat="1" ht="45" hidden="1" customHeight="1" spans="1:50">
      <c r="A61" s="186">
        <f t="shared" ref="A61:A83" si="7">ROW()-9</f>
        <v>52</v>
      </c>
      <c r="B61" s="186">
        <v>2</v>
      </c>
      <c r="C61" s="186" t="s">
        <v>123</v>
      </c>
      <c r="D61" s="186" t="s">
        <v>311</v>
      </c>
      <c r="E61" s="186" t="s">
        <v>311</v>
      </c>
      <c r="F61" s="187" t="s">
        <v>312</v>
      </c>
      <c r="G61" s="186" t="s">
        <v>313</v>
      </c>
      <c r="H61" s="186" t="s">
        <v>111</v>
      </c>
      <c r="I61" s="186" t="s">
        <v>101</v>
      </c>
      <c r="J61" s="186"/>
      <c r="K61" s="186" t="s">
        <v>100</v>
      </c>
      <c r="L61" s="186" t="s">
        <v>311</v>
      </c>
      <c r="M61" s="186" t="s">
        <v>100</v>
      </c>
      <c r="N61" s="186" t="s">
        <v>103</v>
      </c>
      <c r="O61" s="186" t="s">
        <v>102</v>
      </c>
      <c r="P61" s="186" t="s">
        <v>127</v>
      </c>
      <c r="Q61" s="186" t="s">
        <v>46</v>
      </c>
      <c r="R61" s="186" t="s">
        <v>46</v>
      </c>
      <c r="S61" s="186" t="s">
        <v>46</v>
      </c>
      <c r="T61" s="186" t="s">
        <v>46</v>
      </c>
      <c r="U61" s="186" t="s">
        <v>46</v>
      </c>
      <c r="V61" s="194">
        <v>0.0158</v>
      </c>
      <c r="W61" s="186" t="s">
        <v>46</v>
      </c>
      <c r="X61" s="186" t="s">
        <v>46</v>
      </c>
      <c r="Y61" s="186" t="s">
        <v>46</v>
      </c>
      <c r="Z61" s="186" t="s">
        <v>314</v>
      </c>
      <c r="AA61" s="186"/>
      <c r="AB61" s="186"/>
      <c r="AC61" s="208"/>
      <c r="AD61" s="208"/>
      <c r="AE61" s="208"/>
      <c r="AF61" s="208"/>
      <c r="AG61" s="226"/>
      <c r="AH61" s="186"/>
      <c r="AI61" s="186"/>
      <c r="AJ61" s="186" t="s">
        <v>122</v>
      </c>
      <c r="AK61" s="186" t="s">
        <v>315</v>
      </c>
      <c r="AL61" s="186"/>
      <c r="AM61" s="186"/>
      <c r="AN61" s="186"/>
      <c r="AO61" s="186"/>
      <c r="AP61" s="186"/>
      <c r="AQ61" s="186"/>
      <c r="AR61" s="186"/>
      <c r="AS61" s="186"/>
      <c r="AT61" s="186"/>
      <c r="AU61" s="186"/>
      <c r="AV61" s="186"/>
      <c r="AW61" s="186" t="s">
        <v>46</v>
      </c>
      <c r="AX61" s="186">
        <v>2</v>
      </c>
    </row>
    <row r="62" s="154" customFormat="1" ht="45" customHeight="1" spans="1:51">
      <c r="A62" s="186">
        <f t="shared" si="7"/>
        <v>53</v>
      </c>
      <c r="B62" s="186">
        <v>1</v>
      </c>
      <c r="C62" s="186" t="s">
        <v>99</v>
      </c>
      <c r="D62" s="186" t="s">
        <v>316</v>
      </c>
      <c r="E62" s="186" t="s">
        <v>316</v>
      </c>
      <c r="F62" s="187" t="s">
        <v>317</v>
      </c>
      <c r="G62" s="186" t="s">
        <v>46</v>
      </c>
      <c r="H62" s="186" t="s">
        <v>111</v>
      </c>
      <c r="I62" s="186" t="s">
        <v>101</v>
      </c>
      <c r="J62" s="186"/>
      <c r="K62" s="186" t="s">
        <v>100</v>
      </c>
      <c r="L62" s="186" t="s">
        <v>316</v>
      </c>
      <c r="M62" s="186" t="s">
        <v>100</v>
      </c>
      <c r="N62" s="186" t="s">
        <v>102</v>
      </c>
      <c r="O62" s="186" t="s">
        <v>103</v>
      </c>
      <c r="P62" s="186" t="s">
        <v>112</v>
      </c>
      <c r="Q62" s="186" t="s">
        <v>104</v>
      </c>
      <c r="R62" s="186" t="s">
        <v>46</v>
      </c>
      <c r="S62" s="186" t="s">
        <v>46</v>
      </c>
      <c r="T62" s="186" t="s">
        <v>318</v>
      </c>
      <c r="U62" s="186" t="s">
        <v>46</v>
      </c>
      <c r="V62" s="194">
        <v>0.5</v>
      </c>
      <c r="W62" s="186" t="s">
        <v>46</v>
      </c>
      <c r="X62" s="186" t="s">
        <v>46</v>
      </c>
      <c r="Y62" s="186" t="s">
        <v>46</v>
      </c>
      <c r="Z62" s="186" t="s">
        <v>46</v>
      </c>
      <c r="AA62" s="186"/>
      <c r="AB62" s="186"/>
      <c r="AC62" s="208"/>
      <c r="AD62" s="208"/>
      <c r="AE62" s="208"/>
      <c r="AF62" s="208"/>
      <c r="AG62" s="226"/>
      <c r="AH62" s="186"/>
      <c r="AI62" s="186"/>
      <c r="AJ62" s="186" t="s">
        <v>113</v>
      </c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 t="s">
        <v>46</v>
      </c>
      <c r="AX62" s="186">
        <v>1</v>
      </c>
      <c r="AY62" s="153"/>
    </row>
    <row r="63" s="154" customFormat="1" ht="45" customHeight="1" spans="1:51">
      <c r="A63" s="186">
        <f t="shared" si="7"/>
        <v>54</v>
      </c>
      <c r="B63" s="186">
        <v>2</v>
      </c>
      <c r="C63" s="186" t="s">
        <v>99</v>
      </c>
      <c r="D63" s="186" t="s">
        <v>319</v>
      </c>
      <c r="E63" s="186" t="s">
        <v>319</v>
      </c>
      <c r="F63" s="187" t="s">
        <v>320</v>
      </c>
      <c r="G63" s="186" t="s">
        <v>46</v>
      </c>
      <c r="H63" s="186" t="s">
        <v>111</v>
      </c>
      <c r="I63" s="186" t="s">
        <v>101</v>
      </c>
      <c r="J63" s="186"/>
      <c r="K63" s="186" t="s">
        <v>100</v>
      </c>
      <c r="L63" s="186" t="s">
        <v>319</v>
      </c>
      <c r="M63" s="186" t="s">
        <v>100</v>
      </c>
      <c r="N63" s="186" t="s">
        <v>102</v>
      </c>
      <c r="O63" s="186" t="s">
        <v>103</v>
      </c>
      <c r="P63" s="186" t="s">
        <v>46</v>
      </c>
      <c r="Q63" s="186" t="s">
        <v>46</v>
      </c>
      <c r="R63" s="186" t="s">
        <v>46</v>
      </c>
      <c r="S63" s="186" t="s">
        <v>46</v>
      </c>
      <c r="T63" s="186" t="s">
        <v>46</v>
      </c>
      <c r="U63" s="186" t="s">
        <v>46</v>
      </c>
      <c r="V63" s="186" t="s">
        <v>46</v>
      </c>
      <c r="W63" s="186" t="s">
        <v>46</v>
      </c>
      <c r="X63" s="186" t="s">
        <v>46</v>
      </c>
      <c r="Y63" s="186" t="s">
        <v>46</v>
      </c>
      <c r="Z63" s="186" t="s">
        <v>46</v>
      </c>
      <c r="AA63" s="186"/>
      <c r="AB63" s="186"/>
      <c r="AC63" s="208"/>
      <c r="AD63" s="208"/>
      <c r="AE63" s="208"/>
      <c r="AF63" s="208"/>
      <c r="AG63" s="226"/>
      <c r="AH63" s="186"/>
      <c r="AI63" s="186"/>
      <c r="AJ63" s="186" t="s">
        <v>122</v>
      </c>
      <c r="AK63" s="186"/>
      <c r="AL63" s="186"/>
      <c r="AM63" s="186"/>
      <c r="AN63" s="186"/>
      <c r="AO63" s="186"/>
      <c r="AP63" s="186"/>
      <c r="AQ63" s="186"/>
      <c r="AR63" s="186"/>
      <c r="AS63" s="186"/>
      <c r="AT63" s="186"/>
      <c r="AU63" s="186"/>
      <c r="AV63" s="186"/>
      <c r="AW63" s="186" t="s">
        <v>46</v>
      </c>
      <c r="AX63" s="186">
        <v>1</v>
      </c>
      <c r="AY63" s="153"/>
    </row>
    <row r="64" s="154" customFormat="1" ht="45" customHeight="1" spans="1:51">
      <c r="A64" s="186">
        <f t="shared" si="7"/>
        <v>55</v>
      </c>
      <c r="B64" s="186">
        <v>3</v>
      </c>
      <c r="C64" s="186" t="s">
        <v>114</v>
      </c>
      <c r="D64" s="186" t="s">
        <v>321</v>
      </c>
      <c r="E64" s="186" t="s">
        <v>321</v>
      </c>
      <c r="F64" s="187" t="s">
        <v>322</v>
      </c>
      <c r="G64" s="186" t="s">
        <v>46</v>
      </c>
      <c r="H64" s="186" t="s">
        <v>111</v>
      </c>
      <c r="I64" s="186" t="s">
        <v>101</v>
      </c>
      <c r="J64" s="186"/>
      <c r="K64" s="186" t="s">
        <v>100</v>
      </c>
      <c r="L64" s="186" t="s">
        <v>321</v>
      </c>
      <c r="M64" s="186" t="s">
        <v>100</v>
      </c>
      <c r="N64" s="186" t="s">
        <v>103</v>
      </c>
      <c r="O64" s="186" t="s">
        <v>102</v>
      </c>
      <c r="P64" s="186" t="s">
        <v>135</v>
      </c>
      <c r="Q64" s="186" t="s">
        <v>104</v>
      </c>
      <c r="R64" s="186" t="s">
        <v>46</v>
      </c>
      <c r="S64" s="186" t="s">
        <v>46</v>
      </c>
      <c r="T64" s="186" t="s">
        <v>46</v>
      </c>
      <c r="U64" s="186" t="s">
        <v>46</v>
      </c>
      <c r="V64" s="186" t="s">
        <v>46</v>
      </c>
      <c r="W64" s="186" t="s">
        <v>46</v>
      </c>
      <c r="X64" s="186" t="s">
        <v>46</v>
      </c>
      <c r="Y64" s="186" t="s">
        <v>46</v>
      </c>
      <c r="Z64" s="186" t="s">
        <v>46</v>
      </c>
      <c r="AA64" s="186"/>
      <c r="AB64" s="186"/>
      <c r="AC64" s="208"/>
      <c r="AD64" s="208"/>
      <c r="AE64" s="208"/>
      <c r="AF64" s="208"/>
      <c r="AG64" s="226"/>
      <c r="AH64" s="186"/>
      <c r="AI64" s="186"/>
      <c r="AJ64" s="227"/>
      <c r="AK64" s="227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 t="s">
        <v>46</v>
      </c>
      <c r="AX64" s="186">
        <v>1</v>
      </c>
      <c r="AY64" s="153"/>
    </row>
    <row r="65" s="154" customFormat="1" ht="45" customHeight="1" spans="1:51">
      <c r="A65" s="186">
        <f t="shared" si="7"/>
        <v>56</v>
      </c>
      <c r="B65" s="186">
        <v>3</v>
      </c>
      <c r="C65" s="186" t="s">
        <v>114</v>
      </c>
      <c r="D65" s="186" t="s">
        <v>323</v>
      </c>
      <c r="E65" s="186" t="s">
        <v>323</v>
      </c>
      <c r="F65" s="187" t="s">
        <v>324</v>
      </c>
      <c r="G65" s="186" t="s">
        <v>46</v>
      </c>
      <c r="H65" s="186" t="s">
        <v>111</v>
      </c>
      <c r="I65" s="186" t="s">
        <v>101</v>
      </c>
      <c r="J65" s="186"/>
      <c r="K65" s="186" t="s">
        <v>100</v>
      </c>
      <c r="L65" s="186" t="s">
        <v>323</v>
      </c>
      <c r="M65" s="186" t="s">
        <v>100</v>
      </c>
      <c r="N65" s="186" t="s">
        <v>103</v>
      </c>
      <c r="O65" s="186" t="s">
        <v>102</v>
      </c>
      <c r="P65" s="186" t="s">
        <v>325</v>
      </c>
      <c r="Q65" s="186" t="s">
        <v>46</v>
      </c>
      <c r="R65" s="186" t="s">
        <v>46</v>
      </c>
      <c r="S65" s="186" t="s">
        <v>46</v>
      </c>
      <c r="T65" s="186" t="s">
        <v>46</v>
      </c>
      <c r="U65" s="186" t="s">
        <v>46</v>
      </c>
      <c r="V65" s="186" t="s">
        <v>46</v>
      </c>
      <c r="W65" s="186" t="s">
        <v>46</v>
      </c>
      <c r="X65" s="186" t="s">
        <v>46</v>
      </c>
      <c r="Y65" s="186" t="s">
        <v>46</v>
      </c>
      <c r="Z65" s="186" t="s">
        <v>46</v>
      </c>
      <c r="AA65" s="186"/>
      <c r="AB65" s="186"/>
      <c r="AC65" s="208"/>
      <c r="AD65" s="208"/>
      <c r="AE65" s="208"/>
      <c r="AF65" s="208"/>
      <c r="AG65" s="226"/>
      <c r="AH65" s="186"/>
      <c r="AI65" s="186"/>
      <c r="AJ65" s="227"/>
      <c r="AK65" s="227"/>
      <c r="AL65" s="186"/>
      <c r="AM65" s="186"/>
      <c r="AN65" s="186"/>
      <c r="AO65" s="186"/>
      <c r="AP65" s="186"/>
      <c r="AQ65" s="186"/>
      <c r="AR65" s="186"/>
      <c r="AS65" s="186"/>
      <c r="AT65" s="186"/>
      <c r="AU65" s="186"/>
      <c r="AV65" s="186"/>
      <c r="AW65" s="186" t="s">
        <v>46</v>
      </c>
      <c r="AX65" s="186">
        <v>1</v>
      </c>
      <c r="AY65" s="153"/>
    </row>
    <row r="66" s="154" customFormat="1" ht="45" customHeight="1" spans="1:51">
      <c r="A66" s="186">
        <f t="shared" si="7"/>
        <v>57</v>
      </c>
      <c r="B66" s="186">
        <v>2</v>
      </c>
      <c r="C66" s="186" t="s">
        <v>114</v>
      </c>
      <c r="D66" s="186" t="s">
        <v>326</v>
      </c>
      <c r="E66" s="186" t="s">
        <v>326</v>
      </c>
      <c r="F66" s="188" t="s">
        <v>327</v>
      </c>
      <c r="G66" s="186" t="s">
        <v>328</v>
      </c>
      <c r="H66" s="186" t="s">
        <v>111</v>
      </c>
      <c r="I66" s="186" t="s">
        <v>101</v>
      </c>
      <c r="J66" s="186"/>
      <c r="K66" s="186" t="s">
        <v>100</v>
      </c>
      <c r="L66" s="186" t="s">
        <v>326</v>
      </c>
      <c r="M66" s="186" t="s">
        <v>100</v>
      </c>
      <c r="N66" s="186" t="s">
        <v>103</v>
      </c>
      <c r="O66" s="186" t="s">
        <v>102</v>
      </c>
      <c r="P66" s="186" t="s">
        <v>325</v>
      </c>
      <c r="Q66" s="186" t="s">
        <v>104</v>
      </c>
      <c r="R66" s="186" t="s">
        <v>46</v>
      </c>
      <c r="S66" s="186" t="s">
        <v>46</v>
      </c>
      <c r="T66" s="186" t="s">
        <v>318</v>
      </c>
      <c r="U66" s="186" t="s">
        <v>46</v>
      </c>
      <c r="V66" s="186" t="s">
        <v>46</v>
      </c>
      <c r="W66" s="186" t="s">
        <v>46</v>
      </c>
      <c r="X66" s="186" t="s">
        <v>46</v>
      </c>
      <c r="Y66" s="186" t="s">
        <v>46</v>
      </c>
      <c r="Z66" s="186" t="s">
        <v>46</v>
      </c>
      <c r="AA66" s="186"/>
      <c r="AB66" s="186"/>
      <c r="AC66" s="208"/>
      <c r="AD66" s="208"/>
      <c r="AE66" s="208"/>
      <c r="AF66" s="208"/>
      <c r="AG66" s="226"/>
      <c r="AH66" s="186"/>
      <c r="AI66" s="186"/>
      <c r="AJ66" s="186" t="s">
        <v>148</v>
      </c>
      <c r="AK66" s="186" t="s">
        <v>149</v>
      </c>
      <c r="AL66" s="186"/>
      <c r="AM66" s="186"/>
      <c r="AN66" s="186"/>
      <c r="AO66" s="186"/>
      <c r="AP66" s="186"/>
      <c r="AQ66" s="186"/>
      <c r="AR66" s="186"/>
      <c r="AS66" s="186"/>
      <c r="AT66" s="186"/>
      <c r="AU66" s="186"/>
      <c r="AV66" s="186"/>
      <c r="AW66" s="186" t="s">
        <v>46</v>
      </c>
      <c r="AX66" s="186">
        <v>1</v>
      </c>
      <c r="AY66" s="153"/>
    </row>
    <row r="67" s="154" customFormat="1" ht="45" customHeight="1" spans="1:51">
      <c r="A67" s="186">
        <f t="shared" si="7"/>
        <v>58</v>
      </c>
      <c r="B67" s="238">
        <v>2</v>
      </c>
      <c r="C67" s="238" t="s">
        <v>114</v>
      </c>
      <c r="D67" s="238" t="s">
        <v>329</v>
      </c>
      <c r="E67" s="238" t="s">
        <v>329</v>
      </c>
      <c r="F67" s="239" t="s">
        <v>324</v>
      </c>
      <c r="G67" s="238" t="s">
        <v>330</v>
      </c>
      <c r="H67" s="186" t="s">
        <v>111</v>
      </c>
      <c r="I67" s="186" t="s">
        <v>101</v>
      </c>
      <c r="J67" s="238"/>
      <c r="K67" s="186" t="s">
        <v>100</v>
      </c>
      <c r="L67" s="238" t="s">
        <v>329</v>
      </c>
      <c r="M67" s="186" t="s">
        <v>100</v>
      </c>
      <c r="N67" s="186" t="s">
        <v>103</v>
      </c>
      <c r="O67" s="186" t="s">
        <v>102</v>
      </c>
      <c r="P67" s="238" t="s">
        <v>325</v>
      </c>
      <c r="Q67" s="186" t="s">
        <v>46</v>
      </c>
      <c r="R67" s="186" t="s">
        <v>46</v>
      </c>
      <c r="S67" s="186" t="s">
        <v>46</v>
      </c>
      <c r="T67" s="186" t="s">
        <v>46</v>
      </c>
      <c r="U67" s="186" t="s">
        <v>46</v>
      </c>
      <c r="V67" s="186" t="s">
        <v>46</v>
      </c>
      <c r="W67" s="186" t="s">
        <v>46</v>
      </c>
      <c r="X67" s="186" t="s">
        <v>46</v>
      </c>
      <c r="Y67" s="186" t="s">
        <v>46</v>
      </c>
      <c r="Z67" s="186" t="s">
        <v>46</v>
      </c>
      <c r="AA67" s="186"/>
      <c r="AB67" s="186"/>
      <c r="AC67" s="208"/>
      <c r="AD67" s="208"/>
      <c r="AE67" s="208"/>
      <c r="AF67" s="208"/>
      <c r="AG67" s="226"/>
      <c r="AH67" s="186"/>
      <c r="AI67" s="186"/>
      <c r="AJ67" s="186" t="s">
        <v>122</v>
      </c>
      <c r="AK67" s="186"/>
      <c r="AL67" s="186"/>
      <c r="AM67" s="186"/>
      <c r="AN67" s="186"/>
      <c r="AO67" s="186"/>
      <c r="AP67" s="186"/>
      <c r="AQ67" s="186"/>
      <c r="AR67" s="186"/>
      <c r="AS67" s="186"/>
      <c r="AT67" s="186"/>
      <c r="AU67" s="186"/>
      <c r="AV67" s="186"/>
      <c r="AW67" s="186" t="s">
        <v>46</v>
      </c>
      <c r="AX67" s="238">
        <v>1</v>
      </c>
      <c r="AY67" s="153"/>
    </row>
    <row r="68" s="154" customFormat="1" ht="45" customHeight="1" spans="1:51">
      <c r="A68" s="186">
        <f t="shared" si="7"/>
        <v>59</v>
      </c>
      <c r="B68" s="186">
        <v>2</v>
      </c>
      <c r="C68" s="186" t="s">
        <v>114</v>
      </c>
      <c r="D68" s="186" t="s">
        <v>331</v>
      </c>
      <c r="E68" s="186" t="s">
        <v>331</v>
      </c>
      <c r="F68" s="187" t="s">
        <v>332</v>
      </c>
      <c r="G68" s="186" t="s">
        <v>46</v>
      </c>
      <c r="H68" s="186" t="s">
        <v>111</v>
      </c>
      <c r="I68" s="186" t="s">
        <v>101</v>
      </c>
      <c r="J68" s="186"/>
      <c r="K68" s="186" t="s">
        <v>100</v>
      </c>
      <c r="L68" s="186" t="s">
        <v>331</v>
      </c>
      <c r="M68" s="186" t="s">
        <v>100</v>
      </c>
      <c r="N68" s="186" t="s">
        <v>103</v>
      </c>
      <c r="O68" s="186" t="s">
        <v>102</v>
      </c>
      <c r="P68" s="186" t="s">
        <v>167</v>
      </c>
      <c r="Q68" s="186" t="s">
        <v>46</v>
      </c>
      <c r="R68" s="186" t="s">
        <v>46</v>
      </c>
      <c r="S68" s="186" t="s">
        <v>46</v>
      </c>
      <c r="T68" s="186" t="s">
        <v>46</v>
      </c>
      <c r="U68" s="186" t="s">
        <v>46</v>
      </c>
      <c r="V68" s="186" t="s">
        <v>46</v>
      </c>
      <c r="W68" s="186" t="s">
        <v>46</v>
      </c>
      <c r="X68" s="186" t="s">
        <v>46</v>
      </c>
      <c r="Y68" s="186" t="s">
        <v>46</v>
      </c>
      <c r="Z68" s="186" t="s">
        <v>46</v>
      </c>
      <c r="AA68" s="186"/>
      <c r="AB68" s="186"/>
      <c r="AC68" s="208"/>
      <c r="AD68" s="208"/>
      <c r="AE68" s="208"/>
      <c r="AF68" s="208"/>
      <c r="AG68" s="226"/>
      <c r="AH68" s="186"/>
      <c r="AI68" s="186"/>
      <c r="AJ68" s="186" t="s">
        <v>122</v>
      </c>
      <c r="AK68" s="186" t="s">
        <v>333</v>
      </c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 t="s">
        <v>46</v>
      </c>
      <c r="AX68" s="186">
        <v>1</v>
      </c>
      <c r="AY68" s="153"/>
    </row>
    <row r="69" s="154" customFormat="1" ht="45" customHeight="1" spans="1:51">
      <c r="A69" s="186">
        <f t="shared" si="7"/>
        <v>60</v>
      </c>
      <c r="B69" s="186">
        <v>2</v>
      </c>
      <c r="C69" s="186" t="s">
        <v>114</v>
      </c>
      <c r="D69" s="186" t="s">
        <v>334</v>
      </c>
      <c r="E69" s="186" t="s">
        <v>334</v>
      </c>
      <c r="F69" s="187" t="s">
        <v>335</v>
      </c>
      <c r="G69" s="186" t="s">
        <v>46</v>
      </c>
      <c r="H69" s="186" t="s">
        <v>111</v>
      </c>
      <c r="I69" s="186" t="s">
        <v>101</v>
      </c>
      <c r="J69" s="186"/>
      <c r="K69" s="186" t="s">
        <v>100</v>
      </c>
      <c r="L69" s="186" t="s">
        <v>334</v>
      </c>
      <c r="M69" s="186" t="s">
        <v>100</v>
      </c>
      <c r="N69" s="186" t="s">
        <v>103</v>
      </c>
      <c r="O69" s="186" t="s">
        <v>102</v>
      </c>
      <c r="P69" s="186" t="s">
        <v>155</v>
      </c>
      <c r="Q69" s="186" t="s">
        <v>46</v>
      </c>
      <c r="R69" s="186" t="s">
        <v>46</v>
      </c>
      <c r="S69" s="186" t="s">
        <v>46</v>
      </c>
      <c r="T69" s="186" t="s">
        <v>46</v>
      </c>
      <c r="U69" s="186" t="s">
        <v>46</v>
      </c>
      <c r="V69" s="186" t="s">
        <v>46</v>
      </c>
      <c r="W69" s="186" t="s">
        <v>46</v>
      </c>
      <c r="X69" s="186" t="s">
        <v>46</v>
      </c>
      <c r="Y69" s="186" t="s">
        <v>46</v>
      </c>
      <c r="Z69" s="186" t="s">
        <v>46</v>
      </c>
      <c r="AA69" s="186"/>
      <c r="AB69" s="186"/>
      <c r="AC69" s="208"/>
      <c r="AD69" s="208"/>
      <c r="AE69" s="208"/>
      <c r="AF69" s="208"/>
      <c r="AG69" s="226"/>
      <c r="AH69" s="186"/>
      <c r="AI69" s="186"/>
      <c r="AJ69" s="186" t="s">
        <v>113</v>
      </c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 t="s">
        <v>46</v>
      </c>
      <c r="AX69" s="186">
        <v>1</v>
      </c>
      <c r="AY69" s="153"/>
    </row>
    <row r="70" s="154" customFormat="1" ht="45" customHeight="1" spans="1:51">
      <c r="A70" s="186">
        <f t="shared" si="7"/>
        <v>61</v>
      </c>
      <c r="B70" s="186">
        <v>3</v>
      </c>
      <c r="C70" s="186" t="s">
        <v>123</v>
      </c>
      <c r="D70" s="186" t="s">
        <v>160</v>
      </c>
      <c r="E70" s="186" t="s">
        <v>160</v>
      </c>
      <c r="F70" s="187" t="s">
        <v>161</v>
      </c>
      <c r="G70" s="186" t="s">
        <v>46</v>
      </c>
      <c r="H70" s="186" t="s">
        <v>111</v>
      </c>
      <c r="I70" s="186" t="s">
        <v>101</v>
      </c>
      <c r="J70" s="186"/>
      <c r="K70" s="186" t="s">
        <v>100</v>
      </c>
      <c r="L70" s="186" t="s">
        <v>160</v>
      </c>
      <c r="M70" s="186" t="s">
        <v>100</v>
      </c>
      <c r="N70" s="186" t="s">
        <v>103</v>
      </c>
      <c r="O70" s="186" t="s">
        <v>102</v>
      </c>
      <c r="P70" s="186" t="s">
        <v>336</v>
      </c>
      <c r="Q70" s="186" t="s">
        <v>46</v>
      </c>
      <c r="R70" s="186" t="s">
        <v>46</v>
      </c>
      <c r="S70" s="186" t="s">
        <v>46</v>
      </c>
      <c r="T70" s="186" t="s">
        <v>46</v>
      </c>
      <c r="U70" s="186" t="s">
        <v>46</v>
      </c>
      <c r="V70" s="186">
        <v>0.015</v>
      </c>
      <c r="W70" s="186" t="s">
        <v>46</v>
      </c>
      <c r="X70" s="186" t="s">
        <v>46</v>
      </c>
      <c r="Y70" s="186" t="s">
        <v>46</v>
      </c>
      <c r="Z70" s="186" t="s">
        <v>46</v>
      </c>
      <c r="AA70" s="186" t="s">
        <v>120</v>
      </c>
      <c r="AB70" s="186"/>
      <c r="AC70" s="208" t="s">
        <v>121</v>
      </c>
      <c r="AD70" s="208"/>
      <c r="AE70" s="208"/>
      <c r="AF70" s="208">
        <f>V70*1.02</f>
        <v>0.0153</v>
      </c>
      <c r="AG70" s="226">
        <f t="shared" ref="AG70:AG75" si="8">V70/AF70</f>
        <v>0.980392156862745</v>
      </c>
      <c r="AH70" s="186"/>
      <c r="AI70" s="186"/>
      <c r="AJ70" s="186" t="s">
        <v>122</v>
      </c>
      <c r="AK70" s="186" t="s">
        <v>162</v>
      </c>
      <c r="AL70" s="186"/>
      <c r="AM70" s="186"/>
      <c r="AN70" s="186"/>
      <c r="AO70" s="186"/>
      <c r="AP70" s="186"/>
      <c r="AQ70" s="186"/>
      <c r="AR70" s="186"/>
      <c r="AS70" s="186"/>
      <c r="AT70" s="186"/>
      <c r="AU70" s="186"/>
      <c r="AV70" s="186"/>
      <c r="AW70" s="186" t="s">
        <v>46</v>
      </c>
      <c r="AX70" s="186">
        <v>2</v>
      </c>
      <c r="AY70" s="153"/>
    </row>
    <row r="71" s="154" customFormat="1" ht="45" customHeight="1" spans="1:51">
      <c r="A71" s="186">
        <f t="shared" si="7"/>
        <v>62</v>
      </c>
      <c r="B71" s="186">
        <v>3</v>
      </c>
      <c r="C71" s="186" t="s">
        <v>114</v>
      </c>
      <c r="D71" s="186" t="s">
        <v>337</v>
      </c>
      <c r="E71" s="186" t="s">
        <v>337</v>
      </c>
      <c r="F71" s="187" t="s">
        <v>338</v>
      </c>
      <c r="G71" s="186"/>
      <c r="H71" s="186" t="s">
        <v>111</v>
      </c>
      <c r="I71" s="186" t="s">
        <v>101</v>
      </c>
      <c r="J71" s="186"/>
      <c r="K71" s="186" t="s">
        <v>100</v>
      </c>
      <c r="L71" s="186" t="s">
        <v>337</v>
      </c>
      <c r="M71" s="186" t="s">
        <v>100</v>
      </c>
      <c r="N71" s="186" t="s">
        <v>103</v>
      </c>
      <c r="O71" s="186" t="s">
        <v>102</v>
      </c>
      <c r="P71" s="186" t="s">
        <v>135</v>
      </c>
      <c r="Q71" s="186" t="s">
        <v>46</v>
      </c>
      <c r="R71" s="186" t="s">
        <v>46</v>
      </c>
      <c r="S71" s="186" t="s">
        <v>46</v>
      </c>
      <c r="T71" s="186" t="s">
        <v>46</v>
      </c>
      <c r="U71" s="186" t="s">
        <v>46</v>
      </c>
      <c r="V71" s="186" t="s">
        <v>46</v>
      </c>
      <c r="W71" s="186" t="s">
        <v>46</v>
      </c>
      <c r="X71" s="186" t="s">
        <v>46</v>
      </c>
      <c r="Y71" s="186" t="s">
        <v>46</v>
      </c>
      <c r="Z71" s="186" t="s">
        <v>46</v>
      </c>
      <c r="AA71" s="186"/>
      <c r="AB71" s="186"/>
      <c r="AC71" s="208"/>
      <c r="AD71" s="208"/>
      <c r="AE71" s="208"/>
      <c r="AF71" s="208"/>
      <c r="AG71" s="226"/>
      <c r="AH71" s="186"/>
      <c r="AI71" s="186"/>
      <c r="AJ71" s="186" t="s">
        <v>122</v>
      </c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 t="s">
        <v>46</v>
      </c>
      <c r="AX71" s="186">
        <v>1</v>
      </c>
      <c r="AY71" s="153"/>
    </row>
    <row r="72" s="153" customFormat="1" ht="45" customHeight="1" spans="1:50">
      <c r="A72" s="186">
        <f t="shared" si="7"/>
        <v>63</v>
      </c>
      <c r="B72" s="240">
        <v>2</v>
      </c>
      <c r="C72" s="240" t="s">
        <v>99</v>
      </c>
      <c r="D72" s="240" t="s">
        <v>339</v>
      </c>
      <c r="E72" s="240" t="s">
        <v>339</v>
      </c>
      <c r="F72" s="241" t="s">
        <v>340</v>
      </c>
      <c r="G72" s="240" t="s">
        <v>341</v>
      </c>
      <c r="H72" s="240" t="s">
        <v>111</v>
      </c>
      <c r="I72" s="240" t="s">
        <v>101</v>
      </c>
      <c r="J72" s="240"/>
      <c r="K72" s="240" t="s">
        <v>100</v>
      </c>
      <c r="L72" s="240" t="s">
        <v>339</v>
      </c>
      <c r="M72" s="240" t="s">
        <v>100</v>
      </c>
      <c r="N72" s="240" t="s">
        <v>102</v>
      </c>
      <c r="O72" s="240" t="s">
        <v>103</v>
      </c>
      <c r="P72" s="240" t="s">
        <v>112</v>
      </c>
      <c r="Q72" s="240" t="s">
        <v>104</v>
      </c>
      <c r="R72" s="240" t="s">
        <v>46</v>
      </c>
      <c r="S72" s="240" t="s">
        <v>46</v>
      </c>
      <c r="T72" s="240" t="s">
        <v>342</v>
      </c>
      <c r="U72" s="240" t="s">
        <v>46</v>
      </c>
      <c r="V72" s="244">
        <v>1.7855</v>
      </c>
      <c r="W72" s="240" t="s">
        <v>46</v>
      </c>
      <c r="X72" s="240" t="s">
        <v>46</v>
      </c>
      <c r="Y72" s="240" t="s">
        <v>46</v>
      </c>
      <c r="Z72" s="240" t="s">
        <v>310</v>
      </c>
      <c r="AA72" s="240" t="s">
        <v>277</v>
      </c>
      <c r="AB72" s="240"/>
      <c r="AC72" s="248"/>
      <c r="AD72" s="248"/>
      <c r="AE72" s="248"/>
      <c r="AF72" s="248"/>
      <c r="AG72" s="252"/>
      <c r="AH72" s="240"/>
      <c r="AI72" s="240"/>
      <c r="AJ72" s="240" t="s">
        <v>148</v>
      </c>
      <c r="AK72" s="240" t="s">
        <v>273</v>
      </c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 t="s">
        <v>46</v>
      </c>
      <c r="AX72" s="240">
        <v>1</v>
      </c>
    </row>
    <row r="73" s="153" customFormat="1" ht="45" customHeight="1" spans="1:50">
      <c r="A73" s="186">
        <f t="shared" si="7"/>
        <v>64</v>
      </c>
      <c r="B73" s="240">
        <v>3</v>
      </c>
      <c r="C73" s="240"/>
      <c r="D73" s="240" t="s">
        <v>343</v>
      </c>
      <c r="E73" s="240" t="s">
        <v>343</v>
      </c>
      <c r="F73" s="241" t="s">
        <v>344</v>
      </c>
      <c r="G73" s="240"/>
      <c r="H73" s="240" t="s">
        <v>100</v>
      </c>
      <c r="I73" s="240" t="s">
        <v>101</v>
      </c>
      <c r="J73" s="240"/>
      <c r="K73" s="240" t="s">
        <v>100</v>
      </c>
      <c r="L73" s="240"/>
      <c r="M73" s="240"/>
      <c r="N73" s="240"/>
      <c r="O73" s="240" t="s">
        <v>100</v>
      </c>
      <c r="P73" s="240" t="s">
        <v>102</v>
      </c>
      <c r="Q73" s="240" t="s">
        <v>103</v>
      </c>
      <c r="R73" s="240"/>
      <c r="S73" s="240"/>
      <c r="T73" s="240"/>
      <c r="U73" s="240"/>
      <c r="V73" s="244">
        <f>V74+V75</f>
        <v>1.925</v>
      </c>
      <c r="W73" s="240" t="s">
        <v>310</v>
      </c>
      <c r="X73" s="240"/>
      <c r="Y73" s="240"/>
      <c r="Z73" s="240"/>
      <c r="AA73" s="240" t="s">
        <v>345</v>
      </c>
      <c r="AB73" s="240"/>
      <c r="AC73" s="248"/>
      <c r="AD73" s="248"/>
      <c r="AE73" s="248"/>
      <c r="AF73" s="248"/>
      <c r="AG73" s="252"/>
      <c r="AH73" s="240"/>
      <c r="AI73" s="240">
        <v>0.453</v>
      </c>
      <c r="AJ73" s="240" t="s">
        <v>148</v>
      </c>
      <c r="AK73" s="240" t="s">
        <v>278</v>
      </c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>
        <v>1</v>
      </c>
    </row>
    <row r="74" s="153" customFormat="1" ht="45" customHeight="1" spans="1:50">
      <c r="A74" s="186">
        <f t="shared" si="7"/>
        <v>65</v>
      </c>
      <c r="B74" s="240">
        <v>4</v>
      </c>
      <c r="C74" s="240"/>
      <c r="D74" s="240" t="s">
        <v>346</v>
      </c>
      <c r="E74" s="240" t="s">
        <v>346</v>
      </c>
      <c r="F74" s="241" t="s">
        <v>347</v>
      </c>
      <c r="G74" s="240"/>
      <c r="H74" s="240" t="s">
        <v>100</v>
      </c>
      <c r="I74" s="240" t="s">
        <v>101</v>
      </c>
      <c r="J74" s="240"/>
      <c r="K74" s="240" t="s">
        <v>100</v>
      </c>
      <c r="L74" s="240"/>
      <c r="M74" s="240" t="s">
        <v>102</v>
      </c>
      <c r="N74" s="240"/>
      <c r="O74" s="240" t="s">
        <v>100</v>
      </c>
      <c r="P74" s="240" t="s">
        <v>102</v>
      </c>
      <c r="Q74" s="240" t="s">
        <v>103</v>
      </c>
      <c r="R74" s="240" t="s">
        <v>348</v>
      </c>
      <c r="S74" s="240" t="s">
        <v>349</v>
      </c>
      <c r="T74" s="240" t="s">
        <v>350</v>
      </c>
      <c r="U74" s="240" t="s">
        <v>342</v>
      </c>
      <c r="V74" s="244">
        <v>1.7576</v>
      </c>
      <c r="W74" s="240"/>
      <c r="X74" s="240"/>
      <c r="Y74" s="240"/>
      <c r="Z74" s="240"/>
      <c r="AA74" s="240" t="s">
        <v>351</v>
      </c>
      <c r="AB74" s="240"/>
      <c r="AC74" s="248">
        <v>677</v>
      </c>
      <c r="AD74" s="248">
        <v>556</v>
      </c>
      <c r="AE74" s="248">
        <v>1</v>
      </c>
      <c r="AF74" s="248">
        <f>AC74*AD74*AE74*7860/1000000000</f>
        <v>2.95859832</v>
      </c>
      <c r="AG74" s="252">
        <f t="shared" si="8"/>
        <v>0.594065097691261</v>
      </c>
      <c r="AH74" s="240"/>
      <c r="AI74" s="240"/>
      <c r="AJ74" s="240" t="s">
        <v>148</v>
      </c>
      <c r="AK74" s="240" t="s">
        <v>352</v>
      </c>
      <c r="AL74" s="240"/>
      <c r="AM74" s="240"/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0">
        <v>1</v>
      </c>
    </row>
    <row r="75" s="153" customFormat="1" ht="45" customHeight="1" spans="1:50">
      <c r="A75" s="186">
        <f t="shared" si="7"/>
        <v>66</v>
      </c>
      <c r="B75" s="240">
        <v>4</v>
      </c>
      <c r="C75" s="240"/>
      <c r="D75" s="240" t="s">
        <v>353</v>
      </c>
      <c r="E75" s="240" t="s">
        <v>353</v>
      </c>
      <c r="F75" s="241" t="s">
        <v>354</v>
      </c>
      <c r="G75" s="240"/>
      <c r="H75" s="240" t="s">
        <v>100</v>
      </c>
      <c r="I75" s="240" t="s">
        <v>101</v>
      </c>
      <c r="J75" s="240"/>
      <c r="K75" s="240" t="s">
        <v>100</v>
      </c>
      <c r="L75" s="240"/>
      <c r="M75" s="240"/>
      <c r="N75" s="240"/>
      <c r="O75" s="240" t="s">
        <v>100</v>
      </c>
      <c r="P75" s="240" t="s">
        <v>102</v>
      </c>
      <c r="Q75" s="240" t="s">
        <v>103</v>
      </c>
      <c r="R75" s="240" t="s">
        <v>348</v>
      </c>
      <c r="S75" s="240" t="s">
        <v>355</v>
      </c>
      <c r="T75" s="240" t="s">
        <v>356</v>
      </c>
      <c r="U75" s="240" t="s">
        <v>357</v>
      </c>
      <c r="V75" s="244">
        <v>0.1674</v>
      </c>
      <c r="W75" s="240"/>
      <c r="X75" s="240"/>
      <c r="Y75" s="240"/>
      <c r="Z75" s="240"/>
      <c r="AA75" s="240" t="s">
        <v>351</v>
      </c>
      <c r="AB75" s="240"/>
      <c r="AC75" s="248">
        <v>146</v>
      </c>
      <c r="AD75" s="248">
        <v>102</v>
      </c>
      <c r="AE75" s="248">
        <v>1.5</v>
      </c>
      <c r="AF75" s="248">
        <f>AC75*AD75*AE75*7860/1000000000</f>
        <v>0.17557668</v>
      </c>
      <c r="AG75" s="252">
        <f t="shared" si="8"/>
        <v>0.953429578461103</v>
      </c>
      <c r="AH75" s="240"/>
      <c r="AI75" s="240"/>
      <c r="AJ75" s="240" t="s">
        <v>148</v>
      </c>
      <c r="AK75" s="240" t="s">
        <v>352</v>
      </c>
      <c r="AL75" s="240"/>
      <c r="AM75" s="240"/>
      <c r="AN75" s="240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>
        <v>1</v>
      </c>
    </row>
    <row r="76" s="153" customFormat="1" ht="45" customHeight="1" spans="1:50">
      <c r="A76" s="186">
        <f t="shared" si="7"/>
        <v>67</v>
      </c>
      <c r="B76" s="240">
        <v>3</v>
      </c>
      <c r="C76" s="240"/>
      <c r="D76" s="240" t="s">
        <v>358</v>
      </c>
      <c r="E76" s="240" t="s">
        <v>358</v>
      </c>
      <c r="F76" s="241" t="s">
        <v>359</v>
      </c>
      <c r="G76" s="240"/>
      <c r="H76" s="240" t="s">
        <v>100</v>
      </c>
      <c r="I76" s="240" t="s">
        <v>101</v>
      </c>
      <c r="J76" s="240"/>
      <c r="K76" s="240" t="s">
        <v>180</v>
      </c>
      <c r="L76" s="240"/>
      <c r="M76" s="240" t="s">
        <v>102</v>
      </c>
      <c r="N76" s="240" t="s">
        <v>358</v>
      </c>
      <c r="O76" s="240" t="s">
        <v>180</v>
      </c>
      <c r="P76" s="240" t="s">
        <v>102</v>
      </c>
      <c r="Q76" s="240" t="s">
        <v>103</v>
      </c>
      <c r="R76" s="240" t="s">
        <v>348</v>
      </c>
      <c r="S76" s="240" t="s">
        <v>360</v>
      </c>
      <c r="T76" s="240" t="s">
        <v>361</v>
      </c>
      <c r="U76" s="240" t="s">
        <v>362</v>
      </c>
      <c r="V76" s="244">
        <v>0.0928</v>
      </c>
      <c r="W76" s="240" t="s">
        <v>310</v>
      </c>
      <c r="X76" s="240"/>
      <c r="Y76" s="240"/>
      <c r="Z76" s="240"/>
      <c r="AA76" s="244" t="s">
        <v>351</v>
      </c>
      <c r="AB76" s="240"/>
      <c r="AC76" s="248">
        <v>220</v>
      </c>
      <c r="AD76" s="248">
        <v>40</v>
      </c>
      <c r="AE76" s="248">
        <v>2</v>
      </c>
      <c r="AF76" s="248">
        <v>0.138336</v>
      </c>
      <c r="AG76" s="252">
        <v>0.670830441822808</v>
      </c>
      <c r="AH76" s="240"/>
      <c r="AI76" s="240"/>
      <c r="AJ76" s="240" t="s">
        <v>363</v>
      </c>
      <c r="AK76" s="240" t="s">
        <v>226</v>
      </c>
      <c r="AL76" s="253"/>
      <c r="AM76" s="253"/>
      <c r="AN76" s="240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>
        <v>1</v>
      </c>
    </row>
    <row r="77" s="153" customFormat="1" ht="45" customHeight="1" spans="1:50">
      <c r="A77" s="186">
        <f t="shared" si="7"/>
        <v>68</v>
      </c>
      <c r="B77" s="240">
        <v>3</v>
      </c>
      <c r="C77" s="240"/>
      <c r="D77" s="240" t="s">
        <v>364</v>
      </c>
      <c r="E77" s="240" t="s">
        <v>364</v>
      </c>
      <c r="F77" s="241" t="s">
        <v>365</v>
      </c>
      <c r="G77" s="240"/>
      <c r="H77" s="240" t="s">
        <v>100</v>
      </c>
      <c r="I77" s="240" t="s">
        <v>101</v>
      </c>
      <c r="J77" s="240"/>
      <c r="K77" s="240" t="s">
        <v>111</v>
      </c>
      <c r="L77" s="240"/>
      <c r="M77" s="240" t="s">
        <v>102</v>
      </c>
      <c r="N77" s="240" t="s">
        <v>364</v>
      </c>
      <c r="O77" s="240" t="s">
        <v>111</v>
      </c>
      <c r="P77" s="240" t="s">
        <v>102</v>
      </c>
      <c r="Q77" s="240" t="s">
        <v>103</v>
      </c>
      <c r="R77" s="240" t="s">
        <v>366</v>
      </c>
      <c r="S77" s="240" t="s">
        <v>367</v>
      </c>
      <c r="T77" s="240" t="s">
        <v>368</v>
      </c>
      <c r="U77" s="240"/>
      <c r="V77" s="244">
        <v>0.006</v>
      </c>
      <c r="W77" s="240" t="s">
        <v>369</v>
      </c>
      <c r="X77" s="240"/>
      <c r="Y77" s="240"/>
      <c r="Z77" s="240"/>
      <c r="AA77" s="244" t="s">
        <v>370</v>
      </c>
      <c r="AB77" s="240"/>
      <c r="AC77" s="248" t="s">
        <v>371</v>
      </c>
      <c r="AD77" s="248"/>
      <c r="AE77" s="248"/>
      <c r="AF77" s="248">
        <v>0.0063</v>
      </c>
      <c r="AG77" s="252">
        <v>0.952380952380952</v>
      </c>
      <c r="AH77" s="240"/>
      <c r="AI77" s="240"/>
      <c r="AJ77" s="240" t="s">
        <v>363</v>
      </c>
      <c r="AK77" s="240" t="s">
        <v>231</v>
      </c>
      <c r="AL77" s="253"/>
      <c r="AM77" s="253"/>
      <c r="AN77" s="240"/>
      <c r="AO77" s="240"/>
      <c r="AP77" s="240"/>
      <c r="AQ77" s="240"/>
      <c r="AR77" s="240"/>
      <c r="AS77" s="240"/>
      <c r="AT77" s="240"/>
      <c r="AU77" s="240"/>
      <c r="AV77" s="240"/>
      <c r="AW77" s="240"/>
      <c r="AX77" s="240">
        <v>1</v>
      </c>
    </row>
    <row r="78" s="153" customFormat="1" ht="45" customHeight="1" spans="1:50">
      <c r="A78" s="186">
        <f t="shared" si="7"/>
        <v>69</v>
      </c>
      <c r="B78" s="240">
        <v>3</v>
      </c>
      <c r="C78" s="240"/>
      <c r="D78" s="240" t="s">
        <v>372</v>
      </c>
      <c r="E78" s="240" t="s">
        <v>372</v>
      </c>
      <c r="F78" s="241" t="s">
        <v>373</v>
      </c>
      <c r="G78" s="240"/>
      <c r="H78" s="240" t="s">
        <v>100</v>
      </c>
      <c r="I78" s="240" t="s">
        <v>101</v>
      </c>
      <c r="J78" s="240"/>
      <c r="K78" s="240" t="s">
        <v>100</v>
      </c>
      <c r="L78" s="240"/>
      <c r="M78" s="240"/>
      <c r="N78" s="240" t="s">
        <v>46</v>
      </c>
      <c r="O78" s="240" t="s">
        <v>100</v>
      </c>
      <c r="P78" s="240" t="s">
        <v>103</v>
      </c>
      <c r="Q78" s="240" t="s">
        <v>102</v>
      </c>
      <c r="R78" s="240" t="s">
        <v>127</v>
      </c>
      <c r="S78" s="240" t="s">
        <v>374</v>
      </c>
      <c r="T78" s="240" t="s">
        <v>375</v>
      </c>
      <c r="U78" s="240" t="s">
        <v>376</v>
      </c>
      <c r="V78" s="244">
        <v>0.0062</v>
      </c>
      <c r="W78" s="240" t="s">
        <v>377</v>
      </c>
      <c r="X78" s="240"/>
      <c r="Y78" s="240"/>
      <c r="Z78" s="240"/>
      <c r="AA78" s="244"/>
      <c r="AB78" s="240"/>
      <c r="AC78" s="248"/>
      <c r="AD78" s="248"/>
      <c r="AE78" s="248"/>
      <c r="AF78" s="248"/>
      <c r="AG78" s="252"/>
      <c r="AH78" s="240"/>
      <c r="AI78" s="240"/>
      <c r="AJ78" s="240" t="s">
        <v>363</v>
      </c>
      <c r="AK78" s="240" t="s">
        <v>378</v>
      </c>
      <c r="AL78" s="253"/>
      <c r="AM78" s="253"/>
      <c r="AN78" s="240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>
        <v>1</v>
      </c>
    </row>
    <row r="79" s="153" customFormat="1" ht="45" customHeight="1" spans="1:50">
      <c r="A79" s="186">
        <f t="shared" si="7"/>
        <v>70</v>
      </c>
      <c r="B79" s="240">
        <v>3</v>
      </c>
      <c r="C79" s="240"/>
      <c r="D79" s="240" t="s">
        <v>379</v>
      </c>
      <c r="E79" s="240" t="s">
        <v>379</v>
      </c>
      <c r="F79" s="241" t="s">
        <v>380</v>
      </c>
      <c r="G79" s="240" t="s">
        <v>381</v>
      </c>
      <c r="H79" s="240" t="s">
        <v>100</v>
      </c>
      <c r="I79" s="240" t="s">
        <v>101</v>
      </c>
      <c r="J79" s="240"/>
      <c r="K79" s="240" t="s">
        <v>100</v>
      </c>
      <c r="L79" s="240"/>
      <c r="M79" s="240" t="s">
        <v>103</v>
      </c>
      <c r="N79" s="240" t="s">
        <v>127</v>
      </c>
      <c r="O79" s="240" t="s">
        <v>46</v>
      </c>
      <c r="P79" s="240" t="s">
        <v>102</v>
      </c>
      <c r="Q79" s="240" t="s">
        <v>103</v>
      </c>
      <c r="R79" s="240" t="s">
        <v>127</v>
      </c>
      <c r="S79" s="240" t="s">
        <v>382</v>
      </c>
      <c r="T79" s="240" t="s">
        <v>383</v>
      </c>
      <c r="U79" s="240"/>
      <c r="V79" s="244">
        <v>0.002</v>
      </c>
      <c r="W79" s="240" t="s">
        <v>314</v>
      </c>
      <c r="X79" s="240"/>
      <c r="Y79" s="240"/>
      <c r="Z79" s="240"/>
      <c r="AA79" s="244"/>
      <c r="AB79" s="240"/>
      <c r="AC79" s="248"/>
      <c r="AD79" s="248"/>
      <c r="AE79" s="248"/>
      <c r="AF79" s="248"/>
      <c r="AG79" s="252"/>
      <c r="AH79" s="240"/>
      <c r="AI79" s="240"/>
      <c r="AJ79" s="240" t="s">
        <v>363</v>
      </c>
      <c r="AK79" s="240" t="s">
        <v>378</v>
      </c>
      <c r="AL79" s="253"/>
      <c r="AM79" s="253"/>
      <c r="AN79" s="240"/>
      <c r="AO79" s="240"/>
      <c r="AP79" s="240"/>
      <c r="AQ79" s="240"/>
      <c r="AR79" s="240"/>
      <c r="AS79" s="240"/>
      <c r="AT79" s="240"/>
      <c r="AU79" s="240"/>
      <c r="AV79" s="240"/>
      <c r="AW79" s="240"/>
      <c r="AX79" s="240">
        <v>1</v>
      </c>
    </row>
    <row r="80" s="154" customFormat="1" ht="45" customHeight="1" spans="1:51">
      <c r="A80" s="186">
        <f t="shared" si="7"/>
        <v>71</v>
      </c>
      <c r="B80" s="186">
        <v>2</v>
      </c>
      <c r="C80" s="186" t="s">
        <v>123</v>
      </c>
      <c r="D80" s="186" t="s">
        <v>141</v>
      </c>
      <c r="E80" s="186" t="s">
        <v>142</v>
      </c>
      <c r="F80" s="187" t="s">
        <v>143</v>
      </c>
      <c r="G80" s="186"/>
      <c r="H80" s="186" t="s">
        <v>111</v>
      </c>
      <c r="I80" s="186" t="s">
        <v>101</v>
      </c>
      <c r="J80" s="186"/>
      <c r="K80" s="186" t="s">
        <v>100</v>
      </c>
      <c r="L80" s="186" t="s">
        <v>142</v>
      </c>
      <c r="M80" s="186" t="s">
        <v>100</v>
      </c>
      <c r="N80" s="186" t="s">
        <v>103</v>
      </c>
      <c r="O80" s="186" t="s">
        <v>102</v>
      </c>
      <c r="P80" s="186" t="s">
        <v>127</v>
      </c>
      <c r="Q80" s="186" t="s">
        <v>46</v>
      </c>
      <c r="R80" s="186" t="s">
        <v>46</v>
      </c>
      <c r="S80" s="186" t="s">
        <v>46</v>
      </c>
      <c r="T80" s="186" t="s">
        <v>46</v>
      </c>
      <c r="U80" s="186" t="s">
        <v>46</v>
      </c>
      <c r="V80" s="194">
        <v>0.001</v>
      </c>
      <c r="W80" s="186" t="s">
        <v>46</v>
      </c>
      <c r="X80" s="186" t="s">
        <v>46</v>
      </c>
      <c r="Y80" s="186" t="s">
        <v>46</v>
      </c>
      <c r="Z80" s="186" t="s">
        <v>46</v>
      </c>
      <c r="AA80" s="186"/>
      <c r="AB80" s="186"/>
      <c r="AC80" s="208"/>
      <c r="AD80" s="208"/>
      <c r="AE80" s="208"/>
      <c r="AF80" s="208"/>
      <c r="AG80" s="226"/>
      <c r="AH80" s="186"/>
      <c r="AI80" s="186"/>
      <c r="AJ80" s="186" t="s">
        <v>122</v>
      </c>
      <c r="AK80" s="186" t="s">
        <v>144</v>
      </c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 t="s">
        <v>46</v>
      </c>
      <c r="AX80" s="186">
        <v>12</v>
      </c>
      <c r="AY80" s="153"/>
    </row>
    <row r="81" s="154" customFormat="1" ht="45" customHeight="1" spans="1:51">
      <c r="A81" s="186">
        <f t="shared" si="7"/>
        <v>72</v>
      </c>
      <c r="B81" s="186">
        <v>2</v>
      </c>
      <c r="C81" s="186" t="s">
        <v>114</v>
      </c>
      <c r="D81" s="186" t="s">
        <v>384</v>
      </c>
      <c r="E81" s="186" t="s">
        <v>384</v>
      </c>
      <c r="F81" s="187" t="s">
        <v>385</v>
      </c>
      <c r="G81" s="186"/>
      <c r="H81" s="186" t="s">
        <v>111</v>
      </c>
      <c r="I81" s="186" t="s">
        <v>101</v>
      </c>
      <c r="J81" s="186"/>
      <c r="K81" s="186" t="s">
        <v>100</v>
      </c>
      <c r="L81" s="186" t="s">
        <v>384</v>
      </c>
      <c r="M81" s="186" t="s">
        <v>100</v>
      </c>
      <c r="N81" s="186" t="s">
        <v>103</v>
      </c>
      <c r="O81" s="186" t="s">
        <v>102</v>
      </c>
      <c r="P81" s="186" t="s">
        <v>117</v>
      </c>
      <c r="Q81" s="186" t="s">
        <v>259</v>
      </c>
      <c r="R81" s="186" t="s">
        <v>46</v>
      </c>
      <c r="S81" s="186" t="s">
        <v>46</v>
      </c>
      <c r="T81" s="186" t="s">
        <v>386</v>
      </c>
      <c r="U81" s="186" t="s">
        <v>46</v>
      </c>
      <c r="V81" s="194">
        <v>0.025</v>
      </c>
      <c r="W81" s="186" t="s">
        <v>46</v>
      </c>
      <c r="X81" s="186" t="s">
        <v>46</v>
      </c>
      <c r="Y81" s="186" t="s">
        <v>73</v>
      </c>
      <c r="Z81" s="186" t="s">
        <v>46</v>
      </c>
      <c r="AA81" s="186" t="s">
        <v>120</v>
      </c>
      <c r="AB81" s="186"/>
      <c r="AC81" s="208" t="s">
        <v>121</v>
      </c>
      <c r="AD81" s="208"/>
      <c r="AE81" s="208"/>
      <c r="AF81" s="208">
        <f>V81*1.02</f>
        <v>0.0255</v>
      </c>
      <c r="AG81" s="226">
        <f>V81/AF81</f>
        <v>0.980392156862745</v>
      </c>
      <c r="AH81" s="186"/>
      <c r="AI81" s="186"/>
      <c r="AJ81" s="186" t="s">
        <v>148</v>
      </c>
      <c r="AK81" s="186" t="s">
        <v>216</v>
      </c>
      <c r="AL81" s="186"/>
      <c r="AM81" s="186"/>
      <c r="AN81" s="186"/>
      <c r="AO81" s="186"/>
      <c r="AP81" s="186"/>
      <c r="AQ81" s="186"/>
      <c r="AR81" s="186"/>
      <c r="AS81" s="186"/>
      <c r="AT81" s="186"/>
      <c r="AU81" s="186"/>
      <c r="AV81" s="186"/>
      <c r="AW81" s="186" t="s">
        <v>46</v>
      </c>
      <c r="AX81" s="186">
        <v>1</v>
      </c>
      <c r="AY81" s="153"/>
    </row>
    <row r="82" s="153" customFormat="1" ht="45" customHeight="1" spans="1:50">
      <c r="A82" s="186">
        <f t="shared" si="7"/>
        <v>73</v>
      </c>
      <c r="B82" s="240">
        <v>1</v>
      </c>
      <c r="C82" s="240" t="s">
        <v>99</v>
      </c>
      <c r="D82" s="240" t="s">
        <v>387</v>
      </c>
      <c r="E82" s="240" t="s">
        <v>387</v>
      </c>
      <c r="F82" s="241" t="s">
        <v>388</v>
      </c>
      <c r="G82" s="240" t="s">
        <v>389</v>
      </c>
      <c r="H82" s="240" t="s">
        <v>180</v>
      </c>
      <c r="I82" s="240" t="s">
        <v>101</v>
      </c>
      <c r="J82" s="240"/>
      <c r="K82" s="240" t="s">
        <v>100</v>
      </c>
      <c r="L82" s="240" t="s">
        <v>387</v>
      </c>
      <c r="M82" s="240" t="s">
        <v>100</v>
      </c>
      <c r="N82" s="240" t="s">
        <v>102</v>
      </c>
      <c r="O82" s="240" t="s">
        <v>103</v>
      </c>
      <c r="P82" s="240" t="s">
        <v>112</v>
      </c>
      <c r="Q82" s="240" t="s">
        <v>104</v>
      </c>
      <c r="R82" s="240" t="s">
        <v>46</v>
      </c>
      <c r="S82" s="240" t="s">
        <v>46</v>
      </c>
      <c r="T82" s="240" t="s">
        <v>46</v>
      </c>
      <c r="U82" s="240" t="s">
        <v>46</v>
      </c>
      <c r="V82" s="244"/>
      <c r="W82" s="245">
        <v>3</v>
      </c>
      <c r="X82" s="240" t="s">
        <v>46</v>
      </c>
      <c r="Y82" s="240" t="s">
        <v>46</v>
      </c>
      <c r="Z82" s="240" t="s">
        <v>46</v>
      </c>
      <c r="AA82" s="240"/>
      <c r="AB82" s="240"/>
      <c r="AC82" s="248"/>
      <c r="AD82" s="248"/>
      <c r="AE82" s="248"/>
      <c r="AF82" s="248"/>
      <c r="AG82" s="252"/>
      <c r="AH82" s="240"/>
      <c r="AI82" s="240"/>
      <c r="AJ82" s="240" t="s">
        <v>148</v>
      </c>
      <c r="AK82" s="240" t="s">
        <v>271</v>
      </c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 t="s">
        <v>46</v>
      </c>
      <c r="AX82" s="240">
        <v>1</v>
      </c>
    </row>
    <row r="83" s="153" customFormat="1" ht="45" customHeight="1" spans="1:50">
      <c r="A83" s="186">
        <f t="shared" si="7"/>
        <v>74</v>
      </c>
      <c r="B83" s="186">
        <v>1</v>
      </c>
      <c r="C83" s="186" t="s">
        <v>114</v>
      </c>
      <c r="D83" s="186" t="s">
        <v>390</v>
      </c>
      <c r="E83" s="186" t="s">
        <v>390</v>
      </c>
      <c r="F83" s="187" t="s">
        <v>391</v>
      </c>
      <c r="G83" s="186" t="s">
        <v>328</v>
      </c>
      <c r="H83" s="186" t="s">
        <v>111</v>
      </c>
      <c r="I83" s="186" t="s">
        <v>101</v>
      </c>
      <c r="J83" s="186"/>
      <c r="K83" s="186" t="s">
        <v>100</v>
      </c>
      <c r="L83" s="186" t="s">
        <v>390</v>
      </c>
      <c r="M83" s="186" t="s">
        <v>100</v>
      </c>
      <c r="N83" s="186" t="s">
        <v>103</v>
      </c>
      <c r="O83" s="186" t="s">
        <v>102</v>
      </c>
      <c r="P83" s="186" t="s">
        <v>112</v>
      </c>
      <c r="Q83" s="186" t="s">
        <v>104</v>
      </c>
      <c r="R83" s="186" t="s">
        <v>46</v>
      </c>
      <c r="S83" s="186" t="s">
        <v>46</v>
      </c>
      <c r="T83" s="186" t="s">
        <v>392</v>
      </c>
      <c r="U83" s="186" t="s">
        <v>46</v>
      </c>
      <c r="V83" s="194">
        <v>0.343</v>
      </c>
      <c r="W83" s="186" t="s">
        <v>46</v>
      </c>
      <c r="X83" s="186" t="s">
        <v>46</v>
      </c>
      <c r="Y83" s="186" t="s">
        <v>46</v>
      </c>
      <c r="Z83" s="186" t="s">
        <v>46</v>
      </c>
      <c r="AA83" s="186"/>
      <c r="AB83" s="186"/>
      <c r="AC83" s="208"/>
      <c r="AD83" s="208"/>
      <c r="AE83" s="208"/>
      <c r="AF83" s="208"/>
      <c r="AG83" s="226"/>
      <c r="AH83" s="186"/>
      <c r="AI83" s="186"/>
      <c r="AJ83" s="186" t="s">
        <v>113</v>
      </c>
      <c r="AK83" s="186"/>
      <c r="AL83" s="186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 t="s">
        <v>46</v>
      </c>
      <c r="AX83" s="186">
        <v>1</v>
      </c>
    </row>
    <row r="84" s="153" customFormat="1" ht="45" customHeight="1" spans="1:50">
      <c r="A84" s="186">
        <f t="shared" ref="A84:A93" si="9">ROW()-9</f>
        <v>75</v>
      </c>
      <c r="B84" s="186">
        <v>2</v>
      </c>
      <c r="C84" s="186" t="s">
        <v>114</v>
      </c>
      <c r="D84" s="186" t="s">
        <v>393</v>
      </c>
      <c r="E84" s="186" t="s">
        <v>393</v>
      </c>
      <c r="F84" s="187" t="s">
        <v>394</v>
      </c>
      <c r="G84" s="186"/>
      <c r="H84" s="186" t="s">
        <v>111</v>
      </c>
      <c r="I84" s="186" t="s">
        <v>101</v>
      </c>
      <c r="J84" s="186"/>
      <c r="K84" s="186" t="s">
        <v>100</v>
      </c>
      <c r="L84" s="186" t="s">
        <v>393</v>
      </c>
      <c r="M84" s="186" t="s">
        <v>100</v>
      </c>
      <c r="N84" s="186" t="s">
        <v>103</v>
      </c>
      <c r="O84" s="186" t="s">
        <v>102</v>
      </c>
      <c r="P84" s="186" t="s">
        <v>117</v>
      </c>
      <c r="Q84" s="186" t="s">
        <v>395</v>
      </c>
      <c r="R84" s="186" t="s">
        <v>46</v>
      </c>
      <c r="S84" s="186" t="s">
        <v>46</v>
      </c>
      <c r="T84" s="186" t="s">
        <v>392</v>
      </c>
      <c r="U84" s="186" t="s">
        <v>46</v>
      </c>
      <c r="V84" s="194">
        <v>0.3647</v>
      </c>
      <c r="W84" s="186" t="s">
        <v>46</v>
      </c>
      <c r="X84" s="186" t="s">
        <v>46</v>
      </c>
      <c r="Y84" s="186" t="s">
        <v>73</v>
      </c>
      <c r="Z84" s="186" t="s">
        <v>46</v>
      </c>
      <c r="AA84" s="186" t="s">
        <v>120</v>
      </c>
      <c r="AB84" s="186"/>
      <c r="AC84" s="208" t="s">
        <v>121</v>
      </c>
      <c r="AD84" s="208"/>
      <c r="AE84" s="208"/>
      <c r="AF84" s="208">
        <f>V84*1.02</f>
        <v>0.371994</v>
      </c>
      <c r="AG84" s="226">
        <f>V84/AF84</f>
        <v>0.980392156862745</v>
      </c>
      <c r="AH84" s="186"/>
      <c r="AI84" s="186"/>
      <c r="AJ84" s="186" t="s">
        <v>148</v>
      </c>
      <c r="AK84" s="186" t="s">
        <v>216</v>
      </c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186"/>
      <c r="AW84" s="186" t="s">
        <v>46</v>
      </c>
      <c r="AX84" s="186">
        <v>1</v>
      </c>
    </row>
    <row r="85" s="153" customFormat="1" ht="45" customHeight="1" spans="1:50">
      <c r="A85" s="186">
        <f t="shared" si="9"/>
        <v>76</v>
      </c>
      <c r="B85" s="186">
        <v>2</v>
      </c>
      <c r="C85" s="186" t="s">
        <v>123</v>
      </c>
      <c r="D85" s="186" t="s">
        <v>396</v>
      </c>
      <c r="E85" s="186" t="s">
        <v>396</v>
      </c>
      <c r="F85" s="187" t="s">
        <v>397</v>
      </c>
      <c r="G85" s="186"/>
      <c r="H85" s="186" t="s">
        <v>111</v>
      </c>
      <c r="I85" s="186" t="s">
        <v>101</v>
      </c>
      <c r="J85" s="186"/>
      <c r="K85" s="186" t="s">
        <v>100</v>
      </c>
      <c r="L85" s="186" t="s">
        <v>396</v>
      </c>
      <c r="M85" s="186" t="s">
        <v>100</v>
      </c>
      <c r="N85" s="186" t="s">
        <v>103</v>
      </c>
      <c r="O85" s="186" t="s">
        <v>102</v>
      </c>
      <c r="P85" s="186" t="s">
        <v>117</v>
      </c>
      <c r="Q85" s="186" t="s">
        <v>259</v>
      </c>
      <c r="R85" s="186" t="s">
        <v>46</v>
      </c>
      <c r="S85" s="186" t="s">
        <v>46</v>
      </c>
      <c r="T85" s="186" t="s">
        <v>398</v>
      </c>
      <c r="U85" s="186" t="s">
        <v>46</v>
      </c>
      <c r="V85" s="194">
        <v>0.005</v>
      </c>
      <c r="W85" s="186" t="s">
        <v>46</v>
      </c>
      <c r="X85" s="186" t="s">
        <v>46</v>
      </c>
      <c r="Y85" s="186" t="s">
        <v>46</v>
      </c>
      <c r="Z85" s="186" t="s">
        <v>46</v>
      </c>
      <c r="AA85" s="186" t="s">
        <v>120</v>
      </c>
      <c r="AB85" s="186"/>
      <c r="AC85" s="208" t="s">
        <v>121</v>
      </c>
      <c r="AD85" s="208"/>
      <c r="AE85" s="208"/>
      <c r="AF85" s="208">
        <f>V85*1.02</f>
        <v>0.0051</v>
      </c>
      <c r="AG85" s="226">
        <f>V85/AF85</f>
        <v>0.980392156862745</v>
      </c>
      <c r="AH85" s="186"/>
      <c r="AI85" s="186"/>
      <c r="AJ85" s="186" t="s">
        <v>122</v>
      </c>
      <c r="AK85" s="186" t="s">
        <v>176</v>
      </c>
      <c r="AL85" s="186"/>
      <c r="AM85" s="186"/>
      <c r="AN85" s="186"/>
      <c r="AO85" s="186"/>
      <c r="AP85" s="186"/>
      <c r="AQ85" s="186"/>
      <c r="AR85" s="186"/>
      <c r="AS85" s="186"/>
      <c r="AT85" s="186"/>
      <c r="AU85" s="186"/>
      <c r="AV85" s="186"/>
      <c r="AW85" s="186" t="s">
        <v>46</v>
      </c>
      <c r="AX85" s="186">
        <v>1</v>
      </c>
    </row>
    <row r="86" s="153" customFormat="1" ht="45" customHeight="1" spans="1:50">
      <c r="A86" s="186">
        <f t="shared" si="9"/>
        <v>77</v>
      </c>
      <c r="B86" s="186">
        <v>2</v>
      </c>
      <c r="C86" s="186" t="s">
        <v>123</v>
      </c>
      <c r="D86" s="186" t="s">
        <v>399</v>
      </c>
      <c r="E86" s="186" t="s">
        <v>399</v>
      </c>
      <c r="F86" s="187" t="s">
        <v>400</v>
      </c>
      <c r="G86" s="186"/>
      <c r="H86" s="186" t="s">
        <v>111</v>
      </c>
      <c r="I86" s="186" t="s">
        <v>101</v>
      </c>
      <c r="J86" s="186"/>
      <c r="K86" s="186" t="s">
        <v>100</v>
      </c>
      <c r="L86" s="186" t="s">
        <v>399</v>
      </c>
      <c r="M86" s="186" t="s">
        <v>100</v>
      </c>
      <c r="N86" s="186" t="s">
        <v>103</v>
      </c>
      <c r="O86" s="186" t="s">
        <v>102</v>
      </c>
      <c r="P86" s="186" t="s">
        <v>117</v>
      </c>
      <c r="Q86" s="186" t="s">
        <v>259</v>
      </c>
      <c r="R86" s="186" t="s">
        <v>46</v>
      </c>
      <c r="S86" s="186" t="s">
        <v>46</v>
      </c>
      <c r="T86" s="186" t="s">
        <v>398</v>
      </c>
      <c r="U86" s="186" t="s">
        <v>46</v>
      </c>
      <c r="V86" s="194">
        <v>0.005</v>
      </c>
      <c r="W86" s="186" t="s">
        <v>46</v>
      </c>
      <c r="X86" s="186" t="s">
        <v>46</v>
      </c>
      <c r="Y86" s="186" t="s">
        <v>46</v>
      </c>
      <c r="Z86" s="186" t="s">
        <v>46</v>
      </c>
      <c r="AA86" s="186" t="s">
        <v>120</v>
      </c>
      <c r="AB86" s="186"/>
      <c r="AC86" s="208" t="s">
        <v>121</v>
      </c>
      <c r="AD86" s="208"/>
      <c r="AE86" s="208"/>
      <c r="AF86" s="208">
        <f>V86*1.02</f>
        <v>0.0051</v>
      </c>
      <c r="AG86" s="226">
        <f>V86/AF86</f>
        <v>0.980392156862745</v>
      </c>
      <c r="AH86" s="186"/>
      <c r="AI86" s="186"/>
      <c r="AJ86" s="186" t="s">
        <v>122</v>
      </c>
      <c r="AK86" s="186" t="s">
        <v>176</v>
      </c>
      <c r="AL86" s="186"/>
      <c r="AM86" s="186"/>
      <c r="AN86" s="186"/>
      <c r="AO86" s="186"/>
      <c r="AP86" s="186"/>
      <c r="AQ86" s="186"/>
      <c r="AR86" s="186"/>
      <c r="AS86" s="186"/>
      <c r="AT86" s="186"/>
      <c r="AU86" s="186"/>
      <c r="AV86" s="186"/>
      <c r="AW86" s="186" t="s">
        <v>46</v>
      </c>
      <c r="AX86" s="186">
        <v>1</v>
      </c>
    </row>
    <row r="87" s="153" customFormat="1" ht="45" customHeight="1" spans="1:50">
      <c r="A87" s="186">
        <f t="shared" si="9"/>
        <v>78</v>
      </c>
      <c r="B87" s="186">
        <v>1</v>
      </c>
      <c r="C87" s="186" t="s">
        <v>114</v>
      </c>
      <c r="D87" s="186" t="s">
        <v>401</v>
      </c>
      <c r="E87" s="186" t="s">
        <v>401</v>
      </c>
      <c r="F87" s="187" t="s">
        <v>402</v>
      </c>
      <c r="G87" s="186"/>
      <c r="H87" s="186" t="s">
        <v>111</v>
      </c>
      <c r="I87" s="186" t="s">
        <v>101</v>
      </c>
      <c r="J87" s="186"/>
      <c r="K87" s="186" t="s">
        <v>100</v>
      </c>
      <c r="L87" s="186" t="s">
        <v>401</v>
      </c>
      <c r="M87" s="186" t="s">
        <v>100</v>
      </c>
      <c r="N87" s="186" t="s">
        <v>103</v>
      </c>
      <c r="O87" s="186" t="s">
        <v>102</v>
      </c>
      <c r="P87" s="186" t="s">
        <v>117</v>
      </c>
      <c r="Q87" s="186" t="s">
        <v>395</v>
      </c>
      <c r="R87" s="186" t="s">
        <v>46</v>
      </c>
      <c r="S87" s="186" t="s">
        <v>46</v>
      </c>
      <c r="T87" s="186" t="s">
        <v>403</v>
      </c>
      <c r="U87" s="186" t="s">
        <v>46</v>
      </c>
      <c r="V87" s="194">
        <v>0.375</v>
      </c>
      <c r="W87" s="186" t="s">
        <v>46</v>
      </c>
      <c r="X87" s="186" t="s">
        <v>46</v>
      </c>
      <c r="Y87" s="186" t="s">
        <v>73</v>
      </c>
      <c r="Z87" s="186" t="s">
        <v>46</v>
      </c>
      <c r="AA87" s="186" t="s">
        <v>120</v>
      </c>
      <c r="AB87" s="186"/>
      <c r="AC87" s="208" t="s">
        <v>121</v>
      </c>
      <c r="AD87" s="208"/>
      <c r="AE87" s="208"/>
      <c r="AF87" s="208">
        <f>V87*1.02</f>
        <v>0.3825</v>
      </c>
      <c r="AG87" s="226">
        <f>V87/AF87</f>
        <v>0.980392156862745</v>
      </c>
      <c r="AH87" s="186"/>
      <c r="AI87" s="186"/>
      <c r="AJ87" s="186" t="s">
        <v>148</v>
      </c>
      <c r="AK87" s="186" t="s">
        <v>216</v>
      </c>
      <c r="AL87" s="186"/>
      <c r="AM87" s="186"/>
      <c r="AN87" s="186"/>
      <c r="AO87" s="186"/>
      <c r="AP87" s="186"/>
      <c r="AQ87" s="186"/>
      <c r="AR87" s="186"/>
      <c r="AS87" s="186"/>
      <c r="AT87" s="186"/>
      <c r="AU87" s="186"/>
      <c r="AV87" s="186"/>
      <c r="AW87" s="186" t="s">
        <v>46</v>
      </c>
      <c r="AX87" s="186">
        <v>1</v>
      </c>
    </row>
    <row r="88" s="153" customFormat="1" ht="45" customHeight="1" spans="1:50">
      <c r="A88" s="186">
        <f t="shared" si="9"/>
        <v>79</v>
      </c>
      <c r="B88" s="186">
        <v>1</v>
      </c>
      <c r="C88" s="186" t="s">
        <v>123</v>
      </c>
      <c r="D88" s="186" t="s">
        <v>404</v>
      </c>
      <c r="E88" s="186" t="s">
        <v>404</v>
      </c>
      <c r="F88" s="187" t="s">
        <v>405</v>
      </c>
      <c r="G88" s="186"/>
      <c r="H88" s="186" t="s">
        <v>111</v>
      </c>
      <c r="I88" s="186" t="s">
        <v>101</v>
      </c>
      <c r="J88" s="186"/>
      <c r="K88" s="186" t="s">
        <v>100</v>
      </c>
      <c r="L88" s="186" t="s">
        <v>404</v>
      </c>
      <c r="M88" s="186" t="s">
        <v>100</v>
      </c>
      <c r="N88" s="186" t="s">
        <v>103</v>
      </c>
      <c r="O88" s="186" t="s">
        <v>102</v>
      </c>
      <c r="P88" s="186" t="s">
        <v>406</v>
      </c>
      <c r="Q88" s="186" t="s">
        <v>223</v>
      </c>
      <c r="R88" s="186" t="s">
        <v>46</v>
      </c>
      <c r="S88" s="186" t="s">
        <v>46</v>
      </c>
      <c r="T88" s="186" t="s">
        <v>46</v>
      </c>
      <c r="U88" s="186" t="s">
        <v>46</v>
      </c>
      <c r="V88" s="194" t="s">
        <v>407</v>
      </c>
      <c r="W88" s="186" t="s">
        <v>46</v>
      </c>
      <c r="X88" s="186" t="s">
        <v>46</v>
      </c>
      <c r="Y88" s="186" t="s">
        <v>46</v>
      </c>
      <c r="Z88" s="186" t="s">
        <v>300</v>
      </c>
      <c r="AA88" s="186"/>
      <c r="AB88" s="186"/>
      <c r="AC88" s="208"/>
      <c r="AD88" s="208"/>
      <c r="AE88" s="208"/>
      <c r="AF88" s="208"/>
      <c r="AG88" s="226"/>
      <c r="AH88" s="186"/>
      <c r="AI88" s="186"/>
      <c r="AJ88" s="186" t="s">
        <v>122</v>
      </c>
      <c r="AK88" s="186" t="s">
        <v>408</v>
      </c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 t="s">
        <v>46</v>
      </c>
      <c r="AX88" s="186">
        <v>2</v>
      </c>
    </row>
    <row r="89" s="153" customFormat="1" ht="45" customHeight="1" spans="1:50">
      <c r="A89" s="186">
        <f t="shared" si="9"/>
        <v>80</v>
      </c>
      <c r="B89" s="186">
        <v>1</v>
      </c>
      <c r="C89" s="186" t="s">
        <v>114</v>
      </c>
      <c r="D89" s="186" t="s">
        <v>409</v>
      </c>
      <c r="E89" s="186" t="s">
        <v>409</v>
      </c>
      <c r="F89" s="187" t="s">
        <v>410</v>
      </c>
      <c r="G89" s="186" t="s">
        <v>411</v>
      </c>
      <c r="H89" s="186" t="s">
        <v>111</v>
      </c>
      <c r="I89" s="186" t="s">
        <v>101</v>
      </c>
      <c r="J89" s="186"/>
      <c r="K89" s="186" t="s">
        <v>100</v>
      </c>
      <c r="L89" s="186" t="s">
        <v>409</v>
      </c>
      <c r="M89" s="186" t="s">
        <v>100</v>
      </c>
      <c r="N89" s="186" t="s">
        <v>103</v>
      </c>
      <c r="O89" s="186" t="s">
        <v>102</v>
      </c>
      <c r="P89" s="186" t="s">
        <v>117</v>
      </c>
      <c r="Q89" s="186" t="s">
        <v>395</v>
      </c>
      <c r="R89" s="186" t="s">
        <v>46</v>
      </c>
      <c r="S89" s="186" t="s">
        <v>46</v>
      </c>
      <c r="T89" s="186" t="s">
        <v>412</v>
      </c>
      <c r="U89" s="186" t="s">
        <v>46</v>
      </c>
      <c r="V89" s="194">
        <v>0.0995</v>
      </c>
      <c r="W89" s="186" t="s">
        <v>46</v>
      </c>
      <c r="X89" s="186" t="s">
        <v>46</v>
      </c>
      <c r="Y89" s="186" t="s">
        <v>73</v>
      </c>
      <c r="Z89" s="186" t="s">
        <v>46</v>
      </c>
      <c r="AA89" s="186" t="s">
        <v>120</v>
      </c>
      <c r="AB89" s="186"/>
      <c r="AC89" s="208" t="s">
        <v>121</v>
      </c>
      <c r="AD89" s="208"/>
      <c r="AE89" s="208"/>
      <c r="AF89" s="208">
        <f>V89*1.02</f>
        <v>0.10149</v>
      </c>
      <c r="AG89" s="226">
        <f t="shared" ref="AG89:AG94" si="10">V89/AF89</f>
        <v>0.980392156862745</v>
      </c>
      <c r="AH89" s="186"/>
      <c r="AI89" s="186"/>
      <c r="AJ89" s="186" t="s">
        <v>122</v>
      </c>
      <c r="AK89" s="186"/>
      <c r="AL89" s="186"/>
      <c r="AM89" s="186"/>
      <c r="AN89" s="186"/>
      <c r="AO89" s="186"/>
      <c r="AP89" s="186"/>
      <c r="AQ89" s="186"/>
      <c r="AR89" s="186"/>
      <c r="AS89" s="186"/>
      <c r="AT89" s="186"/>
      <c r="AU89" s="186"/>
      <c r="AV89" s="186"/>
      <c r="AW89" s="186" t="s">
        <v>46</v>
      </c>
      <c r="AX89" s="186">
        <v>1</v>
      </c>
    </row>
    <row r="90" s="153" customFormat="1" ht="45" customHeight="1" spans="1:50">
      <c r="A90" s="186">
        <f t="shared" si="9"/>
        <v>81</v>
      </c>
      <c r="B90" s="186">
        <v>1</v>
      </c>
      <c r="C90" s="186" t="s">
        <v>413</v>
      </c>
      <c r="D90" s="186" t="s">
        <v>414</v>
      </c>
      <c r="E90" s="186" t="s">
        <v>414</v>
      </c>
      <c r="F90" s="187" t="s">
        <v>415</v>
      </c>
      <c r="G90" s="186"/>
      <c r="H90" s="186" t="s">
        <v>111</v>
      </c>
      <c r="I90" s="186" t="s">
        <v>101</v>
      </c>
      <c r="J90" s="186"/>
      <c r="K90" s="186" t="s">
        <v>100</v>
      </c>
      <c r="L90" s="186" t="s">
        <v>414</v>
      </c>
      <c r="M90" s="186" t="s">
        <v>100</v>
      </c>
      <c r="N90" s="186" t="s">
        <v>103</v>
      </c>
      <c r="O90" s="186" t="s">
        <v>102</v>
      </c>
      <c r="P90" s="186" t="s">
        <v>117</v>
      </c>
      <c r="Q90" s="186" t="s">
        <v>395</v>
      </c>
      <c r="R90" s="186" t="s">
        <v>46</v>
      </c>
      <c r="S90" s="186" t="s">
        <v>46</v>
      </c>
      <c r="T90" s="186" t="s">
        <v>416</v>
      </c>
      <c r="U90" s="186" t="s">
        <v>46</v>
      </c>
      <c r="V90" s="194">
        <v>0.1472</v>
      </c>
      <c r="W90" s="186" t="s">
        <v>46</v>
      </c>
      <c r="X90" s="186" t="s">
        <v>46</v>
      </c>
      <c r="Y90" s="186" t="s">
        <v>73</v>
      </c>
      <c r="Z90" s="186" t="s">
        <v>46</v>
      </c>
      <c r="AA90" s="186" t="s">
        <v>120</v>
      </c>
      <c r="AB90" s="186"/>
      <c r="AC90" s="208" t="s">
        <v>121</v>
      </c>
      <c r="AD90" s="208"/>
      <c r="AE90" s="208"/>
      <c r="AF90" s="208">
        <f>V90*1.02</f>
        <v>0.150144</v>
      </c>
      <c r="AG90" s="226">
        <f t="shared" si="10"/>
        <v>0.980392156862745</v>
      </c>
      <c r="AH90" s="186"/>
      <c r="AI90" s="186"/>
      <c r="AJ90" s="186" t="s">
        <v>148</v>
      </c>
      <c r="AK90" s="186" t="s">
        <v>216</v>
      </c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 t="s">
        <v>46</v>
      </c>
      <c r="AX90" s="186">
        <v>1</v>
      </c>
    </row>
    <row r="91" s="153" customFormat="1" ht="45" customHeight="1" spans="1:50">
      <c r="A91" s="186">
        <f t="shared" si="9"/>
        <v>82</v>
      </c>
      <c r="B91" s="186">
        <v>1</v>
      </c>
      <c r="C91" s="186" t="s">
        <v>123</v>
      </c>
      <c r="D91" s="186" t="s">
        <v>417</v>
      </c>
      <c r="E91" s="186" t="s">
        <v>417</v>
      </c>
      <c r="F91" s="187" t="s">
        <v>418</v>
      </c>
      <c r="G91" s="186"/>
      <c r="H91" s="186" t="s">
        <v>111</v>
      </c>
      <c r="I91" s="186" t="s">
        <v>101</v>
      </c>
      <c r="J91" s="186"/>
      <c r="K91" s="186" t="s">
        <v>100</v>
      </c>
      <c r="L91" s="186" t="s">
        <v>417</v>
      </c>
      <c r="M91" s="186" t="s">
        <v>100</v>
      </c>
      <c r="N91" s="186" t="s">
        <v>103</v>
      </c>
      <c r="O91" s="186" t="s">
        <v>102</v>
      </c>
      <c r="P91" s="186" t="s">
        <v>117</v>
      </c>
      <c r="Q91" s="186" t="s">
        <v>259</v>
      </c>
      <c r="R91" s="186" t="s">
        <v>46</v>
      </c>
      <c r="S91" s="186" t="s">
        <v>46</v>
      </c>
      <c r="T91" s="186" t="s">
        <v>419</v>
      </c>
      <c r="U91" s="186" t="s">
        <v>46</v>
      </c>
      <c r="V91" s="194">
        <v>0.1909</v>
      </c>
      <c r="W91" s="186" t="s">
        <v>46</v>
      </c>
      <c r="X91" s="186" t="s">
        <v>46</v>
      </c>
      <c r="Y91" s="186" t="s">
        <v>46</v>
      </c>
      <c r="Z91" s="186" t="s">
        <v>46</v>
      </c>
      <c r="AA91" s="186" t="s">
        <v>120</v>
      </c>
      <c r="AB91" s="186"/>
      <c r="AC91" s="208" t="s">
        <v>121</v>
      </c>
      <c r="AD91" s="208"/>
      <c r="AE91" s="208"/>
      <c r="AF91" s="208">
        <f>V91*1.02</f>
        <v>0.194718</v>
      </c>
      <c r="AG91" s="226">
        <f t="shared" si="10"/>
        <v>0.980392156862745</v>
      </c>
      <c r="AH91" s="186"/>
      <c r="AI91" s="186"/>
      <c r="AJ91" s="186" t="s">
        <v>148</v>
      </c>
      <c r="AK91" s="186" t="s">
        <v>216</v>
      </c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 t="s">
        <v>46</v>
      </c>
      <c r="AX91" s="186">
        <v>1</v>
      </c>
    </row>
    <row r="92" s="153" customFormat="1" ht="45" customHeight="1" spans="1:50">
      <c r="A92" s="186">
        <f t="shared" si="9"/>
        <v>83</v>
      </c>
      <c r="B92" s="186">
        <v>1</v>
      </c>
      <c r="C92" s="186" t="s">
        <v>114</v>
      </c>
      <c r="D92" s="186" t="s">
        <v>420</v>
      </c>
      <c r="E92" s="186" t="s">
        <v>420</v>
      </c>
      <c r="F92" s="187" t="s">
        <v>421</v>
      </c>
      <c r="G92" s="186"/>
      <c r="H92" s="186" t="s">
        <v>111</v>
      </c>
      <c r="I92" s="186" t="s">
        <v>101</v>
      </c>
      <c r="J92" s="186"/>
      <c r="K92" s="186" t="s">
        <v>100</v>
      </c>
      <c r="L92" s="186" t="s">
        <v>420</v>
      </c>
      <c r="M92" s="186" t="s">
        <v>100</v>
      </c>
      <c r="N92" s="186" t="s">
        <v>103</v>
      </c>
      <c r="O92" s="186" t="s">
        <v>102</v>
      </c>
      <c r="P92" s="186" t="s">
        <v>112</v>
      </c>
      <c r="Q92" s="186" t="s">
        <v>104</v>
      </c>
      <c r="R92" s="186" t="s">
        <v>46</v>
      </c>
      <c r="S92" s="186" t="s">
        <v>46</v>
      </c>
      <c r="T92" s="186" t="s">
        <v>422</v>
      </c>
      <c r="U92" s="186" t="s">
        <v>46</v>
      </c>
      <c r="V92" s="194">
        <v>0.0491</v>
      </c>
      <c r="W92" s="186" t="s">
        <v>46</v>
      </c>
      <c r="X92" s="186" t="s">
        <v>46</v>
      </c>
      <c r="Y92" s="186" t="s">
        <v>46</v>
      </c>
      <c r="Z92" s="186" t="s">
        <v>46</v>
      </c>
      <c r="AA92" s="186"/>
      <c r="AB92" s="186"/>
      <c r="AC92" s="208"/>
      <c r="AD92" s="208"/>
      <c r="AE92" s="208"/>
      <c r="AF92" s="208"/>
      <c r="AG92" s="226"/>
      <c r="AH92" s="186"/>
      <c r="AI92" s="186"/>
      <c r="AJ92" s="186" t="s">
        <v>113</v>
      </c>
      <c r="AK92" s="186"/>
      <c r="AL92" s="186"/>
      <c r="AM92" s="186"/>
      <c r="AN92" s="186"/>
      <c r="AO92" s="186"/>
      <c r="AP92" s="186"/>
      <c r="AQ92" s="186"/>
      <c r="AR92" s="186"/>
      <c r="AS92" s="186"/>
      <c r="AT92" s="186"/>
      <c r="AU92" s="186"/>
      <c r="AV92" s="186"/>
      <c r="AW92" s="186" t="s">
        <v>46</v>
      </c>
      <c r="AX92" s="186">
        <v>1</v>
      </c>
    </row>
    <row r="93" s="153" customFormat="1" ht="45" customHeight="1" spans="1:50">
      <c r="A93" s="186">
        <f t="shared" si="9"/>
        <v>84</v>
      </c>
      <c r="B93" s="186">
        <v>2</v>
      </c>
      <c r="C93" s="186" t="s">
        <v>114</v>
      </c>
      <c r="D93" s="186" t="s">
        <v>423</v>
      </c>
      <c r="E93" s="186" t="s">
        <v>423</v>
      </c>
      <c r="F93" s="187" t="s">
        <v>424</v>
      </c>
      <c r="G93" s="186"/>
      <c r="H93" s="186" t="s">
        <v>111</v>
      </c>
      <c r="I93" s="186" t="s">
        <v>101</v>
      </c>
      <c r="J93" s="186"/>
      <c r="K93" s="186" t="s">
        <v>100</v>
      </c>
      <c r="L93" s="186" t="s">
        <v>423</v>
      </c>
      <c r="M93" s="186" t="s">
        <v>100</v>
      </c>
      <c r="N93" s="186" t="s">
        <v>103</v>
      </c>
      <c r="O93" s="186" t="s">
        <v>102</v>
      </c>
      <c r="P93" s="186" t="s">
        <v>117</v>
      </c>
      <c r="Q93" s="186" t="s">
        <v>104</v>
      </c>
      <c r="R93" s="186" t="s">
        <v>46</v>
      </c>
      <c r="S93" s="186"/>
      <c r="T93" s="186" t="s">
        <v>425</v>
      </c>
      <c r="U93" s="186" t="s">
        <v>46</v>
      </c>
      <c r="V93" s="194"/>
      <c r="W93" s="186" t="s">
        <v>46</v>
      </c>
      <c r="X93" s="186" t="s">
        <v>46</v>
      </c>
      <c r="Y93" s="186" t="s">
        <v>426</v>
      </c>
      <c r="Z93" s="186" t="s">
        <v>46</v>
      </c>
      <c r="AA93" s="186" t="s">
        <v>120</v>
      </c>
      <c r="AB93" s="186"/>
      <c r="AC93" s="208"/>
      <c r="AD93" s="208"/>
      <c r="AE93" s="208"/>
      <c r="AF93" s="208"/>
      <c r="AG93" s="226"/>
      <c r="AH93" s="186"/>
      <c r="AI93" s="186"/>
      <c r="AJ93" s="186" t="s">
        <v>148</v>
      </c>
      <c r="AK93" s="186" t="s">
        <v>266</v>
      </c>
      <c r="AL93" s="186"/>
      <c r="AM93" s="186"/>
      <c r="AN93" s="186"/>
      <c r="AO93" s="186"/>
      <c r="AP93" s="186"/>
      <c r="AQ93" s="186"/>
      <c r="AR93" s="186"/>
      <c r="AS93" s="186"/>
      <c r="AT93" s="186"/>
      <c r="AU93" s="186"/>
      <c r="AV93" s="186"/>
      <c r="AW93" s="186" t="s">
        <v>46</v>
      </c>
      <c r="AX93" s="186">
        <v>1</v>
      </c>
    </row>
    <row r="94" s="153" customFormat="1" ht="45" customHeight="1" spans="1:50">
      <c r="A94" s="186">
        <f t="shared" ref="A94:A103" si="11">ROW()-9</f>
        <v>85</v>
      </c>
      <c r="B94" s="186">
        <v>3</v>
      </c>
      <c r="C94" s="186" t="s">
        <v>114</v>
      </c>
      <c r="D94" s="186" t="s">
        <v>427</v>
      </c>
      <c r="E94" s="186" t="s">
        <v>427</v>
      </c>
      <c r="F94" s="187" t="s">
        <v>428</v>
      </c>
      <c r="G94" s="186"/>
      <c r="H94" s="186" t="s">
        <v>111</v>
      </c>
      <c r="I94" s="186" t="s">
        <v>101</v>
      </c>
      <c r="J94" s="186"/>
      <c r="K94" s="186" t="s">
        <v>100</v>
      </c>
      <c r="L94" s="186" t="s">
        <v>427</v>
      </c>
      <c r="M94" s="186" t="s">
        <v>100</v>
      </c>
      <c r="N94" s="186" t="s">
        <v>103</v>
      </c>
      <c r="O94" s="186" t="s">
        <v>102</v>
      </c>
      <c r="P94" s="186" t="s">
        <v>117</v>
      </c>
      <c r="Q94" s="186" t="s">
        <v>259</v>
      </c>
      <c r="R94" s="186" t="s">
        <v>46</v>
      </c>
      <c r="S94" s="186" t="s">
        <v>46</v>
      </c>
      <c r="T94" s="186" t="s">
        <v>429</v>
      </c>
      <c r="U94" s="186" t="s">
        <v>46</v>
      </c>
      <c r="V94" s="194">
        <v>0.0777</v>
      </c>
      <c r="W94" s="186" t="s">
        <v>46</v>
      </c>
      <c r="X94" s="186" t="s">
        <v>46</v>
      </c>
      <c r="Y94" s="186" t="s">
        <v>426</v>
      </c>
      <c r="Z94" s="186" t="s">
        <v>46</v>
      </c>
      <c r="AA94" s="186" t="s">
        <v>120</v>
      </c>
      <c r="AB94" s="186"/>
      <c r="AC94" s="208" t="s">
        <v>121</v>
      </c>
      <c r="AD94" s="208"/>
      <c r="AE94" s="208"/>
      <c r="AF94" s="208">
        <f>V94*1.02</f>
        <v>0.079254</v>
      </c>
      <c r="AG94" s="226">
        <f t="shared" si="10"/>
        <v>0.980392156862745</v>
      </c>
      <c r="AH94" s="186"/>
      <c r="AI94" s="186"/>
      <c r="AJ94" s="186" t="s">
        <v>148</v>
      </c>
      <c r="AK94" s="186"/>
      <c r="AL94" s="186"/>
      <c r="AM94" s="186"/>
      <c r="AN94" s="186"/>
      <c r="AO94" s="186"/>
      <c r="AP94" s="186"/>
      <c r="AQ94" s="186"/>
      <c r="AR94" s="186"/>
      <c r="AS94" s="186"/>
      <c r="AT94" s="186"/>
      <c r="AU94" s="186"/>
      <c r="AV94" s="186"/>
      <c r="AW94" s="186" t="s">
        <v>46</v>
      </c>
      <c r="AX94" s="186">
        <v>1</v>
      </c>
    </row>
    <row r="95" s="153" customFormat="1" ht="45" customHeight="1" spans="1:50">
      <c r="A95" s="186">
        <f t="shared" si="11"/>
        <v>86</v>
      </c>
      <c r="B95" s="186">
        <v>3</v>
      </c>
      <c r="C95" s="186" t="s">
        <v>123</v>
      </c>
      <c r="D95" s="186" t="s">
        <v>430</v>
      </c>
      <c r="E95" s="186" t="s">
        <v>430</v>
      </c>
      <c r="F95" s="187" t="s">
        <v>431</v>
      </c>
      <c r="G95" s="186"/>
      <c r="H95" s="186" t="s">
        <v>111</v>
      </c>
      <c r="I95" s="186" t="s">
        <v>101</v>
      </c>
      <c r="J95" s="186"/>
      <c r="K95" s="186" t="s">
        <v>100</v>
      </c>
      <c r="L95" s="186" t="s">
        <v>430</v>
      </c>
      <c r="M95" s="186" t="s">
        <v>100</v>
      </c>
      <c r="N95" s="186" t="s">
        <v>103</v>
      </c>
      <c r="O95" s="186" t="s">
        <v>102</v>
      </c>
      <c r="P95" s="186" t="s">
        <v>432</v>
      </c>
      <c r="Q95" s="186" t="s">
        <v>433</v>
      </c>
      <c r="R95" s="186" t="s">
        <v>46</v>
      </c>
      <c r="S95" s="186" t="s">
        <v>46</v>
      </c>
      <c r="T95" s="186" t="s">
        <v>434</v>
      </c>
      <c r="U95" s="186" t="s">
        <v>46</v>
      </c>
      <c r="V95" s="194">
        <v>0.002</v>
      </c>
      <c r="W95" s="186" t="s">
        <v>46</v>
      </c>
      <c r="X95" s="186" t="s">
        <v>46</v>
      </c>
      <c r="Y95" s="186" t="s">
        <v>46</v>
      </c>
      <c r="Z95" s="186" t="s">
        <v>300</v>
      </c>
      <c r="AA95" s="186"/>
      <c r="AB95" s="186"/>
      <c r="AC95" s="208"/>
      <c r="AD95" s="208"/>
      <c r="AE95" s="208"/>
      <c r="AF95" s="208"/>
      <c r="AG95" s="226"/>
      <c r="AH95" s="186"/>
      <c r="AI95" s="186"/>
      <c r="AJ95" s="186" t="s">
        <v>122</v>
      </c>
      <c r="AK95" s="186" t="s">
        <v>435</v>
      </c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 t="s">
        <v>46</v>
      </c>
      <c r="AX95" s="186">
        <v>1</v>
      </c>
    </row>
    <row r="96" s="153" customFormat="1" ht="45" customHeight="1" spans="1:50">
      <c r="A96" s="186">
        <f t="shared" si="11"/>
        <v>87</v>
      </c>
      <c r="B96" s="186">
        <v>2</v>
      </c>
      <c r="C96" s="186" t="s">
        <v>114</v>
      </c>
      <c r="D96" s="186" t="s">
        <v>436</v>
      </c>
      <c r="E96" s="186" t="s">
        <v>436</v>
      </c>
      <c r="F96" s="187" t="s">
        <v>437</v>
      </c>
      <c r="G96" s="186"/>
      <c r="H96" s="186" t="s">
        <v>111</v>
      </c>
      <c r="I96" s="186" t="s">
        <v>101</v>
      </c>
      <c r="J96" s="186"/>
      <c r="K96" s="186" t="s">
        <v>100</v>
      </c>
      <c r="L96" s="186" t="s">
        <v>436</v>
      </c>
      <c r="M96" s="186" t="s">
        <v>100</v>
      </c>
      <c r="N96" s="186" t="s">
        <v>103</v>
      </c>
      <c r="O96" s="186" t="s">
        <v>102</v>
      </c>
      <c r="P96" s="186" t="s">
        <v>222</v>
      </c>
      <c r="Q96" s="186" t="s">
        <v>223</v>
      </c>
      <c r="R96" s="186" t="s">
        <v>46</v>
      </c>
      <c r="S96" s="186" t="s">
        <v>46</v>
      </c>
      <c r="T96" s="186" t="s">
        <v>438</v>
      </c>
      <c r="U96" s="186" t="s">
        <v>46</v>
      </c>
      <c r="V96" s="194">
        <v>0.0001</v>
      </c>
      <c r="W96" s="186" t="s">
        <v>46</v>
      </c>
      <c r="X96" s="186" t="s">
        <v>46</v>
      </c>
      <c r="Y96" s="186" t="s">
        <v>46</v>
      </c>
      <c r="Z96" s="186" t="s">
        <v>225</v>
      </c>
      <c r="AA96" s="186"/>
      <c r="AB96" s="186"/>
      <c r="AC96" s="208"/>
      <c r="AD96" s="208"/>
      <c r="AE96" s="208"/>
      <c r="AF96" s="208"/>
      <c r="AG96" s="226"/>
      <c r="AH96" s="186"/>
      <c r="AI96" s="186"/>
      <c r="AJ96" s="186" t="s">
        <v>122</v>
      </c>
      <c r="AK96" s="186"/>
      <c r="AL96" s="186"/>
      <c r="AM96" s="186"/>
      <c r="AN96" s="186"/>
      <c r="AO96" s="186"/>
      <c r="AP96" s="186"/>
      <c r="AQ96" s="186"/>
      <c r="AR96" s="186"/>
      <c r="AS96" s="186"/>
      <c r="AT96" s="186"/>
      <c r="AU96" s="186"/>
      <c r="AV96" s="186"/>
      <c r="AW96" s="186" t="s">
        <v>46</v>
      </c>
      <c r="AX96" s="186">
        <v>1</v>
      </c>
    </row>
    <row r="97" s="155" customFormat="1" ht="45" customHeight="1" spans="1:50">
      <c r="A97" s="186">
        <f t="shared" si="11"/>
        <v>88</v>
      </c>
      <c r="B97" s="186">
        <v>1</v>
      </c>
      <c r="C97" s="186" t="s">
        <v>114</v>
      </c>
      <c r="D97" s="186" t="s">
        <v>439</v>
      </c>
      <c r="E97" s="186" t="s">
        <v>439</v>
      </c>
      <c r="F97" s="187" t="s">
        <v>440</v>
      </c>
      <c r="G97" s="186"/>
      <c r="H97" s="186" t="s">
        <v>111</v>
      </c>
      <c r="I97" s="186" t="s">
        <v>101</v>
      </c>
      <c r="J97" s="186"/>
      <c r="K97" s="186" t="s">
        <v>100</v>
      </c>
      <c r="L97" s="186" t="s">
        <v>439</v>
      </c>
      <c r="M97" s="186" t="s">
        <v>100</v>
      </c>
      <c r="N97" s="186" t="s">
        <v>103</v>
      </c>
      <c r="O97" s="186" t="s">
        <v>102</v>
      </c>
      <c r="P97" s="186" t="s">
        <v>270</v>
      </c>
      <c r="Q97" s="186" t="s">
        <v>104</v>
      </c>
      <c r="R97" s="186" t="s">
        <v>46</v>
      </c>
      <c r="S97" s="186" t="s">
        <v>46</v>
      </c>
      <c r="T97" s="186" t="s">
        <v>46</v>
      </c>
      <c r="U97" s="186" t="s">
        <v>46</v>
      </c>
      <c r="V97" s="194"/>
      <c r="W97" s="186" t="s">
        <v>46</v>
      </c>
      <c r="X97" s="186" t="s">
        <v>46</v>
      </c>
      <c r="Y97" s="186" t="s">
        <v>46</v>
      </c>
      <c r="Z97" s="186" t="s">
        <v>46</v>
      </c>
      <c r="AA97" s="186"/>
      <c r="AB97" s="186"/>
      <c r="AC97" s="208"/>
      <c r="AD97" s="208"/>
      <c r="AE97" s="208"/>
      <c r="AF97" s="208"/>
      <c r="AG97" s="226"/>
      <c r="AH97" s="186"/>
      <c r="AI97" s="186"/>
      <c r="AJ97" s="186" t="s">
        <v>122</v>
      </c>
      <c r="AK97" s="186" t="s">
        <v>176</v>
      </c>
      <c r="AL97" s="186"/>
      <c r="AM97" s="186"/>
      <c r="AN97" s="186"/>
      <c r="AO97" s="186"/>
      <c r="AP97" s="186"/>
      <c r="AQ97" s="186"/>
      <c r="AR97" s="186"/>
      <c r="AS97" s="186"/>
      <c r="AT97" s="186"/>
      <c r="AU97" s="186"/>
      <c r="AV97" s="186"/>
      <c r="AW97" s="186" t="s">
        <v>46</v>
      </c>
      <c r="AX97" s="186">
        <v>1</v>
      </c>
    </row>
    <row r="98" s="153" customFormat="1" ht="45" customHeight="1" spans="1:50">
      <c r="A98" s="186">
        <f t="shared" si="11"/>
        <v>89</v>
      </c>
      <c r="B98" s="186">
        <v>1</v>
      </c>
      <c r="C98" s="186" t="s">
        <v>123</v>
      </c>
      <c r="D98" s="186" t="s">
        <v>441</v>
      </c>
      <c r="E98" s="186" t="s">
        <v>441</v>
      </c>
      <c r="F98" s="187" t="s">
        <v>442</v>
      </c>
      <c r="G98" s="242"/>
      <c r="H98" s="186" t="s">
        <v>111</v>
      </c>
      <c r="I98" s="186" t="s">
        <v>101</v>
      </c>
      <c r="J98" s="243"/>
      <c r="K98" s="186" t="s">
        <v>100</v>
      </c>
      <c r="L98" s="186" t="s">
        <v>441</v>
      </c>
      <c r="M98" s="186" t="s">
        <v>100</v>
      </c>
      <c r="N98" s="186" t="s">
        <v>103</v>
      </c>
      <c r="O98" s="186" t="s">
        <v>102</v>
      </c>
      <c r="P98" s="243" t="s">
        <v>112</v>
      </c>
      <c r="Q98" s="243" t="s">
        <v>104</v>
      </c>
      <c r="R98" s="186" t="s">
        <v>46</v>
      </c>
      <c r="S98" s="243" t="s">
        <v>443</v>
      </c>
      <c r="T98" s="246">
        <v>0.036</v>
      </c>
      <c r="U98" s="186" t="s">
        <v>46</v>
      </c>
      <c r="V98" s="247"/>
      <c r="W98" s="186" t="s">
        <v>46</v>
      </c>
      <c r="X98" s="186" t="s">
        <v>46</v>
      </c>
      <c r="Y98" s="186" t="s">
        <v>46</v>
      </c>
      <c r="Z98" s="249"/>
      <c r="AA98" s="249"/>
      <c r="AB98" s="249"/>
      <c r="AC98" s="250"/>
      <c r="AD98" s="250"/>
      <c r="AE98" s="250"/>
      <c r="AF98" s="250"/>
      <c r="AG98" s="254"/>
      <c r="AH98" s="249"/>
      <c r="AI98" s="249"/>
      <c r="AJ98" s="186" t="s">
        <v>122</v>
      </c>
      <c r="AK98" s="186" t="s">
        <v>176</v>
      </c>
      <c r="AL98" s="249"/>
      <c r="AM98" s="249"/>
      <c r="AN98" s="249"/>
      <c r="AO98" s="249"/>
      <c r="AP98" s="249"/>
      <c r="AQ98" s="249"/>
      <c r="AR98" s="249"/>
      <c r="AS98" s="249"/>
      <c r="AT98" s="249"/>
      <c r="AU98" s="249"/>
      <c r="AV98" s="249"/>
      <c r="AW98" s="186" t="s">
        <v>46</v>
      </c>
      <c r="AX98" s="186">
        <v>1</v>
      </c>
    </row>
    <row r="99" s="153" customFormat="1" ht="45" customHeight="1" spans="1:50">
      <c r="A99" s="186">
        <f t="shared" si="11"/>
        <v>90</v>
      </c>
      <c r="B99" s="186">
        <v>1</v>
      </c>
      <c r="C99" s="186" t="s">
        <v>114</v>
      </c>
      <c r="D99" s="186" t="s">
        <v>444</v>
      </c>
      <c r="E99" s="186" t="s">
        <v>444</v>
      </c>
      <c r="F99" s="187" t="s">
        <v>445</v>
      </c>
      <c r="G99" s="186"/>
      <c r="H99" s="186" t="s">
        <v>111</v>
      </c>
      <c r="I99" s="186" t="s">
        <v>101</v>
      </c>
      <c r="J99" s="186"/>
      <c r="K99" s="186" t="s">
        <v>100</v>
      </c>
      <c r="L99" s="186" t="s">
        <v>444</v>
      </c>
      <c r="M99" s="186" t="s">
        <v>100</v>
      </c>
      <c r="N99" s="186" t="s">
        <v>103</v>
      </c>
      <c r="O99" s="186" t="s">
        <v>102</v>
      </c>
      <c r="P99" s="186" t="s">
        <v>117</v>
      </c>
      <c r="Q99" s="186" t="s">
        <v>204</v>
      </c>
      <c r="R99" s="186" t="s">
        <v>46</v>
      </c>
      <c r="S99" s="186" t="s">
        <v>46</v>
      </c>
      <c r="T99" s="186" t="s">
        <v>446</v>
      </c>
      <c r="U99" s="186" t="s">
        <v>46</v>
      </c>
      <c r="V99" s="194">
        <v>0.021</v>
      </c>
      <c r="W99" s="186" t="s">
        <v>46</v>
      </c>
      <c r="X99" s="186" t="s">
        <v>46</v>
      </c>
      <c r="Y99" s="186" t="s">
        <v>46</v>
      </c>
      <c r="Z99" s="186" t="s">
        <v>46</v>
      </c>
      <c r="AA99" s="186" t="s">
        <v>120</v>
      </c>
      <c r="AB99" s="186"/>
      <c r="AC99" s="208" t="s">
        <v>121</v>
      </c>
      <c r="AD99" s="208"/>
      <c r="AE99" s="208"/>
      <c r="AF99" s="208">
        <f>V99*1.02</f>
        <v>0.02142</v>
      </c>
      <c r="AG99" s="226">
        <f>V99/AF99</f>
        <v>0.980392156862745</v>
      </c>
      <c r="AH99" s="186"/>
      <c r="AI99" s="186"/>
      <c r="AJ99" s="186" t="s">
        <v>122</v>
      </c>
      <c r="AK99" s="186"/>
      <c r="AL99" s="186"/>
      <c r="AM99" s="186"/>
      <c r="AN99" s="186"/>
      <c r="AO99" s="186"/>
      <c r="AP99" s="186"/>
      <c r="AQ99" s="186"/>
      <c r="AR99" s="186"/>
      <c r="AS99" s="186"/>
      <c r="AT99" s="186"/>
      <c r="AU99" s="186"/>
      <c r="AV99" s="186"/>
      <c r="AW99" s="186" t="s">
        <v>46</v>
      </c>
      <c r="AX99" s="186">
        <v>1</v>
      </c>
    </row>
    <row r="100" s="153" customFormat="1" ht="45" customHeight="1" spans="1:50">
      <c r="A100" s="186">
        <f t="shared" si="11"/>
        <v>91</v>
      </c>
      <c r="B100" s="186">
        <v>1</v>
      </c>
      <c r="C100" s="186" t="s">
        <v>123</v>
      </c>
      <c r="D100" s="186" t="s">
        <v>447</v>
      </c>
      <c r="E100" s="186" t="s">
        <v>447</v>
      </c>
      <c r="F100" s="187" t="s">
        <v>448</v>
      </c>
      <c r="G100" s="186"/>
      <c r="H100" s="186" t="s">
        <v>111</v>
      </c>
      <c r="I100" s="186" t="s">
        <v>101</v>
      </c>
      <c r="J100" s="186"/>
      <c r="K100" s="186" t="s">
        <v>100</v>
      </c>
      <c r="L100" s="186" t="s">
        <v>447</v>
      </c>
      <c r="M100" s="186" t="s">
        <v>100</v>
      </c>
      <c r="N100" s="186" t="s">
        <v>103</v>
      </c>
      <c r="O100" s="186" t="s">
        <v>102</v>
      </c>
      <c r="P100" s="186" t="s">
        <v>112</v>
      </c>
      <c r="Q100" s="186" t="s">
        <v>104</v>
      </c>
      <c r="R100" s="186" t="s">
        <v>46</v>
      </c>
      <c r="S100" s="186" t="s">
        <v>46</v>
      </c>
      <c r="T100" s="186" t="s">
        <v>449</v>
      </c>
      <c r="U100" s="186" t="s">
        <v>46</v>
      </c>
      <c r="V100" s="194">
        <v>0.045</v>
      </c>
      <c r="W100" s="186" t="s">
        <v>46</v>
      </c>
      <c r="X100" s="186" t="s">
        <v>46</v>
      </c>
      <c r="Y100" s="186" t="s">
        <v>46</v>
      </c>
      <c r="Z100" s="186" t="s">
        <v>46</v>
      </c>
      <c r="AA100" s="186"/>
      <c r="AB100" s="186"/>
      <c r="AC100" s="208"/>
      <c r="AD100" s="208"/>
      <c r="AE100" s="208"/>
      <c r="AF100" s="208"/>
      <c r="AG100" s="226"/>
      <c r="AH100" s="186"/>
      <c r="AI100" s="186"/>
      <c r="AJ100" s="186" t="s">
        <v>122</v>
      </c>
      <c r="AK100" s="186" t="s">
        <v>176</v>
      </c>
      <c r="AL100" s="186"/>
      <c r="AM100" s="186"/>
      <c r="AN100" s="186"/>
      <c r="AO100" s="186"/>
      <c r="AP100" s="186"/>
      <c r="AQ100" s="186"/>
      <c r="AR100" s="186"/>
      <c r="AS100" s="186"/>
      <c r="AT100" s="186"/>
      <c r="AU100" s="186"/>
      <c r="AV100" s="186"/>
      <c r="AW100" s="186" t="s">
        <v>46</v>
      </c>
      <c r="AX100" s="186">
        <v>1</v>
      </c>
    </row>
    <row r="101" s="153" customFormat="1" ht="45" customHeight="1" spans="1:50">
      <c r="A101" s="186">
        <f t="shared" si="11"/>
        <v>92</v>
      </c>
      <c r="B101" s="186">
        <v>1</v>
      </c>
      <c r="C101" s="186" t="s">
        <v>123</v>
      </c>
      <c r="D101" s="186" t="s">
        <v>450</v>
      </c>
      <c r="E101" s="186" t="s">
        <v>450</v>
      </c>
      <c r="F101" s="187" t="s">
        <v>451</v>
      </c>
      <c r="G101" s="186" t="s">
        <v>452</v>
      </c>
      <c r="H101" s="186" t="s">
        <v>111</v>
      </c>
      <c r="I101" s="186" t="s">
        <v>101</v>
      </c>
      <c r="J101" s="186"/>
      <c r="K101" s="186" t="s">
        <v>100</v>
      </c>
      <c r="L101" s="186" t="s">
        <v>450</v>
      </c>
      <c r="M101" s="186" t="s">
        <v>100</v>
      </c>
      <c r="N101" s="186" t="s">
        <v>103</v>
      </c>
      <c r="O101" s="186" t="s">
        <v>102</v>
      </c>
      <c r="P101" s="186" t="s">
        <v>127</v>
      </c>
      <c r="Q101" s="186" t="s">
        <v>46</v>
      </c>
      <c r="R101" s="186" t="s">
        <v>46</v>
      </c>
      <c r="S101" s="186" t="s">
        <v>46</v>
      </c>
      <c r="T101" s="186" t="s">
        <v>453</v>
      </c>
      <c r="U101" s="186" t="s">
        <v>46</v>
      </c>
      <c r="V101" s="194">
        <v>0.0027</v>
      </c>
      <c r="W101" s="186" t="s">
        <v>46</v>
      </c>
      <c r="X101" s="186" t="s">
        <v>46</v>
      </c>
      <c r="Y101" s="186" t="s">
        <v>46</v>
      </c>
      <c r="Z101" s="186" t="s">
        <v>454</v>
      </c>
      <c r="AA101" s="186"/>
      <c r="AB101" s="186"/>
      <c r="AC101" s="208"/>
      <c r="AD101" s="208"/>
      <c r="AE101" s="208"/>
      <c r="AF101" s="208"/>
      <c r="AG101" s="226"/>
      <c r="AH101" s="186"/>
      <c r="AI101" s="186"/>
      <c r="AJ101" s="186" t="s">
        <v>122</v>
      </c>
      <c r="AK101" s="186" t="s">
        <v>455</v>
      </c>
      <c r="AL101" s="186"/>
      <c r="AM101" s="186"/>
      <c r="AN101" s="186"/>
      <c r="AO101" s="186"/>
      <c r="AP101" s="186"/>
      <c r="AQ101" s="186"/>
      <c r="AR101" s="186"/>
      <c r="AS101" s="186"/>
      <c r="AT101" s="186"/>
      <c r="AU101" s="186"/>
      <c r="AV101" s="186"/>
      <c r="AW101" s="186" t="s">
        <v>46</v>
      </c>
      <c r="AX101" s="186">
        <v>13</v>
      </c>
    </row>
    <row r="102" s="153" customFormat="1" ht="45" customHeight="1" spans="1:50">
      <c r="A102" s="186">
        <f t="shared" si="11"/>
        <v>93</v>
      </c>
      <c r="B102" s="186">
        <v>1</v>
      </c>
      <c r="C102" s="186" t="s">
        <v>123</v>
      </c>
      <c r="D102" s="186" t="s">
        <v>456</v>
      </c>
      <c r="E102" s="186" t="s">
        <v>456</v>
      </c>
      <c r="F102" s="187" t="s">
        <v>457</v>
      </c>
      <c r="G102" s="186" t="s">
        <v>458</v>
      </c>
      <c r="H102" s="186" t="s">
        <v>111</v>
      </c>
      <c r="I102" s="186" t="s">
        <v>101</v>
      </c>
      <c r="J102" s="186"/>
      <c r="K102" s="186" t="s">
        <v>100</v>
      </c>
      <c r="L102" s="186" t="s">
        <v>456</v>
      </c>
      <c r="M102" s="186" t="s">
        <v>100</v>
      </c>
      <c r="N102" s="186" t="s">
        <v>103</v>
      </c>
      <c r="O102" s="186" t="s">
        <v>102</v>
      </c>
      <c r="P102" s="186" t="s">
        <v>127</v>
      </c>
      <c r="Q102" s="186" t="s">
        <v>46</v>
      </c>
      <c r="R102" s="186" t="s">
        <v>46</v>
      </c>
      <c r="S102" s="186" t="s">
        <v>46</v>
      </c>
      <c r="T102" s="186" t="s">
        <v>459</v>
      </c>
      <c r="U102" s="186" t="s">
        <v>46</v>
      </c>
      <c r="V102" s="194">
        <v>0.0026</v>
      </c>
      <c r="W102" s="186" t="s">
        <v>46</v>
      </c>
      <c r="X102" s="186" t="s">
        <v>46</v>
      </c>
      <c r="Y102" s="186" t="s">
        <v>46</v>
      </c>
      <c r="Z102" s="186" t="s">
        <v>454</v>
      </c>
      <c r="AA102" s="186"/>
      <c r="AB102" s="186"/>
      <c r="AC102" s="208"/>
      <c r="AD102" s="208"/>
      <c r="AE102" s="208"/>
      <c r="AF102" s="208"/>
      <c r="AG102" s="226"/>
      <c r="AH102" s="186"/>
      <c r="AI102" s="186"/>
      <c r="AJ102" s="186" t="s">
        <v>122</v>
      </c>
      <c r="AK102" s="186" t="s">
        <v>460</v>
      </c>
      <c r="AL102" s="186"/>
      <c r="AM102" s="186"/>
      <c r="AN102" s="186"/>
      <c r="AO102" s="186"/>
      <c r="AP102" s="186"/>
      <c r="AQ102" s="186"/>
      <c r="AR102" s="186"/>
      <c r="AS102" s="186"/>
      <c r="AT102" s="186"/>
      <c r="AU102" s="186"/>
      <c r="AV102" s="186"/>
      <c r="AW102" s="186" t="s">
        <v>46</v>
      </c>
      <c r="AX102" s="186">
        <v>10</v>
      </c>
    </row>
    <row r="103" s="153" customFormat="1" ht="45" customHeight="1" spans="1:50">
      <c r="A103" s="186">
        <f t="shared" si="11"/>
        <v>94</v>
      </c>
      <c r="B103" s="186">
        <v>1</v>
      </c>
      <c r="C103" s="186" t="s">
        <v>123</v>
      </c>
      <c r="D103" s="186" t="s">
        <v>461</v>
      </c>
      <c r="E103" s="186" t="s">
        <v>461</v>
      </c>
      <c r="F103" s="187" t="s">
        <v>462</v>
      </c>
      <c r="G103" s="186" t="s">
        <v>463</v>
      </c>
      <c r="H103" s="186" t="s">
        <v>111</v>
      </c>
      <c r="I103" s="186" t="s">
        <v>101</v>
      </c>
      <c r="J103" s="186"/>
      <c r="K103" s="186" t="s">
        <v>100</v>
      </c>
      <c r="L103" s="186" t="s">
        <v>461</v>
      </c>
      <c r="M103" s="186" t="s">
        <v>100</v>
      </c>
      <c r="N103" s="186" t="s">
        <v>103</v>
      </c>
      <c r="O103" s="186" t="s">
        <v>102</v>
      </c>
      <c r="P103" s="186" t="s">
        <v>127</v>
      </c>
      <c r="Q103" s="186" t="s">
        <v>46</v>
      </c>
      <c r="R103" s="186" t="s">
        <v>46</v>
      </c>
      <c r="S103" s="186" t="s">
        <v>46</v>
      </c>
      <c r="T103" s="186" t="s">
        <v>46</v>
      </c>
      <c r="U103" s="186" t="s">
        <v>46</v>
      </c>
      <c r="V103" s="194">
        <v>0.0196</v>
      </c>
      <c r="W103" s="186" t="s">
        <v>46</v>
      </c>
      <c r="X103" s="186" t="s">
        <v>46</v>
      </c>
      <c r="Y103" s="186" t="s">
        <v>46</v>
      </c>
      <c r="Z103" s="186" t="s">
        <v>464</v>
      </c>
      <c r="AA103" s="186"/>
      <c r="AB103" s="186"/>
      <c r="AC103" s="208"/>
      <c r="AD103" s="208"/>
      <c r="AE103" s="208"/>
      <c r="AF103" s="208"/>
      <c r="AG103" s="226"/>
      <c r="AH103" s="186"/>
      <c r="AI103" s="186"/>
      <c r="AJ103" s="186" t="s">
        <v>122</v>
      </c>
      <c r="AK103" s="186" t="s">
        <v>460</v>
      </c>
      <c r="AL103" s="186"/>
      <c r="AM103" s="186"/>
      <c r="AN103" s="186"/>
      <c r="AO103" s="186"/>
      <c r="AP103" s="186"/>
      <c r="AQ103" s="186"/>
      <c r="AR103" s="186"/>
      <c r="AS103" s="186"/>
      <c r="AT103" s="186"/>
      <c r="AU103" s="186"/>
      <c r="AV103" s="186"/>
      <c r="AW103" s="186" t="s">
        <v>46</v>
      </c>
      <c r="AX103" s="186">
        <v>4</v>
      </c>
    </row>
    <row r="104" s="153" customFormat="1" ht="45" customHeight="1" spans="1:50">
      <c r="A104" s="186">
        <f t="shared" ref="A104:A118" si="12">ROW()-9</f>
        <v>95</v>
      </c>
      <c r="B104" s="186">
        <v>1</v>
      </c>
      <c r="C104" s="186" t="s">
        <v>46</v>
      </c>
      <c r="D104" s="186" t="s">
        <v>465</v>
      </c>
      <c r="E104" s="186" t="s">
        <v>466</v>
      </c>
      <c r="F104" s="187" t="s">
        <v>467</v>
      </c>
      <c r="G104" s="186" t="s">
        <v>127</v>
      </c>
      <c r="H104" s="186" t="s">
        <v>111</v>
      </c>
      <c r="I104" s="186" t="s">
        <v>101</v>
      </c>
      <c r="J104" s="186"/>
      <c r="K104" s="186" t="s">
        <v>100</v>
      </c>
      <c r="L104" s="186" t="s">
        <v>466</v>
      </c>
      <c r="M104" s="186" t="s">
        <v>100</v>
      </c>
      <c r="N104" s="186" t="s">
        <v>103</v>
      </c>
      <c r="O104" s="186" t="s">
        <v>102</v>
      </c>
      <c r="P104" s="186" t="s">
        <v>127</v>
      </c>
      <c r="Q104" s="186" t="s">
        <v>468</v>
      </c>
      <c r="R104" s="186" t="s">
        <v>46</v>
      </c>
      <c r="S104" s="186" t="s">
        <v>46</v>
      </c>
      <c r="T104" s="186" t="s">
        <v>469</v>
      </c>
      <c r="U104" s="186" t="s">
        <v>46</v>
      </c>
      <c r="V104" s="194">
        <v>0.0134</v>
      </c>
      <c r="W104" s="186" t="s">
        <v>46</v>
      </c>
      <c r="X104" s="186" t="s">
        <v>46</v>
      </c>
      <c r="Y104" s="186" t="s">
        <v>46</v>
      </c>
      <c r="Z104" s="186" t="s">
        <v>470</v>
      </c>
      <c r="AA104" s="186"/>
      <c r="AB104" s="186"/>
      <c r="AC104" s="208"/>
      <c r="AD104" s="208"/>
      <c r="AE104" s="208"/>
      <c r="AF104" s="208"/>
      <c r="AG104" s="226"/>
      <c r="AH104" s="186"/>
      <c r="AI104" s="186"/>
      <c r="AJ104" s="186" t="s">
        <v>122</v>
      </c>
      <c r="AK104" s="186" t="s">
        <v>455</v>
      </c>
      <c r="AL104" s="186"/>
      <c r="AM104" s="186"/>
      <c r="AN104" s="186"/>
      <c r="AO104" s="186"/>
      <c r="AP104" s="186"/>
      <c r="AQ104" s="186"/>
      <c r="AR104" s="186"/>
      <c r="AS104" s="186"/>
      <c r="AT104" s="186"/>
      <c r="AU104" s="186"/>
      <c r="AV104" s="186"/>
      <c r="AW104" s="186" t="s">
        <v>46</v>
      </c>
      <c r="AX104" s="186">
        <v>4</v>
      </c>
    </row>
    <row r="105" s="153" customFormat="1" ht="45" customHeight="1" spans="1:50">
      <c r="A105" s="186">
        <f t="shared" si="12"/>
        <v>96</v>
      </c>
      <c r="B105" s="186">
        <v>1</v>
      </c>
      <c r="C105" s="186" t="s">
        <v>123</v>
      </c>
      <c r="D105" s="186" t="s">
        <v>471</v>
      </c>
      <c r="E105" s="186" t="s">
        <v>471</v>
      </c>
      <c r="F105" s="187" t="s">
        <v>472</v>
      </c>
      <c r="G105" s="186"/>
      <c r="H105" s="186" t="s">
        <v>111</v>
      </c>
      <c r="I105" s="186" t="s">
        <v>101</v>
      </c>
      <c r="J105" s="186"/>
      <c r="K105" s="186" t="s">
        <v>100</v>
      </c>
      <c r="L105" s="186" t="s">
        <v>471</v>
      </c>
      <c r="M105" s="186" t="s">
        <v>100</v>
      </c>
      <c r="N105" s="186" t="s">
        <v>103</v>
      </c>
      <c r="O105" s="186" t="s">
        <v>102</v>
      </c>
      <c r="P105" s="186" t="s">
        <v>127</v>
      </c>
      <c r="Q105" s="186" t="s">
        <v>46</v>
      </c>
      <c r="R105" s="186" t="s">
        <v>46</v>
      </c>
      <c r="S105" s="186" t="s">
        <v>46</v>
      </c>
      <c r="T105" s="186" t="s">
        <v>46</v>
      </c>
      <c r="U105" s="186" t="s">
        <v>46</v>
      </c>
      <c r="V105" s="194">
        <v>0.002</v>
      </c>
      <c r="W105" s="186" t="s">
        <v>46</v>
      </c>
      <c r="X105" s="186" t="s">
        <v>46</v>
      </c>
      <c r="Y105" s="186" t="s">
        <v>46</v>
      </c>
      <c r="Z105" s="186" t="s">
        <v>46</v>
      </c>
      <c r="AA105" s="186"/>
      <c r="AB105" s="186"/>
      <c r="AC105" s="208"/>
      <c r="AD105" s="208"/>
      <c r="AE105" s="208"/>
      <c r="AF105" s="208"/>
      <c r="AG105" s="226"/>
      <c r="AH105" s="186"/>
      <c r="AI105" s="186"/>
      <c r="AJ105" s="186" t="s">
        <v>122</v>
      </c>
      <c r="AK105" s="186"/>
      <c r="AL105" s="186"/>
      <c r="AM105" s="186"/>
      <c r="AN105" s="186"/>
      <c r="AO105" s="186"/>
      <c r="AP105" s="186"/>
      <c r="AQ105" s="186"/>
      <c r="AR105" s="186"/>
      <c r="AS105" s="186"/>
      <c r="AT105" s="186"/>
      <c r="AU105" s="186"/>
      <c r="AV105" s="186"/>
      <c r="AW105" s="186" t="s">
        <v>46</v>
      </c>
      <c r="AX105" s="186">
        <v>4</v>
      </c>
    </row>
    <row r="106" s="153" customFormat="1" ht="45" customHeight="1" spans="1:50">
      <c r="A106" s="186">
        <f t="shared" si="12"/>
        <v>97</v>
      </c>
      <c r="B106" s="186">
        <v>1</v>
      </c>
      <c r="C106" s="186" t="s">
        <v>123</v>
      </c>
      <c r="D106" s="186" t="s">
        <v>473</v>
      </c>
      <c r="E106" s="186" t="s">
        <v>473</v>
      </c>
      <c r="F106" s="187" t="s">
        <v>474</v>
      </c>
      <c r="G106" s="186"/>
      <c r="H106" s="186" t="s">
        <v>111</v>
      </c>
      <c r="I106" s="186" t="s">
        <v>101</v>
      </c>
      <c r="J106" s="186"/>
      <c r="K106" s="186" t="s">
        <v>100</v>
      </c>
      <c r="L106" s="186" t="s">
        <v>473</v>
      </c>
      <c r="M106" s="186" t="s">
        <v>100</v>
      </c>
      <c r="N106" s="186" t="s">
        <v>103</v>
      </c>
      <c r="O106" s="186" t="s">
        <v>102</v>
      </c>
      <c r="P106" s="186" t="s">
        <v>127</v>
      </c>
      <c r="Q106" s="186" t="s">
        <v>46</v>
      </c>
      <c r="R106" s="186" t="s">
        <v>46</v>
      </c>
      <c r="S106" s="186" t="s">
        <v>46</v>
      </c>
      <c r="T106" s="186" t="s">
        <v>46</v>
      </c>
      <c r="U106" s="186" t="s">
        <v>46</v>
      </c>
      <c r="V106" s="194">
        <v>0.003</v>
      </c>
      <c r="W106" s="186" t="s">
        <v>46</v>
      </c>
      <c r="X106" s="186" t="s">
        <v>46</v>
      </c>
      <c r="Y106" s="186" t="s">
        <v>46</v>
      </c>
      <c r="Z106" s="186" t="s">
        <v>46</v>
      </c>
      <c r="AA106" s="186"/>
      <c r="AB106" s="186"/>
      <c r="AC106" s="208"/>
      <c r="AD106" s="208"/>
      <c r="AE106" s="208"/>
      <c r="AF106" s="208"/>
      <c r="AG106" s="226"/>
      <c r="AH106" s="186"/>
      <c r="AI106" s="186"/>
      <c r="AJ106" s="186" t="s">
        <v>122</v>
      </c>
      <c r="AK106" s="186" t="s">
        <v>128</v>
      </c>
      <c r="AL106" s="186"/>
      <c r="AM106" s="186"/>
      <c r="AN106" s="186"/>
      <c r="AO106" s="186"/>
      <c r="AP106" s="186"/>
      <c r="AQ106" s="186"/>
      <c r="AR106" s="186"/>
      <c r="AS106" s="186"/>
      <c r="AT106" s="186"/>
      <c r="AU106" s="186"/>
      <c r="AV106" s="186"/>
      <c r="AW106" s="186" t="s">
        <v>46</v>
      </c>
      <c r="AX106" s="186">
        <v>2</v>
      </c>
    </row>
    <row r="107" s="156" customFormat="1" ht="39.95" customHeight="1" spans="1:51">
      <c r="A107" s="186">
        <f t="shared" si="12"/>
        <v>98</v>
      </c>
      <c r="B107" s="186">
        <v>1</v>
      </c>
      <c r="C107" s="186" t="s">
        <v>99</v>
      </c>
      <c r="D107" s="186" t="s">
        <v>475</v>
      </c>
      <c r="E107" s="186" t="s">
        <v>475</v>
      </c>
      <c r="F107" s="187" t="s">
        <v>476</v>
      </c>
      <c r="G107" s="186" t="s">
        <v>46</v>
      </c>
      <c r="H107" s="186" t="s">
        <v>180</v>
      </c>
      <c r="I107" s="186" t="s">
        <v>101</v>
      </c>
      <c r="J107" s="186"/>
      <c r="K107" s="186" t="s">
        <v>100</v>
      </c>
      <c r="L107" s="186" t="s">
        <v>475</v>
      </c>
      <c r="M107" s="186" t="s">
        <v>100</v>
      </c>
      <c r="N107" s="186" t="s">
        <v>102</v>
      </c>
      <c r="O107" s="186" t="s">
        <v>103</v>
      </c>
      <c r="P107" s="186" t="s">
        <v>477</v>
      </c>
      <c r="Q107" s="186" t="s">
        <v>104</v>
      </c>
      <c r="R107" s="186" t="s">
        <v>46</v>
      </c>
      <c r="S107" s="186" t="s">
        <v>46</v>
      </c>
      <c r="T107" s="186" t="s">
        <v>478</v>
      </c>
      <c r="U107" s="186" t="s">
        <v>46</v>
      </c>
      <c r="V107" s="194">
        <v>2.18</v>
      </c>
      <c r="W107" s="186" t="s">
        <v>46</v>
      </c>
      <c r="X107" s="186" t="s">
        <v>119</v>
      </c>
      <c r="Y107" s="186" t="s">
        <v>46</v>
      </c>
      <c r="Z107" s="186" t="s">
        <v>277</v>
      </c>
      <c r="AA107" s="186"/>
      <c r="AB107" s="186"/>
      <c r="AC107" s="208"/>
      <c r="AD107" s="208"/>
      <c r="AE107" s="208"/>
      <c r="AF107" s="208"/>
      <c r="AG107" s="226"/>
      <c r="AH107" s="240"/>
      <c r="AI107" s="186">
        <v>0.185</v>
      </c>
      <c r="AJ107" s="186" t="s">
        <v>122</v>
      </c>
      <c r="AK107" s="186"/>
      <c r="AL107" s="186"/>
      <c r="AM107" s="186"/>
      <c r="AN107" s="186"/>
      <c r="AO107" s="186"/>
      <c r="AP107" s="186"/>
      <c r="AQ107" s="186"/>
      <c r="AR107" s="186"/>
      <c r="AS107" s="186"/>
      <c r="AT107" s="186"/>
      <c r="AU107" s="186"/>
      <c r="AV107" s="186"/>
      <c r="AW107" s="186" t="s">
        <v>46</v>
      </c>
      <c r="AX107" s="186">
        <v>1</v>
      </c>
      <c r="AY107" s="153"/>
    </row>
    <row r="108" s="156" customFormat="1" ht="39.95" customHeight="1" spans="1:51">
      <c r="A108" s="186">
        <f t="shared" si="12"/>
        <v>99</v>
      </c>
      <c r="B108" s="186">
        <v>2</v>
      </c>
      <c r="C108" s="186" t="s">
        <v>479</v>
      </c>
      <c r="D108" s="186" t="s">
        <v>480</v>
      </c>
      <c r="E108" s="186" t="s">
        <v>480</v>
      </c>
      <c r="F108" s="187" t="s">
        <v>481</v>
      </c>
      <c r="G108" s="186" t="s">
        <v>46</v>
      </c>
      <c r="H108" s="186" t="s">
        <v>111</v>
      </c>
      <c r="I108" s="186" t="s">
        <v>101</v>
      </c>
      <c r="J108" s="186"/>
      <c r="K108" s="186" t="s">
        <v>100</v>
      </c>
      <c r="L108" s="186" t="s">
        <v>480</v>
      </c>
      <c r="M108" s="186" t="s">
        <v>100</v>
      </c>
      <c r="N108" s="186" t="s">
        <v>103</v>
      </c>
      <c r="O108" s="186" t="s">
        <v>102</v>
      </c>
      <c r="P108" s="186" t="s">
        <v>482</v>
      </c>
      <c r="Q108" s="186" t="s">
        <v>483</v>
      </c>
      <c r="R108" s="186" t="s">
        <v>484</v>
      </c>
      <c r="S108" s="186" t="s">
        <v>46</v>
      </c>
      <c r="T108" s="186" t="s">
        <v>485</v>
      </c>
      <c r="U108" s="186" t="s">
        <v>46</v>
      </c>
      <c r="V108" s="194">
        <v>0.74</v>
      </c>
      <c r="W108" s="186" t="s">
        <v>46</v>
      </c>
      <c r="X108" s="186" t="s">
        <v>46</v>
      </c>
      <c r="Y108" s="186" t="s">
        <v>46</v>
      </c>
      <c r="Z108" s="186" t="s">
        <v>46</v>
      </c>
      <c r="AA108" s="251" t="s">
        <v>351</v>
      </c>
      <c r="AB108" s="251" t="s">
        <v>486</v>
      </c>
      <c r="AC108" s="208">
        <v>416</v>
      </c>
      <c r="AD108" s="208">
        <v>182</v>
      </c>
      <c r="AE108" s="208">
        <v>2</v>
      </c>
      <c r="AF108" s="208">
        <f>AC108*AD108*AE108*7860/1000000000</f>
        <v>1.19019264</v>
      </c>
      <c r="AG108" s="226">
        <f t="shared" ref="AG108:AG111" si="13">V108/AF108</f>
        <v>0.621748089452141</v>
      </c>
      <c r="AH108" s="186"/>
      <c r="AI108" s="186"/>
      <c r="AJ108" s="227"/>
      <c r="AK108" s="227"/>
      <c r="AL108" s="186"/>
      <c r="AM108" s="186"/>
      <c r="AN108" s="186"/>
      <c r="AO108" s="186"/>
      <c r="AP108" s="186"/>
      <c r="AQ108" s="186"/>
      <c r="AR108" s="186"/>
      <c r="AS108" s="186"/>
      <c r="AT108" s="186"/>
      <c r="AU108" s="186"/>
      <c r="AV108" s="186"/>
      <c r="AW108" s="186" t="s">
        <v>46</v>
      </c>
      <c r="AX108" s="186">
        <v>1</v>
      </c>
      <c r="AY108" s="153"/>
    </row>
    <row r="109" s="156" customFormat="1" ht="39.95" customHeight="1" spans="1:51">
      <c r="A109" s="186">
        <f t="shared" si="12"/>
        <v>100</v>
      </c>
      <c r="B109" s="186">
        <v>2</v>
      </c>
      <c r="C109" s="186" t="s">
        <v>479</v>
      </c>
      <c r="D109" s="186" t="s">
        <v>487</v>
      </c>
      <c r="E109" s="186" t="s">
        <v>487</v>
      </c>
      <c r="F109" s="187" t="s">
        <v>488</v>
      </c>
      <c r="G109" s="186" t="s">
        <v>46</v>
      </c>
      <c r="H109" s="186" t="s">
        <v>111</v>
      </c>
      <c r="I109" s="186" t="s">
        <v>101</v>
      </c>
      <c r="J109" s="186"/>
      <c r="K109" s="186" t="s">
        <v>100</v>
      </c>
      <c r="L109" s="186" t="s">
        <v>487</v>
      </c>
      <c r="M109" s="186" t="s">
        <v>100</v>
      </c>
      <c r="N109" s="186" t="s">
        <v>103</v>
      </c>
      <c r="O109" s="186" t="s">
        <v>102</v>
      </c>
      <c r="P109" s="186" t="s">
        <v>482</v>
      </c>
      <c r="Q109" s="186" t="s">
        <v>483</v>
      </c>
      <c r="R109" s="186" t="s">
        <v>484</v>
      </c>
      <c r="S109" s="186" t="s">
        <v>46</v>
      </c>
      <c r="T109" s="186" t="s">
        <v>489</v>
      </c>
      <c r="U109" s="186" t="s">
        <v>46</v>
      </c>
      <c r="V109" s="194">
        <v>0.51</v>
      </c>
      <c r="W109" s="186" t="s">
        <v>46</v>
      </c>
      <c r="X109" s="186" t="s">
        <v>46</v>
      </c>
      <c r="Y109" s="186" t="s">
        <v>46</v>
      </c>
      <c r="Z109" s="186" t="s">
        <v>46</v>
      </c>
      <c r="AA109" s="251" t="s">
        <v>351</v>
      </c>
      <c r="AB109" s="251" t="s">
        <v>490</v>
      </c>
      <c r="AC109" s="208">
        <v>416</v>
      </c>
      <c r="AD109" s="208">
        <v>159</v>
      </c>
      <c r="AE109" s="208">
        <v>2</v>
      </c>
      <c r="AF109" s="208">
        <f>AC109*AD109*AE109*7860/1000000000</f>
        <v>1.03978368</v>
      </c>
      <c r="AG109" s="226">
        <f t="shared" si="13"/>
        <v>0.490486636605029</v>
      </c>
      <c r="AH109" s="186"/>
      <c r="AI109" s="186"/>
      <c r="AJ109" s="227"/>
      <c r="AK109" s="227"/>
      <c r="AL109" s="186"/>
      <c r="AM109" s="186"/>
      <c r="AN109" s="186"/>
      <c r="AO109" s="186"/>
      <c r="AP109" s="186"/>
      <c r="AQ109" s="186"/>
      <c r="AR109" s="186"/>
      <c r="AS109" s="186"/>
      <c r="AT109" s="186"/>
      <c r="AU109" s="186"/>
      <c r="AV109" s="186"/>
      <c r="AW109" s="186" t="s">
        <v>46</v>
      </c>
      <c r="AX109" s="186">
        <v>1</v>
      </c>
      <c r="AY109" s="153"/>
    </row>
    <row r="110" s="156" customFormat="1" ht="39.95" customHeight="1" spans="1:51">
      <c r="A110" s="186">
        <f t="shared" si="12"/>
        <v>101</v>
      </c>
      <c r="B110" s="186">
        <v>2</v>
      </c>
      <c r="C110" s="186" t="s">
        <v>479</v>
      </c>
      <c r="D110" s="186" t="s">
        <v>491</v>
      </c>
      <c r="E110" s="186" t="s">
        <v>491</v>
      </c>
      <c r="F110" s="187" t="s">
        <v>492</v>
      </c>
      <c r="G110" s="186" t="s">
        <v>46</v>
      </c>
      <c r="H110" s="186" t="s">
        <v>111</v>
      </c>
      <c r="I110" s="186" t="s">
        <v>101</v>
      </c>
      <c r="J110" s="186"/>
      <c r="K110" s="186" t="s">
        <v>100</v>
      </c>
      <c r="L110" s="186" t="s">
        <v>491</v>
      </c>
      <c r="M110" s="186" t="s">
        <v>100</v>
      </c>
      <c r="N110" s="186" t="s">
        <v>103</v>
      </c>
      <c r="O110" s="186" t="s">
        <v>102</v>
      </c>
      <c r="P110" s="186" t="s">
        <v>482</v>
      </c>
      <c r="Q110" s="186" t="s">
        <v>483</v>
      </c>
      <c r="R110" s="186" t="s">
        <v>484</v>
      </c>
      <c r="S110" s="186" t="s">
        <v>46</v>
      </c>
      <c r="T110" s="186" t="s">
        <v>493</v>
      </c>
      <c r="U110" s="186" t="s">
        <v>46</v>
      </c>
      <c r="V110" s="194">
        <v>0.78</v>
      </c>
      <c r="W110" s="186" t="s">
        <v>46</v>
      </c>
      <c r="X110" s="186" t="s">
        <v>46</v>
      </c>
      <c r="Y110" s="186" t="s">
        <v>46</v>
      </c>
      <c r="Z110" s="186" t="s">
        <v>46</v>
      </c>
      <c r="AA110" s="251" t="s">
        <v>351</v>
      </c>
      <c r="AB110" s="251" t="s">
        <v>494</v>
      </c>
      <c r="AC110" s="208">
        <v>346</v>
      </c>
      <c r="AD110" s="208">
        <v>162</v>
      </c>
      <c r="AE110" s="208">
        <v>2</v>
      </c>
      <c r="AF110" s="208">
        <v>0.88113744</v>
      </c>
      <c r="AG110" s="226">
        <f t="shared" si="13"/>
        <v>0.88521944998728</v>
      </c>
      <c r="AH110" s="186"/>
      <c r="AI110" s="186"/>
      <c r="AJ110" s="227"/>
      <c r="AK110" s="227"/>
      <c r="AL110" s="186"/>
      <c r="AM110" s="186"/>
      <c r="AN110" s="186"/>
      <c r="AO110" s="186"/>
      <c r="AP110" s="186"/>
      <c r="AQ110" s="186"/>
      <c r="AR110" s="186"/>
      <c r="AS110" s="186"/>
      <c r="AT110" s="186"/>
      <c r="AU110" s="186"/>
      <c r="AV110" s="186"/>
      <c r="AW110" s="186" t="s">
        <v>46</v>
      </c>
      <c r="AX110" s="186">
        <v>1</v>
      </c>
      <c r="AY110" s="153"/>
    </row>
    <row r="111" s="156" customFormat="1" ht="39.95" customHeight="1" spans="1:51">
      <c r="A111" s="186">
        <f t="shared" si="12"/>
        <v>102</v>
      </c>
      <c r="B111" s="186">
        <v>2</v>
      </c>
      <c r="C111" s="186" t="s">
        <v>479</v>
      </c>
      <c r="D111" s="186" t="s">
        <v>495</v>
      </c>
      <c r="E111" s="186" t="s">
        <v>495</v>
      </c>
      <c r="F111" s="187" t="s">
        <v>496</v>
      </c>
      <c r="G111" s="186" t="s">
        <v>46</v>
      </c>
      <c r="H111" s="186" t="s">
        <v>111</v>
      </c>
      <c r="I111" s="186" t="s">
        <v>101</v>
      </c>
      <c r="J111" s="186"/>
      <c r="K111" s="186" t="s">
        <v>100</v>
      </c>
      <c r="L111" s="186" t="s">
        <v>495</v>
      </c>
      <c r="M111" s="186" t="s">
        <v>100</v>
      </c>
      <c r="N111" s="186" t="s">
        <v>103</v>
      </c>
      <c r="O111" s="186" t="s">
        <v>102</v>
      </c>
      <c r="P111" s="186" t="s">
        <v>482</v>
      </c>
      <c r="Q111" s="186" t="s">
        <v>483</v>
      </c>
      <c r="R111" s="186" t="s">
        <v>484</v>
      </c>
      <c r="S111" s="186" t="s">
        <v>46</v>
      </c>
      <c r="T111" s="186" t="s">
        <v>493</v>
      </c>
      <c r="U111" s="186" t="s">
        <v>46</v>
      </c>
      <c r="V111" s="194">
        <v>0.78</v>
      </c>
      <c r="W111" s="186" t="s">
        <v>46</v>
      </c>
      <c r="X111" s="186" t="s">
        <v>46</v>
      </c>
      <c r="Y111" s="186" t="s">
        <v>46</v>
      </c>
      <c r="Z111" s="186" t="s">
        <v>46</v>
      </c>
      <c r="AA111" s="251" t="s">
        <v>351</v>
      </c>
      <c r="AB111" s="251" t="s">
        <v>497</v>
      </c>
      <c r="AC111" s="208">
        <v>342</v>
      </c>
      <c r="AD111" s="208">
        <v>162</v>
      </c>
      <c r="AE111" s="208">
        <v>2</v>
      </c>
      <c r="AF111" s="208">
        <v>0.87095088</v>
      </c>
      <c r="AG111" s="226">
        <f t="shared" si="13"/>
        <v>0.895572893846781</v>
      </c>
      <c r="AH111" s="186"/>
      <c r="AI111" s="186"/>
      <c r="AJ111" s="227"/>
      <c r="AK111" s="227"/>
      <c r="AL111" s="186"/>
      <c r="AM111" s="186"/>
      <c r="AN111" s="186"/>
      <c r="AO111" s="186"/>
      <c r="AP111" s="186"/>
      <c r="AQ111" s="186"/>
      <c r="AR111" s="186"/>
      <c r="AS111" s="186"/>
      <c r="AT111" s="186"/>
      <c r="AU111" s="186"/>
      <c r="AV111" s="186"/>
      <c r="AW111" s="186" t="s">
        <v>46</v>
      </c>
      <c r="AX111" s="186">
        <v>1</v>
      </c>
      <c r="AY111" s="153"/>
    </row>
    <row r="112" s="156" customFormat="1" ht="39.95" customHeight="1" spans="1:51">
      <c r="A112" s="186">
        <f t="shared" si="12"/>
        <v>103</v>
      </c>
      <c r="B112" s="186">
        <v>2</v>
      </c>
      <c r="C112" s="186" t="s">
        <v>99</v>
      </c>
      <c r="D112" s="186" t="s">
        <v>498</v>
      </c>
      <c r="E112" s="186" t="s">
        <v>498</v>
      </c>
      <c r="F112" s="187" t="s">
        <v>499</v>
      </c>
      <c r="G112" s="186" t="s">
        <v>46</v>
      </c>
      <c r="H112" s="186" t="s">
        <v>111</v>
      </c>
      <c r="I112" s="186" t="s">
        <v>101</v>
      </c>
      <c r="J112" s="186"/>
      <c r="K112" s="186" t="s">
        <v>100</v>
      </c>
      <c r="L112" s="186" t="s">
        <v>498</v>
      </c>
      <c r="M112" s="186" t="s">
        <v>100</v>
      </c>
      <c r="N112" s="186" t="s">
        <v>102</v>
      </c>
      <c r="O112" s="186" t="s">
        <v>103</v>
      </c>
      <c r="P112" s="186" t="s">
        <v>500</v>
      </c>
      <c r="Q112" s="186" t="s">
        <v>501</v>
      </c>
      <c r="R112" s="186" t="s">
        <v>502</v>
      </c>
      <c r="S112" s="186" t="s">
        <v>503</v>
      </c>
      <c r="T112" s="186" t="s">
        <v>504</v>
      </c>
      <c r="U112" s="186" t="s">
        <v>46</v>
      </c>
      <c r="V112" s="194">
        <v>0.7245</v>
      </c>
      <c r="W112" s="186" t="s">
        <v>46</v>
      </c>
      <c r="X112" s="186" t="s">
        <v>46</v>
      </c>
      <c r="Y112" s="186" t="s">
        <v>46</v>
      </c>
      <c r="Z112" s="186" t="s">
        <v>46</v>
      </c>
      <c r="AA112" s="186"/>
      <c r="AB112" s="186"/>
      <c r="AC112" s="208"/>
      <c r="AD112" s="208"/>
      <c r="AE112" s="208"/>
      <c r="AF112" s="208"/>
      <c r="AG112" s="226"/>
      <c r="AH112" s="186"/>
      <c r="AI112" s="186"/>
      <c r="AJ112" s="227"/>
      <c r="AK112" s="227"/>
      <c r="AL112" s="186"/>
      <c r="AM112" s="186"/>
      <c r="AN112" s="186"/>
      <c r="AO112" s="186"/>
      <c r="AP112" s="186"/>
      <c r="AQ112" s="186"/>
      <c r="AR112" s="186"/>
      <c r="AS112" s="186"/>
      <c r="AT112" s="186"/>
      <c r="AU112" s="186"/>
      <c r="AV112" s="186"/>
      <c r="AW112" s="186" t="s">
        <v>46</v>
      </c>
      <c r="AX112" s="186">
        <v>2</v>
      </c>
      <c r="AY112" s="153"/>
    </row>
    <row r="113" s="156" customFormat="1" ht="39.95" customHeight="1" spans="1:51">
      <c r="A113" s="186">
        <f t="shared" si="12"/>
        <v>104</v>
      </c>
      <c r="B113" s="186">
        <v>3</v>
      </c>
      <c r="C113" s="186" t="s">
        <v>99</v>
      </c>
      <c r="D113" s="186" t="s">
        <v>505</v>
      </c>
      <c r="E113" s="186" t="s">
        <v>505</v>
      </c>
      <c r="F113" s="187" t="s">
        <v>506</v>
      </c>
      <c r="G113" s="186" t="s">
        <v>46</v>
      </c>
      <c r="H113" s="186" t="s">
        <v>111</v>
      </c>
      <c r="I113" s="186" t="s">
        <v>101</v>
      </c>
      <c r="J113" s="186"/>
      <c r="K113" s="186" t="s">
        <v>100</v>
      </c>
      <c r="L113" s="186" t="s">
        <v>505</v>
      </c>
      <c r="M113" s="186" t="s">
        <v>100</v>
      </c>
      <c r="N113" s="186" t="s">
        <v>102</v>
      </c>
      <c r="O113" s="186" t="s">
        <v>103</v>
      </c>
      <c r="P113" s="186" t="s">
        <v>500</v>
      </c>
      <c r="Q113" s="186" t="s">
        <v>501</v>
      </c>
      <c r="R113" s="186" t="s">
        <v>502</v>
      </c>
      <c r="S113" s="186" t="s">
        <v>503</v>
      </c>
      <c r="T113" s="186" t="s">
        <v>504</v>
      </c>
      <c r="U113" s="186" t="s">
        <v>46</v>
      </c>
      <c r="V113" s="194">
        <v>0.722</v>
      </c>
      <c r="W113" s="186" t="s">
        <v>46</v>
      </c>
      <c r="X113" s="186" t="s">
        <v>46</v>
      </c>
      <c r="Y113" s="186" t="s">
        <v>46</v>
      </c>
      <c r="Z113" s="186" t="s">
        <v>46</v>
      </c>
      <c r="AA113" s="186" t="s">
        <v>507</v>
      </c>
      <c r="AB113" s="186"/>
      <c r="AC113" s="208">
        <f>V113/1.677*1000+10</f>
        <v>440.530709600477</v>
      </c>
      <c r="AD113" s="208"/>
      <c r="AE113" s="208"/>
      <c r="AF113" s="208">
        <f>AC113*1.677/1000</f>
        <v>0.73877</v>
      </c>
      <c r="AG113" s="226">
        <f>V113/AF113</f>
        <v>0.977300106934499</v>
      </c>
      <c r="AH113" s="186"/>
      <c r="AI113" s="186"/>
      <c r="AJ113" s="227"/>
      <c r="AK113" s="227"/>
      <c r="AL113" s="186"/>
      <c r="AM113" s="186"/>
      <c r="AN113" s="186"/>
      <c r="AO113" s="186"/>
      <c r="AP113" s="186"/>
      <c r="AQ113" s="186"/>
      <c r="AR113" s="186"/>
      <c r="AS113" s="186"/>
      <c r="AT113" s="186"/>
      <c r="AU113" s="186"/>
      <c r="AV113" s="186"/>
      <c r="AW113" s="186" t="s">
        <v>46</v>
      </c>
      <c r="AX113" s="186">
        <v>1</v>
      </c>
      <c r="AY113" s="153"/>
    </row>
    <row r="114" s="153" customFormat="1" ht="45" customHeight="1" spans="1:50">
      <c r="A114" s="186">
        <f t="shared" si="12"/>
        <v>105</v>
      </c>
      <c r="B114" s="186">
        <v>3</v>
      </c>
      <c r="C114" s="186" t="s">
        <v>46</v>
      </c>
      <c r="D114" s="186" t="s">
        <v>508</v>
      </c>
      <c r="E114" s="186" t="s">
        <v>509</v>
      </c>
      <c r="F114" s="187" t="s">
        <v>510</v>
      </c>
      <c r="G114" s="186" t="s">
        <v>127</v>
      </c>
      <c r="H114" s="186" t="s">
        <v>111</v>
      </c>
      <c r="I114" s="186" t="s">
        <v>101</v>
      </c>
      <c r="J114" s="186"/>
      <c r="K114" s="186" t="s">
        <v>100</v>
      </c>
      <c r="L114" s="186" t="s">
        <v>509</v>
      </c>
      <c r="M114" s="186" t="s">
        <v>100</v>
      </c>
      <c r="N114" s="186" t="s">
        <v>103</v>
      </c>
      <c r="O114" s="186" t="s">
        <v>102</v>
      </c>
      <c r="P114" s="186" t="s">
        <v>127</v>
      </c>
      <c r="Q114" s="186" t="s">
        <v>511</v>
      </c>
      <c r="R114" s="186" t="s">
        <v>46</v>
      </c>
      <c r="S114" s="186" t="s">
        <v>46</v>
      </c>
      <c r="T114" s="186" t="s">
        <v>46</v>
      </c>
      <c r="U114" s="186" t="s">
        <v>46</v>
      </c>
      <c r="V114" s="186">
        <v>0.0025</v>
      </c>
      <c r="W114" s="186" t="s">
        <v>46</v>
      </c>
      <c r="X114" s="186" t="s">
        <v>46</v>
      </c>
      <c r="Y114" s="186" t="s">
        <v>46</v>
      </c>
      <c r="Z114" s="186" t="s">
        <v>46</v>
      </c>
      <c r="AA114" s="186"/>
      <c r="AB114" s="186"/>
      <c r="AC114" s="208"/>
      <c r="AD114" s="208"/>
      <c r="AE114" s="208"/>
      <c r="AF114" s="208"/>
      <c r="AG114" s="226"/>
      <c r="AH114" s="186"/>
      <c r="AI114" s="186"/>
      <c r="AJ114" s="227"/>
      <c r="AK114" s="227"/>
      <c r="AL114" s="186"/>
      <c r="AM114" s="186"/>
      <c r="AN114" s="186"/>
      <c r="AO114" s="186"/>
      <c r="AP114" s="186"/>
      <c r="AQ114" s="186"/>
      <c r="AR114" s="186"/>
      <c r="AS114" s="186"/>
      <c r="AT114" s="186"/>
      <c r="AU114" s="186"/>
      <c r="AV114" s="186"/>
      <c r="AW114" s="186" t="s">
        <v>46</v>
      </c>
      <c r="AX114" s="186">
        <v>3</v>
      </c>
    </row>
    <row r="115" s="153" customFormat="1" ht="45" customHeight="1" spans="1:50">
      <c r="A115" s="186">
        <f t="shared" si="12"/>
        <v>106</v>
      </c>
      <c r="B115" s="186">
        <v>1</v>
      </c>
      <c r="C115" s="186" t="s">
        <v>46</v>
      </c>
      <c r="D115" s="186" t="s">
        <v>512</v>
      </c>
      <c r="E115" s="186" t="s">
        <v>512</v>
      </c>
      <c r="F115" s="187" t="s">
        <v>513</v>
      </c>
      <c r="G115" s="186" t="s">
        <v>46</v>
      </c>
      <c r="H115" s="186" t="s">
        <v>111</v>
      </c>
      <c r="I115" s="186" t="s">
        <v>101</v>
      </c>
      <c r="J115" s="186"/>
      <c r="K115" s="186" t="s">
        <v>100</v>
      </c>
      <c r="L115" s="186" t="s">
        <v>512</v>
      </c>
      <c r="M115" s="186" t="s">
        <v>100</v>
      </c>
      <c r="N115" s="186" t="s">
        <v>103</v>
      </c>
      <c r="O115" s="186" t="s">
        <v>102</v>
      </c>
      <c r="P115" s="186" t="s">
        <v>127</v>
      </c>
      <c r="Q115" s="186" t="s">
        <v>104</v>
      </c>
      <c r="R115" s="186" t="s">
        <v>46</v>
      </c>
      <c r="S115" s="186" t="s">
        <v>46</v>
      </c>
      <c r="T115" s="186" t="s">
        <v>514</v>
      </c>
      <c r="U115" s="186" t="s">
        <v>46</v>
      </c>
      <c r="V115" s="194">
        <v>0.0008</v>
      </c>
      <c r="W115" s="186" t="s">
        <v>46</v>
      </c>
      <c r="X115" s="186" t="s">
        <v>46</v>
      </c>
      <c r="Y115" s="186" t="s">
        <v>46</v>
      </c>
      <c r="Z115" s="186" t="s">
        <v>46</v>
      </c>
      <c r="AA115" s="186"/>
      <c r="AB115" s="186"/>
      <c r="AC115" s="208"/>
      <c r="AD115" s="208"/>
      <c r="AE115" s="208"/>
      <c r="AF115" s="208"/>
      <c r="AG115" s="226"/>
      <c r="AH115" s="186"/>
      <c r="AI115" s="186"/>
      <c r="AJ115" s="186" t="s">
        <v>122</v>
      </c>
      <c r="AK115" s="186" t="s">
        <v>515</v>
      </c>
      <c r="AL115" s="186"/>
      <c r="AM115" s="186"/>
      <c r="AN115" s="186"/>
      <c r="AO115" s="186"/>
      <c r="AP115" s="186"/>
      <c r="AQ115" s="186"/>
      <c r="AR115" s="186"/>
      <c r="AS115" s="186"/>
      <c r="AT115" s="186"/>
      <c r="AU115" s="186"/>
      <c r="AV115" s="186"/>
      <c r="AW115" s="186" t="s">
        <v>46</v>
      </c>
      <c r="AX115" s="186" t="s">
        <v>516</v>
      </c>
    </row>
    <row r="116" s="153" customFormat="1" ht="45" customHeight="1" spans="1:50">
      <c r="A116" s="186">
        <f t="shared" si="12"/>
        <v>107</v>
      </c>
      <c r="B116" s="186">
        <v>1</v>
      </c>
      <c r="C116" s="186" t="s">
        <v>46</v>
      </c>
      <c r="D116" s="186" t="s">
        <v>517</v>
      </c>
      <c r="E116" s="186" t="s">
        <v>518</v>
      </c>
      <c r="F116" s="187" t="s">
        <v>519</v>
      </c>
      <c r="G116" s="186" t="s">
        <v>520</v>
      </c>
      <c r="H116" s="186" t="s">
        <v>111</v>
      </c>
      <c r="I116" s="186" t="s">
        <v>101</v>
      </c>
      <c r="J116" s="186"/>
      <c r="K116" s="186" t="s">
        <v>100</v>
      </c>
      <c r="L116" s="186" t="s">
        <v>518</v>
      </c>
      <c r="M116" s="186" t="s">
        <v>100</v>
      </c>
      <c r="N116" s="186" t="s">
        <v>103</v>
      </c>
      <c r="O116" s="186" t="s">
        <v>102</v>
      </c>
      <c r="P116" s="186" t="s">
        <v>127</v>
      </c>
      <c r="Q116" s="186" t="s">
        <v>46</v>
      </c>
      <c r="R116" s="186" t="s">
        <v>46</v>
      </c>
      <c r="S116" s="186" t="s">
        <v>46</v>
      </c>
      <c r="T116" s="186" t="s">
        <v>46</v>
      </c>
      <c r="U116" s="186" t="s">
        <v>46</v>
      </c>
      <c r="V116" s="194">
        <v>0.001</v>
      </c>
      <c r="W116" s="186" t="s">
        <v>46</v>
      </c>
      <c r="X116" s="186" t="s">
        <v>46</v>
      </c>
      <c r="Y116" s="186" t="s">
        <v>46</v>
      </c>
      <c r="Z116" s="186" t="s">
        <v>46</v>
      </c>
      <c r="AA116" s="186"/>
      <c r="AB116" s="186"/>
      <c r="AC116" s="208"/>
      <c r="AD116" s="208"/>
      <c r="AE116" s="208"/>
      <c r="AF116" s="208"/>
      <c r="AG116" s="226"/>
      <c r="AH116" s="186"/>
      <c r="AI116" s="186"/>
      <c r="AJ116" s="186" t="s">
        <v>122</v>
      </c>
      <c r="AK116" s="155" t="s">
        <v>455</v>
      </c>
      <c r="AL116" s="186"/>
      <c r="AM116" s="186"/>
      <c r="AN116" s="186"/>
      <c r="AO116" s="186"/>
      <c r="AP116" s="186"/>
      <c r="AQ116" s="186"/>
      <c r="AR116" s="186"/>
      <c r="AS116" s="186"/>
      <c r="AT116" s="186"/>
      <c r="AU116" s="186"/>
      <c r="AV116" s="186"/>
      <c r="AW116" s="186" t="s">
        <v>46</v>
      </c>
      <c r="AX116" s="186">
        <v>2</v>
      </c>
    </row>
    <row r="117" s="153" customFormat="1" ht="45" customHeight="1" spans="1:50">
      <c r="A117" s="186">
        <f t="shared" si="12"/>
        <v>108</v>
      </c>
      <c r="B117" s="186">
        <v>1</v>
      </c>
      <c r="C117" s="186" t="s">
        <v>123</v>
      </c>
      <c r="D117" s="186" t="s">
        <v>521</v>
      </c>
      <c r="E117" s="186" t="s">
        <v>521</v>
      </c>
      <c r="F117" s="187" t="s">
        <v>522</v>
      </c>
      <c r="G117" s="186"/>
      <c r="H117" s="186" t="s">
        <v>111</v>
      </c>
      <c r="I117" s="186" t="s">
        <v>101</v>
      </c>
      <c r="J117" s="186"/>
      <c r="K117" s="186" t="s">
        <v>100</v>
      </c>
      <c r="L117" s="186" t="s">
        <v>521</v>
      </c>
      <c r="M117" s="186" t="s">
        <v>100</v>
      </c>
      <c r="N117" s="186" t="s">
        <v>103</v>
      </c>
      <c r="O117" s="186" t="s">
        <v>102</v>
      </c>
      <c r="P117" s="186" t="s">
        <v>523</v>
      </c>
      <c r="Q117" s="186" t="s">
        <v>46</v>
      </c>
      <c r="R117" s="186" t="s">
        <v>46</v>
      </c>
      <c r="S117" s="186" t="s">
        <v>46</v>
      </c>
      <c r="T117" s="186" t="s">
        <v>46</v>
      </c>
      <c r="U117" s="186" t="s">
        <v>46</v>
      </c>
      <c r="V117" s="194">
        <v>0.1</v>
      </c>
      <c r="W117" s="186" t="s">
        <v>46</v>
      </c>
      <c r="X117" s="186" t="s">
        <v>46</v>
      </c>
      <c r="Y117" s="186" t="s">
        <v>46</v>
      </c>
      <c r="Z117" s="186" t="s">
        <v>46</v>
      </c>
      <c r="AA117" s="186"/>
      <c r="AB117" s="186"/>
      <c r="AC117" s="208"/>
      <c r="AD117" s="208"/>
      <c r="AE117" s="208"/>
      <c r="AF117" s="208"/>
      <c r="AG117" s="226"/>
      <c r="AH117" s="186"/>
      <c r="AI117" s="186"/>
      <c r="AJ117" s="186" t="s">
        <v>122</v>
      </c>
      <c r="AK117" s="186" t="s">
        <v>524</v>
      </c>
      <c r="AL117" s="186"/>
      <c r="AM117" s="186"/>
      <c r="AN117" s="186"/>
      <c r="AO117" s="186"/>
      <c r="AP117" s="186"/>
      <c r="AQ117" s="186"/>
      <c r="AR117" s="186"/>
      <c r="AS117" s="186"/>
      <c r="AT117" s="186"/>
      <c r="AU117" s="186"/>
      <c r="AV117" s="186"/>
      <c r="AW117" s="186" t="s">
        <v>46</v>
      </c>
      <c r="AX117" s="186">
        <v>1</v>
      </c>
    </row>
    <row r="118" s="153" customFormat="1" ht="45" customHeight="1" spans="1:50">
      <c r="A118" s="186">
        <f t="shared" si="12"/>
        <v>109</v>
      </c>
      <c r="B118" s="186">
        <v>1</v>
      </c>
      <c r="C118" s="186" t="s">
        <v>123</v>
      </c>
      <c r="D118" s="186" t="s">
        <v>525</v>
      </c>
      <c r="E118" s="186" t="s">
        <v>525</v>
      </c>
      <c r="F118" s="187" t="s">
        <v>526</v>
      </c>
      <c r="G118" s="186"/>
      <c r="H118" s="186" t="s">
        <v>111</v>
      </c>
      <c r="I118" s="186" t="s">
        <v>101</v>
      </c>
      <c r="J118" s="186"/>
      <c r="K118" s="186" t="s">
        <v>100</v>
      </c>
      <c r="L118" s="186" t="s">
        <v>525</v>
      </c>
      <c r="M118" s="186" t="s">
        <v>100</v>
      </c>
      <c r="N118" s="186" t="s">
        <v>103</v>
      </c>
      <c r="O118" s="186" t="s">
        <v>102</v>
      </c>
      <c r="P118" s="186" t="s">
        <v>523</v>
      </c>
      <c r="Q118" s="186" t="s">
        <v>46</v>
      </c>
      <c r="R118" s="186" t="s">
        <v>46</v>
      </c>
      <c r="S118" s="186" t="s">
        <v>46</v>
      </c>
      <c r="T118" s="186" t="s">
        <v>46</v>
      </c>
      <c r="U118" s="186" t="s">
        <v>46</v>
      </c>
      <c r="V118" s="194">
        <v>0.1</v>
      </c>
      <c r="W118" s="186" t="s">
        <v>46</v>
      </c>
      <c r="X118" s="186" t="s">
        <v>46</v>
      </c>
      <c r="Y118" s="186" t="s">
        <v>46</v>
      </c>
      <c r="Z118" s="186" t="s">
        <v>46</v>
      </c>
      <c r="AA118" s="186"/>
      <c r="AB118" s="186"/>
      <c r="AC118" s="208"/>
      <c r="AD118" s="208"/>
      <c r="AE118" s="208"/>
      <c r="AF118" s="208"/>
      <c r="AG118" s="226"/>
      <c r="AH118" s="186"/>
      <c r="AI118" s="186"/>
      <c r="AJ118" s="186" t="s">
        <v>122</v>
      </c>
      <c r="AK118" s="186" t="s">
        <v>524</v>
      </c>
      <c r="AL118" s="186"/>
      <c r="AM118" s="186"/>
      <c r="AN118" s="186"/>
      <c r="AO118" s="186"/>
      <c r="AP118" s="186"/>
      <c r="AQ118" s="186"/>
      <c r="AR118" s="186"/>
      <c r="AS118" s="186"/>
      <c r="AT118" s="186"/>
      <c r="AU118" s="186"/>
      <c r="AV118" s="186"/>
      <c r="AW118" s="186" t="s">
        <v>46</v>
      </c>
      <c r="AX118" s="186">
        <v>1</v>
      </c>
    </row>
    <row r="119" ht="34.5" customHeight="1"/>
    <row r="120" ht="34.5" customHeight="1"/>
    <row r="121" ht="34.5" customHeight="1"/>
    <row r="122" ht="34.5" customHeight="1"/>
    <row r="123" ht="34.5" customHeight="1"/>
    <row r="124" ht="34.5" customHeight="1"/>
    <row r="125" ht="34.5" customHeight="1"/>
    <row r="126" ht="34.5" customHeight="1"/>
    <row r="127" ht="34.5" customHeight="1"/>
    <row r="128" ht="34.5" customHeight="1"/>
    <row r="129" ht="34.5" customHeight="1"/>
  </sheetData>
  <autoFilter ref="A9:AY118">
    <extLst/>
  </autoFilter>
  <mergeCells count="56">
    <mergeCell ref="A1:AX1"/>
    <mergeCell ref="A4:F4"/>
    <mergeCell ref="A5:C5"/>
    <mergeCell ref="E5:F5"/>
    <mergeCell ref="A6:F6"/>
    <mergeCell ref="A7:F7"/>
    <mergeCell ref="AC8:AE8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2:B3"/>
    <mergeCell ref="C2:F3"/>
    <mergeCell ref="G2:AK7"/>
  </mergeCells>
  <conditionalFormatting sqref="N1:O1">
    <cfRule type="cellIs" dxfId="2" priority="288" operator="equal">
      <formula>"N"</formula>
    </cfRule>
    <cfRule type="cellIs" dxfId="3" priority="289" operator="equal">
      <formula>"Y"</formula>
    </cfRule>
  </conditionalFormatting>
  <conditionalFormatting sqref="C60">
    <cfRule type="containsText" dxfId="4" priority="81" operator="between" text="J6G">
      <formula>NOT(ISERROR(SEARCH("J6G",C60)))</formula>
    </cfRule>
  </conditionalFormatting>
  <conditionalFormatting sqref="D60">
    <cfRule type="duplicateValues" dxfId="1" priority="78"/>
  </conditionalFormatting>
  <conditionalFormatting sqref="E60">
    <cfRule type="duplicateValues" dxfId="1" priority="82"/>
  </conditionalFormatting>
  <conditionalFormatting sqref="W60">
    <cfRule type="cellIs" dxfId="5" priority="79" operator="equal">
      <formula>1</formula>
    </cfRule>
    <cfRule type="cellIs" dxfId="2" priority="80" operator="equal">
      <formula>0</formula>
    </cfRule>
  </conditionalFormatting>
  <conditionalFormatting sqref="D67">
    <cfRule type="duplicateValues" dxfId="1" priority="112"/>
  </conditionalFormatting>
  <conditionalFormatting sqref="C73">
    <cfRule type="duplicateValues" dxfId="1" priority="7"/>
  </conditionalFormatting>
  <conditionalFormatting sqref="D73">
    <cfRule type="duplicateValues" dxfId="1" priority="14"/>
  </conditionalFormatting>
  <conditionalFormatting sqref="E73">
    <cfRule type="duplicateValues" dxfId="1" priority="63"/>
  </conditionalFormatting>
  <conditionalFormatting sqref="L73">
    <cfRule type="duplicateValues" dxfId="1" priority="21"/>
  </conditionalFormatting>
  <conditionalFormatting sqref="N73:O73">
    <cfRule type="cellIs" dxfId="3" priority="49" operator="equal">
      <formula>"Y"</formula>
    </cfRule>
    <cfRule type="cellIs" dxfId="2" priority="42" operator="equal">
      <formula>"N"</formula>
    </cfRule>
  </conditionalFormatting>
  <conditionalFormatting sqref="AX73">
    <cfRule type="cellIs" dxfId="2" priority="35" operator="equal">
      <formula>0</formula>
    </cfRule>
    <cfRule type="cellIs" dxfId="5" priority="28" operator="equal">
      <formula>1</formula>
    </cfRule>
  </conditionalFormatting>
  <conditionalFormatting sqref="C74">
    <cfRule type="duplicateValues" dxfId="1" priority="6"/>
  </conditionalFormatting>
  <conditionalFormatting sqref="D74">
    <cfRule type="duplicateValues" dxfId="1" priority="13"/>
  </conditionalFormatting>
  <conditionalFormatting sqref="E74">
    <cfRule type="duplicateValues" dxfId="1" priority="62"/>
  </conditionalFormatting>
  <conditionalFormatting sqref="L74">
    <cfRule type="duplicateValues" dxfId="1" priority="20"/>
  </conditionalFormatting>
  <conditionalFormatting sqref="N74:O74">
    <cfRule type="cellIs" dxfId="3" priority="48" operator="equal">
      <formula>"Y"</formula>
    </cfRule>
    <cfRule type="cellIs" dxfId="2" priority="41" operator="equal">
      <formula>"N"</formula>
    </cfRule>
  </conditionalFormatting>
  <conditionalFormatting sqref="AX74">
    <cfRule type="cellIs" dxfId="2" priority="34" operator="equal">
      <formula>0</formula>
    </cfRule>
    <cfRule type="cellIs" dxfId="5" priority="27" operator="equal">
      <formula>1</formula>
    </cfRule>
  </conditionalFormatting>
  <conditionalFormatting sqref="C75">
    <cfRule type="duplicateValues" dxfId="1" priority="5"/>
  </conditionalFormatting>
  <conditionalFormatting sqref="D75">
    <cfRule type="duplicateValues" dxfId="1" priority="12"/>
  </conditionalFormatting>
  <conditionalFormatting sqref="E75">
    <cfRule type="duplicateValues" dxfId="1" priority="61"/>
  </conditionalFormatting>
  <conditionalFormatting sqref="L75">
    <cfRule type="duplicateValues" dxfId="1" priority="19"/>
  </conditionalFormatting>
  <conditionalFormatting sqref="N75:O75">
    <cfRule type="cellIs" dxfId="3" priority="47" operator="equal">
      <formula>"Y"</formula>
    </cfRule>
    <cfRule type="cellIs" dxfId="2" priority="40" operator="equal">
      <formula>"N"</formula>
    </cfRule>
  </conditionalFormatting>
  <conditionalFormatting sqref="AX75">
    <cfRule type="cellIs" dxfId="2" priority="33" operator="equal">
      <formula>0</formula>
    </cfRule>
    <cfRule type="cellIs" dxfId="5" priority="26" operator="equal">
      <formula>1</formula>
    </cfRule>
  </conditionalFormatting>
  <conditionalFormatting sqref="C76">
    <cfRule type="duplicateValues" dxfId="1" priority="4"/>
  </conditionalFormatting>
  <conditionalFormatting sqref="D76">
    <cfRule type="duplicateValues" dxfId="1" priority="11"/>
  </conditionalFormatting>
  <conditionalFormatting sqref="E76">
    <cfRule type="duplicateValues" dxfId="1" priority="60"/>
  </conditionalFormatting>
  <conditionalFormatting sqref="L76">
    <cfRule type="duplicateValues" dxfId="1" priority="18"/>
  </conditionalFormatting>
  <conditionalFormatting sqref="N76:O76">
    <cfRule type="cellIs" dxfId="3" priority="46" operator="equal">
      <formula>"Y"</formula>
    </cfRule>
    <cfRule type="cellIs" dxfId="2" priority="39" operator="equal">
      <formula>"N"</formula>
    </cfRule>
  </conditionalFormatting>
  <conditionalFormatting sqref="AX76">
    <cfRule type="cellIs" dxfId="2" priority="32" operator="equal">
      <formula>0</formula>
    </cfRule>
    <cfRule type="cellIs" dxfId="5" priority="25" operator="equal">
      <formula>1</formula>
    </cfRule>
  </conditionalFormatting>
  <conditionalFormatting sqref="C77">
    <cfRule type="duplicateValues" dxfId="1" priority="3"/>
  </conditionalFormatting>
  <conditionalFormatting sqref="D77">
    <cfRule type="duplicateValues" dxfId="1" priority="10"/>
  </conditionalFormatting>
  <conditionalFormatting sqref="E77">
    <cfRule type="duplicateValues" dxfId="1" priority="59"/>
  </conditionalFormatting>
  <conditionalFormatting sqref="L77">
    <cfRule type="duplicateValues" dxfId="1" priority="17"/>
  </conditionalFormatting>
  <conditionalFormatting sqref="N77:O77">
    <cfRule type="cellIs" dxfId="3" priority="45" operator="equal">
      <formula>"Y"</formula>
    </cfRule>
    <cfRule type="cellIs" dxfId="2" priority="38" operator="equal">
      <formula>"N"</formula>
    </cfRule>
  </conditionalFormatting>
  <conditionalFormatting sqref="AX77">
    <cfRule type="cellIs" dxfId="2" priority="31" operator="equal">
      <formula>0</formula>
    </cfRule>
    <cfRule type="cellIs" dxfId="5" priority="24" operator="equal">
      <formula>1</formula>
    </cfRule>
  </conditionalFormatting>
  <conditionalFormatting sqref="C78">
    <cfRule type="duplicateValues" dxfId="1" priority="2"/>
  </conditionalFormatting>
  <conditionalFormatting sqref="D78">
    <cfRule type="duplicateValues" dxfId="1" priority="9"/>
  </conditionalFormatting>
  <conditionalFormatting sqref="E78">
    <cfRule type="duplicateValues" dxfId="1" priority="58"/>
  </conditionalFormatting>
  <conditionalFormatting sqref="L78">
    <cfRule type="duplicateValues" dxfId="1" priority="16"/>
  </conditionalFormatting>
  <conditionalFormatting sqref="N78:O78">
    <cfRule type="cellIs" dxfId="3" priority="44" operator="equal">
      <formula>"Y"</formula>
    </cfRule>
    <cfRule type="cellIs" dxfId="2" priority="37" operator="equal">
      <formula>"N"</formula>
    </cfRule>
  </conditionalFormatting>
  <conditionalFormatting sqref="AX78">
    <cfRule type="cellIs" dxfId="2" priority="30" operator="equal">
      <formula>0</formula>
    </cfRule>
    <cfRule type="cellIs" dxfId="5" priority="23" operator="equal">
      <formula>1</formula>
    </cfRule>
  </conditionalFormatting>
  <conditionalFormatting sqref="C79">
    <cfRule type="duplicateValues" dxfId="1" priority="1"/>
  </conditionalFormatting>
  <conditionalFormatting sqref="D79">
    <cfRule type="duplicateValues" dxfId="1" priority="8"/>
  </conditionalFormatting>
  <conditionalFormatting sqref="E79">
    <cfRule type="duplicateValues" dxfId="1" priority="57"/>
  </conditionalFormatting>
  <conditionalFormatting sqref="L79">
    <cfRule type="duplicateValues" dxfId="1" priority="15"/>
  </conditionalFormatting>
  <conditionalFormatting sqref="N79:O79">
    <cfRule type="cellIs" dxfId="3" priority="43" operator="equal">
      <formula>"Y"</formula>
    </cfRule>
    <cfRule type="cellIs" dxfId="2" priority="36" operator="equal">
      <formula>"N"</formula>
    </cfRule>
  </conditionalFormatting>
  <conditionalFormatting sqref="AX79">
    <cfRule type="cellIs" dxfId="2" priority="29" operator="equal">
      <formula>0</formula>
    </cfRule>
    <cfRule type="cellIs" dxfId="5" priority="22" operator="equal">
      <formula>1</formula>
    </cfRule>
  </conditionalFormatting>
  <conditionalFormatting sqref="C104">
    <cfRule type="containsText" dxfId="4" priority="253" operator="between" text="J6G">
      <formula>NOT(ISERROR(SEARCH("J6G",C104)))</formula>
    </cfRule>
  </conditionalFormatting>
  <conditionalFormatting sqref="D104">
    <cfRule type="duplicateValues" dxfId="1" priority="99"/>
  </conditionalFormatting>
  <conditionalFormatting sqref="E104">
    <cfRule type="duplicateValues" dxfId="1" priority="254"/>
    <cfRule type="duplicateValues" dxfId="1" priority="256"/>
    <cfRule type="duplicateValues" dxfId="6" priority="258"/>
    <cfRule type="duplicateValues" dxfId="1" priority="263"/>
  </conditionalFormatting>
  <conditionalFormatting sqref="L104">
    <cfRule type="duplicateValues" dxfId="1" priority="126"/>
    <cfRule type="duplicateValues" dxfId="1" priority="127"/>
    <cfRule type="duplicateValues" dxfId="6" priority="128"/>
    <cfRule type="duplicateValues" dxfId="1" priority="129"/>
  </conditionalFormatting>
  <conditionalFormatting sqref="AX104">
    <cfRule type="cellIs" dxfId="5" priority="250" operator="equal">
      <formula>1</formula>
    </cfRule>
    <cfRule type="cellIs" dxfId="2" priority="255" operator="equal">
      <formula>0</formula>
    </cfRule>
    <cfRule type="cellIs" dxfId="5" priority="261" operator="equal">
      <formula>1</formula>
    </cfRule>
    <cfRule type="cellIs" dxfId="2" priority="262" operator="equal">
      <formula>0</formula>
    </cfRule>
  </conditionalFormatting>
  <conditionalFormatting sqref="D107">
    <cfRule type="duplicateValues" dxfId="1" priority="96"/>
    <cfRule type="duplicateValues" dxfId="1" priority="97"/>
  </conditionalFormatting>
  <conditionalFormatting sqref="E107">
    <cfRule type="duplicateValues" dxfId="1" priority="283"/>
    <cfRule type="duplicateValues" dxfId="1" priority="285"/>
  </conditionalFormatting>
  <conditionalFormatting sqref="L107">
    <cfRule type="duplicateValues" dxfId="1" priority="132"/>
    <cfRule type="duplicateValues" dxfId="1" priority="133"/>
  </conditionalFormatting>
  <conditionalFormatting sqref="AX107">
    <cfRule type="cellIs" dxfId="5" priority="279" operator="equal">
      <formula>1</formula>
    </cfRule>
    <cfRule type="cellIs" dxfId="2" priority="280" operator="equal">
      <formula>0</formula>
    </cfRule>
  </conditionalFormatting>
  <conditionalFormatting sqref="C112">
    <cfRule type="containsText" dxfId="4" priority="232" operator="between" text="J6G">
      <formula>NOT(ISERROR(SEARCH("J6G",C112)))</formula>
    </cfRule>
  </conditionalFormatting>
  <conditionalFormatting sqref="C113">
    <cfRule type="containsText" dxfId="4" priority="233" operator="between" text="J6G">
      <formula>NOT(ISERROR(SEARCH("J6G",C113)))</formula>
    </cfRule>
  </conditionalFormatting>
  <conditionalFormatting sqref="D113">
    <cfRule type="duplicateValues" dxfId="1" priority="94"/>
  </conditionalFormatting>
  <conditionalFormatting sqref="E114">
    <cfRule type="duplicateValues" dxfId="1" priority="240"/>
    <cfRule type="duplicateValues" dxfId="1" priority="241"/>
  </conditionalFormatting>
  <conditionalFormatting sqref="L114">
    <cfRule type="duplicateValues" dxfId="1" priority="124"/>
    <cfRule type="duplicateValues" dxfId="1" priority="125"/>
  </conditionalFormatting>
  <conditionalFormatting sqref="AX114">
    <cfRule type="cellIs" dxfId="5" priority="235" operator="equal">
      <formula>1</formula>
    </cfRule>
    <cfRule type="cellIs" dxfId="2" priority="236" operator="equal">
      <formula>0</formula>
    </cfRule>
  </conditionalFormatting>
  <conditionalFormatting sqref="D115">
    <cfRule type="duplicateValues" dxfId="1" priority="93"/>
  </conditionalFormatting>
  <conditionalFormatting sqref="D116">
    <cfRule type="duplicateValues" dxfId="1" priority="83"/>
  </conditionalFormatting>
  <conditionalFormatting sqref="C108:C111">
    <cfRule type="containsText" dxfId="4" priority="277" operator="between" text="J6G">
      <formula>NOT(ISERROR(SEARCH("J6G",C108)))</formula>
    </cfRule>
  </conditionalFormatting>
  <conditionalFormatting sqref="D10:D17">
    <cfRule type="duplicateValues" dxfId="1" priority="119"/>
  </conditionalFormatting>
  <conditionalFormatting sqref="D19:D25">
    <cfRule type="duplicateValues" dxfId="1" priority="118"/>
  </conditionalFormatting>
  <conditionalFormatting sqref="D26:D31">
    <cfRule type="duplicateValues" dxfId="1" priority="117"/>
  </conditionalFormatting>
  <conditionalFormatting sqref="D32:D39">
    <cfRule type="duplicateValues" dxfId="1" priority="116"/>
  </conditionalFormatting>
  <conditionalFormatting sqref="D48:D57">
    <cfRule type="duplicateValues" dxfId="1" priority="114"/>
  </conditionalFormatting>
  <conditionalFormatting sqref="D68:D72">
    <cfRule type="duplicateValues" dxfId="1" priority="111"/>
  </conditionalFormatting>
  <conditionalFormatting sqref="D81:D87">
    <cfRule type="duplicateValues" dxfId="1" priority="110"/>
  </conditionalFormatting>
  <conditionalFormatting sqref="D88:D96">
    <cfRule type="duplicateValues" dxfId="1" priority="109"/>
  </conditionalFormatting>
  <conditionalFormatting sqref="D97:D103">
    <cfRule type="duplicateValues" dxfId="1" priority="108"/>
  </conditionalFormatting>
  <conditionalFormatting sqref="D105:D106">
    <cfRule type="duplicateValues" dxfId="1" priority="98"/>
  </conditionalFormatting>
  <conditionalFormatting sqref="D108:D112">
    <cfRule type="duplicateValues" dxfId="1" priority="95"/>
  </conditionalFormatting>
  <conditionalFormatting sqref="D117:D118">
    <cfRule type="duplicateValues" dxfId="1" priority="92"/>
  </conditionalFormatting>
  <conditionalFormatting sqref="E1:E7">
    <cfRule type="duplicateValues" dxfId="1" priority="291"/>
  </conditionalFormatting>
  <conditionalFormatting sqref="E108:E113">
    <cfRule type="duplicateValues" dxfId="1" priority="278"/>
  </conditionalFormatting>
  <conditionalFormatting sqref="E115:E116">
    <cfRule type="duplicateValues" dxfId="1" priority="271"/>
  </conditionalFormatting>
  <conditionalFormatting sqref="L29:L31">
    <cfRule type="duplicateValues" dxfId="1" priority="121"/>
  </conditionalFormatting>
  <conditionalFormatting sqref="L32:L33">
    <cfRule type="duplicateValues" dxfId="1" priority="120"/>
  </conditionalFormatting>
  <conditionalFormatting sqref="L108:L113">
    <cfRule type="duplicateValues" dxfId="1" priority="131"/>
  </conditionalFormatting>
  <conditionalFormatting sqref="L115:L116">
    <cfRule type="duplicateValues" dxfId="1" priority="130"/>
  </conditionalFormatting>
  <conditionalFormatting sqref="AX1:AX7">
    <cfRule type="cellIs" dxfId="5" priority="286" operator="equal">
      <formula>1</formula>
    </cfRule>
    <cfRule type="cellIs" dxfId="2" priority="287" operator="equal">
      <formula>0</formula>
    </cfRule>
  </conditionalFormatting>
  <conditionalFormatting sqref="AX108:AX113">
    <cfRule type="cellIs" dxfId="5" priority="275" operator="equal">
      <formula>1</formula>
    </cfRule>
    <cfRule type="cellIs" dxfId="2" priority="276" operator="equal">
      <formula>0</formula>
    </cfRule>
  </conditionalFormatting>
  <conditionalFormatting sqref="AX115:AX118">
    <cfRule type="cellIs" dxfId="5" priority="269" operator="equal">
      <formula>1</formula>
    </cfRule>
    <cfRule type="cellIs" dxfId="2" priority="270" operator="equal">
      <formula>0</formula>
    </cfRule>
  </conditionalFormatting>
  <conditionalFormatting sqref="C1:D7">
    <cfRule type="containsText" dxfId="4" priority="290" operator="between" text="J6G">
      <formula>NOT(ISERROR(SEARCH("J6G",C1)))</formula>
    </cfRule>
  </conditionalFormatting>
  <conditionalFormatting sqref="C19:C59 C10:C17 C18:D18 C61:C72 C117:C118 C105:C107 C81:C103 C80:D80">
    <cfRule type="containsText" dxfId="4" priority="297" operator="between" text="J6G">
      <formula>NOT(ISERROR(SEARCH("J6G",C10)))</formula>
    </cfRule>
  </conditionalFormatting>
  <conditionalFormatting sqref="E47:F47 E10:E46 E48:E59 E61:E72 E80:E103 E117:E118 E105:E106">
    <cfRule type="duplicateValues" dxfId="1" priority="353"/>
  </conditionalFormatting>
  <conditionalFormatting sqref="L10:L28 L34:L59 L61:L72 L80:L103 L117:L118 L105:L106">
    <cfRule type="duplicateValues" dxfId="1" priority="134"/>
  </conditionalFormatting>
  <conditionalFormatting sqref="N10:O59 N61:O72 N80:O118">
    <cfRule type="cellIs" dxfId="2" priority="295" operator="equal">
      <formula>"N"</formula>
    </cfRule>
    <cfRule type="cellIs" dxfId="3" priority="296" operator="equal">
      <formula>"Y"</formula>
    </cfRule>
  </conditionalFormatting>
  <conditionalFormatting sqref="AX10:AX72 AX80:AX103 AX105:AX106 AX117:AX118">
    <cfRule type="cellIs" dxfId="5" priority="293" operator="equal">
      <formula>1</formula>
    </cfRule>
    <cfRule type="cellIs" dxfId="2" priority="294" operator="equal">
      <formula>0</formula>
    </cfRule>
  </conditionalFormatting>
  <conditionalFormatting sqref="D40:D46 D47">
    <cfRule type="duplicateValues" dxfId="1" priority="115"/>
  </conditionalFormatting>
  <conditionalFormatting sqref="D58:D59 D61:D66">
    <cfRule type="duplicateValues" dxfId="1" priority="113"/>
  </conditionalFormatting>
  <conditionalFormatting sqref="C114:D114 C115:C118">
    <cfRule type="containsText" dxfId="4" priority="266" operator="between" text="J6G">
      <formula>NOT(ISERROR(SEARCH("J6G",C114)))</formula>
    </cfRule>
  </conditionalFormatting>
  <dataValidations count="9">
    <dataValidation type="list" allowBlank="1" showInputMessage="1" showErrorMessage="1" sqref="L13 L31 L21:L22">
      <formula1>"N/A"</formula1>
    </dataValidation>
    <dataValidation type="list" allowBlank="1" showInputMessage="1" showErrorMessage="1" sqref="N52:O52 M73:M79 N98:O118 N53:O59 N61:O72 N10:O51 P73:Q79 N80:O97">
      <formula1>"Y,N"</formula1>
    </dataValidation>
    <dataValidation type="list" allowBlank="1" showInputMessage="1" showErrorMessage="1" sqref="P18 P49 P99 P35:P36 P38:P41 P43:P47 P80:P81 P84:P91 P93:P97 P101:P102">
      <formula1>"装配总成件,焊接总成件,面料,塑料件,冷镦,钣金件,机加工件,标准件,非标件,线材件,管材件,圆钢"</formula1>
    </dataValidation>
    <dataValidation type="list" allowBlank="1" showInputMessage="1" showErrorMessage="1" sqref="Z57 AB57 AD57:AE57 AH57:AI57 AL57:AV57 Z59 AB59 AD59:AE59 AH59:AI59 AL59:AV59 J60 K60:S60 Z60 AB60 AD60:AE60 AH60:AI60 AL60:AV60 Z88 AB88 AD88:AE88 AH88:AI88 AL88:AV88">
      <formula1>"镀白锌,发黑,氧化铁皮膜,电泳（ED),——,镀黑锌,热处理（调质处理）,喷漆,"</formula1>
    </dataValidation>
    <dataValidation type="list" allowBlank="1" showInputMessage="1" showErrorMessage="1" sqref="P13 P51 P52 P53 P56 H60 P61 N79 P103 P105:P106 R73:R76 R78:R79">
      <formula1>"装配总成件,焊接总成件,面料,塑料件,钣金件,机加工件,标准件,非标件,线材件,管材件,圆钢"</formula1>
    </dataValidation>
    <dataValidation type="list" allowBlank="1" showInputMessage="1" showErrorMessage="1" sqref="Z72 AB72 AD72:AE72 AH72:AI72 AL72:AV72 AB73 AD73:AE73 AH73 AD76:AE76 AJ76:AK76 W73:W76 Z73:Z76 Z77:Z79 AB75:AB76 AB77:AB79 AH74:AI76 AD77:AE79 AH77:AI79 AJ77:AK79 AN77:AV79 AL73:AM75 AN73:AV76">
      <formula1>"镀白锌,发黑,氧化铁皮膜,电泳（ED),镀黑锌,热处理（调质处理）,喷漆,"</formula1>
    </dataValidation>
    <dataValidation type="list" allowBlank="1" showInputMessage="1" showErrorMessage="1" sqref="Z98 AB98 AD98:AE98 AH98:AI98 AL98:AV98">
      <formula1>"自制,外购"</formula1>
    </dataValidation>
    <dataValidation allowBlank="1" showErrorMessage="1" sqref="P114 S54:S55"/>
    <dataValidation type="list" allowBlank="1" showInputMessage="1" showErrorMessage="1" sqref="H73:H79">
      <formula1>"A,B,C,"</formula1>
    </dataValidation>
  </dataValidations>
  <hyperlinks>
    <hyperlink ref="F66" location="泡沫!A1" display="驾驶员座椅通风坐垫泡沫总成"/>
    <hyperlink ref="F51" location="'SHT0010753 H4高配靠背骨架焊接总成'!A1" display="H4高配靠背骨架总成"/>
  </hyperlinks>
  <printOptions horizontalCentered="1"/>
  <pageMargins left="0.31496062992126" right="0.275590551181102" top="0.196850393700787" bottom="0.354330708661417" header="0.31496062992126" footer="0.31496062992126"/>
  <pageSetup paperSize="6" scale="50" fitToHeight="0" orientation="landscape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Y22"/>
  <sheetViews>
    <sheetView showGridLines="0" view="pageBreakPreview" zoomScale="55" zoomScaleNormal="40" workbookViewId="0">
      <pane xSplit="13" ySplit="9" topLeftCell="N10" activePane="bottomRight" state="frozen"/>
      <selection/>
      <selection pane="topRight"/>
      <selection pane="bottomLeft"/>
      <selection pane="bottomRight" activeCell="Z17" sqref="Z17"/>
    </sheetView>
  </sheetViews>
  <sheetFormatPr defaultColWidth="8.87272727272727" defaultRowHeight="14"/>
  <cols>
    <col min="1" max="1" width="4.5" style="60" customWidth="1"/>
    <col min="2" max="11" width="2.62727272727273" style="60" customWidth="1"/>
    <col min="12" max="12" width="12.2545454545455" style="60" customWidth="1"/>
    <col min="13" max="13" width="27.6272727272727" style="60" customWidth="1"/>
    <col min="14" max="14" width="11.7545454545455" style="60" hidden="1" customWidth="1" outlineLevel="1"/>
    <col min="15" max="15" width="8" style="60" hidden="1" customWidth="1" outlineLevel="1"/>
    <col min="16" max="16" width="5.25454545454545" style="60" hidden="1" customWidth="1" outlineLevel="1"/>
    <col min="17" max="17" width="7.37272727272727" style="60" customWidth="1" collapsed="1"/>
    <col min="18" max="18" width="6.12727272727273" style="61" hidden="1" customWidth="1" outlineLevel="1"/>
    <col min="19" max="19" width="18.2545454545455" style="60" hidden="1" customWidth="1" outlineLevel="1"/>
    <col min="20" max="20" width="5.75454545454545" style="62" hidden="1" customWidth="1" outlineLevel="1"/>
    <col min="21" max="21" width="8.37272727272727" style="61" hidden="1" customWidth="1" outlineLevel="1"/>
    <col min="22" max="22" width="7.62727272727273" style="61" hidden="1" customWidth="1" outlineLevel="1"/>
    <col min="23" max="23" width="9.37272727272727" style="61" customWidth="1" collapsed="1"/>
    <col min="24" max="24" width="12.8727272727273" style="61" hidden="1" customWidth="1" outlineLevel="1"/>
    <col min="25" max="25" width="10.7545454545455" style="61" hidden="1" customWidth="1" outlineLevel="1"/>
    <col min="26" max="26" width="11.1272727272727" style="60" hidden="1" customWidth="1" outlineLevel="1"/>
    <col min="27" max="27" width="13.5" style="63" hidden="1" customWidth="1" outlineLevel="1"/>
    <col min="28" max="28" width="8.62727272727273" style="60" customWidth="1" collapsed="1"/>
    <col min="29" max="29" width="8.62727272727273" style="60" customWidth="1"/>
    <col min="30" max="33" width="8.62727272727273" style="60" hidden="1" customWidth="1" outlineLevel="1"/>
    <col min="34" max="34" width="8.62727272727273" style="64" hidden="1" customWidth="1" outlineLevel="1"/>
    <col min="35" max="36" width="8.62727272727273" style="60" hidden="1" customWidth="1" outlineLevel="1"/>
    <col min="37" max="37" width="8.62727272727273" style="60" customWidth="1" collapsed="1"/>
    <col min="38" max="38" width="8.62727272727273" style="60" customWidth="1"/>
    <col min="39" max="45" width="8.62727272727273" style="60" hidden="1" customWidth="1" outlineLevel="1"/>
    <col min="46" max="49" width="5.75454545454545" style="60" hidden="1" customWidth="1" outlineLevel="1"/>
    <col min="50" max="50" width="10" style="60" customWidth="1" collapsed="1"/>
    <col min="51" max="51" width="20.2545454545455" style="60" customWidth="1"/>
    <col min="52" max="16384" width="8.87272727272727" style="60"/>
  </cols>
  <sheetData>
    <row r="1" ht="12.75" customHeight="1" collapsed="1" spans="18:27">
      <c r="R1" s="60"/>
      <c r="T1" s="60"/>
      <c r="U1" s="60"/>
      <c r="V1" s="60"/>
      <c r="W1" s="60"/>
      <c r="X1" s="60"/>
      <c r="Y1" s="60"/>
      <c r="AA1" s="60"/>
    </row>
    <row r="2" ht="32.25" hidden="1" customHeight="1" outlineLevel="1" spans="1:51">
      <c r="A2" s="65" t="s">
        <v>527</v>
      </c>
      <c r="B2" s="66"/>
      <c r="C2" s="66"/>
      <c r="D2" s="66"/>
      <c r="E2" s="66"/>
      <c r="F2" s="67" t="s">
        <v>528</v>
      </c>
      <c r="G2" s="67"/>
      <c r="H2" s="67"/>
      <c r="I2" s="67"/>
      <c r="J2" s="67"/>
      <c r="K2" s="67"/>
      <c r="L2" s="84" t="s">
        <v>529</v>
      </c>
      <c r="M2" s="85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122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141" t="s">
        <v>30</v>
      </c>
      <c r="AY2" s="142"/>
    </row>
    <row r="3" ht="17.5" hidden="1" outlineLevel="1" spans="1:51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123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143" t="s">
        <v>55</v>
      </c>
      <c r="AY3" s="144"/>
    </row>
    <row r="4" ht="34.5" hidden="1" customHeight="1" outlineLevel="1" spans="1:51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3" t="s">
        <v>44</v>
      </c>
      <c r="M4" s="71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123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143" t="s">
        <v>45</v>
      </c>
      <c r="AY4" s="144"/>
    </row>
    <row r="5" ht="77.25" hidden="1" customHeight="1" outlineLevel="1" spans="1:51">
      <c r="A5" s="72" t="s">
        <v>47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123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143" t="s">
        <v>22</v>
      </c>
      <c r="AY5" s="145"/>
    </row>
    <row r="6" ht="33.75" hidden="1" customHeight="1" outlineLevel="1" spans="1:51">
      <c r="A6" s="74" t="s">
        <v>48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123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146" t="s">
        <v>530</v>
      </c>
      <c r="AY6" s="147"/>
    </row>
    <row r="7" ht="34.5" hidden="1" customHeight="1" outlineLevel="1" spans="1:51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123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146" t="s">
        <v>531</v>
      </c>
      <c r="AY7" s="147"/>
    </row>
    <row r="8" s="57" customFormat="1" ht="34.5" customHeight="1" spans="1:51">
      <c r="A8" s="76" t="s">
        <v>51</v>
      </c>
      <c r="B8" s="77" t="s">
        <v>52</v>
      </c>
      <c r="C8" s="78"/>
      <c r="D8" s="78"/>
      <c r="E8" s="78"/>
      <c r="F8" s="78"/>
      <c r="G8" s="78"/>
      <c r="H8" s="78"/>
      <c r="I8" s="78"/>
      <c r="J8" s="78"/>
      <c r="K8" s="88"/>
      <c r="L8" s="89" t="s">
        <v>30</v>
      </c>
      <c r="M8" s="90" t="s">
        <v>55</v>
      </c>
      <c r="N8" s="90" t="s">
        <v>56</v>
      </c>
      <c r="O8" s="90" t="s">
        <v>57</v>
      </c>
      <c r="P8" s="90" t="s">
        <v>58</v>
      </c>
      <c r="Q8" s="90" t="s">
        <v>16</v>
      </c>
      <c r="R8" s="89" t="s">
        <v>59</v>
      </c>
      <c r="S8" s="102" t="s">
        <v>60</v>
      </c>
      <c r="T8" s="103" t="s">
        <v>61</v>
      </c>
      <c r="U8" s="89" t="s">
        <v>62</v>
      </c>
      <c r="V8" s="89" t="s">
        <v>63</v>
      </c>
      <c r="W8" s="104" t="s">
        <v>64</v>
      </c>
      <c r="X8" s="105" t="s">
        <v>65</v>
      </c>
      <c r="Y8" s="105" t="s">
        <v>67</v>
      </c>
      <c r="Z8" s="90" t="s">
        <v>68</v>
      </c>
      <c r="AA8" s="114" t="s">
        <v>532</v>
      </c>
      <c r="AB8" s="90" t="s">
        <v>74</v>
      </c>
      <c r="AC8" s="115" t="s">
        <v>75</v>
      </c>
      <c r="AD8" s="116" t="s">
        <v>77</v>
      </c>
      <c r="AE8" s="116"/>
      <c r="AF8" s="116"/>
      <c r="AG8" s="124" t="s">
        <v>78</v>
      </c>
      <c r="AH8" s="125" t="s">
        <v>79</v>
      </c>
      <c r="AI8" s="126" t="s">
        <v>80</v>
      </c>
      <c r="AJ8" s="124" t="s">
        <v>81</v>
      </c>
      <c r="AK8" s="127" t="s">
        <v>82</v>
      </c>
      <c r="AL8" s="127" t="s">
        <v>83</v>
      </c>
      <c r="AM8" s="128" t="s">
        <v>84</v>
      </c>
      <c r="AN8" s="129" t="s">
        <v>85</v>
      </c>
      <c r="AO8" s="137" t="s">
        <v>86</v>
      </c>
      <c r="AP8" s="137" t="s">
        <v>87</v>
      </c>
      <c r="AQ8" s="138" t="s">
        <v>88</v>
      </c>
      <c r="AR8" s="137" t="s">
        <v>89</v>
      </c>
      <c r="AS8" s="137" t="s">
        <v>90</v>
      </c>
      <c r="AT8" s="137" t="s">
        <v>91</v>
      </c>
      <c r="AU8" s="129" t="s">
        <v>92</v>
      </c>
      <c r="AV8" s="137" t="s">
        <v>93</v>
      </c>
      <c r="AW8" s="137" t="s">
        <v>94</v>
      </c>
      <c r="AX8" s="148" t="s">
        <v>23</v>
      </c>
      <c r="AY8" s="90" t="s">
        <v>95</v>
      </c>
    </row>
    <row r="9" s="58" customFormat="1" ht="34.5" customHeight="1" spans="1:51">
      <c r="A9" s="79"/>
      <c r="B9" s="80">
        <v>0</v>
      </c>
      <c r="C9" s="80">
        <v>1</v>
      </c>
      <c r="D9" s="80">
        <v>2</v>
      </c>
      <c r="E9" s="80">
        <v>3</v>
      </c>
      <c r="F9" s="80">
        <v>4</v>
      </c>
      <c r="G9" s="80">
        <v>5</v>
      </c>
      <c r="H9" s="80">
        <v>6</v>
      </c>
      <c r="I9" s="80">
        <v>7</v>
      </c>
      <c r="J9" s="80">
        <v>8</v>
      </c>
      <c r="K9" s="91">
        <v>9</v>
      </c>
      <c r="L9" s="92"/>
      <c r="M9" s="93"/>
      <c r="N9" s="94"/>
      <c r="O9" s="94"/>
      <c r="P9" s="94"/>
      <c r="Q9" s="94"/>
      <c r="R9" s="92"/>
      <c r="S9" s="93"/>
      <c r="T9" s="106"/>
      <c r="U9" s="92"/>
      <c r="V9" s="92"/>
      <c r="W9" s="107"/>
      <c r="X9" s="108"/>
      <c r="Y9" s="108"/>
      <c r="Z9" s="94"/>
      <c r="AA9" s="117"/>
      <c r="AB9" s="94"/>
      <c r="AC9" s="115"/>
      <c r="AD9" s="116" t="s">
        <v>96</v>
      </c>
      <c r="AE9" s="116" t="s">
        <v>97</v>
      </c>
      <c r="AF9" s="116" t="s">
        <v>98</v>
      </c>
      <c r="AG9" s="124"/>
      <c r="AH9" s="125"/>
      <c r="AI9" s="126"/>
      <c r="AJ9" s="124"/>
      <c r="AK9" s="130"/>
      <c r="AL9" s="130"/>
      <c r="AM9" s="131"/>
      <c r="AN9" s="132"/>
      <c r="AO9" s="139"/>
      <c r="AP9" s="139"/>
      <c r="AQ9" s="140"/>
      <c r="AR9" s="139"/>
      <c r="AS9" s="139"/>
      <c r="AT9" s="139"/>
      <c r="AU9" s="132"/>
      <c r="AV9" s="139"/>
      <c r="AW9" s="139"/>
      <c r="AX9" s="149"/>
      <c r="AY9" s="94"/>
    </row>
    <row r="10" s="59" customFormat="1" ht="34.5" customHeight="1" spans="1:51">
      <c r="A10" s="81">
        <v>21</v>
      </c>
      <c r="B10" s="82"/>
      <c r="C10" s="82"/>
      <c r="D10" s="82">
        <v>2</v>
      </c>
      <c r="E10" s="82"/>
      <c r="F10" s="82"/>
      <c r="G10" s="82"/>
      <c r="H10" s="82"/>
      <c r="I10" s="82"/>
      <c r="J10" s="82"/>
      <c r="K10" s="82"/>
      <c r="L10" s="95" t="s">
        <v>145</v>
      </c>
      <c r="M10" s="96" t="s">
        <v>146</v>
      </c>
      <c r="N10" s="97" t="s">
        <v>147</v>
      </c>
      <c r="O10" s="98" t="s">
        <v>180</v>
      </c>
      <c r="P10" s="99" t="s">
        <v>101</v>
      </c>
      <c r="Q10" s="97"/>
      <c r="R10" s="98" t="s">
        <v>100</v>
      </c>
      <c r="S10" s="95" t="s">
        <v>145</v>
      </c>
      <c r="T10" s="96" t="s">
        <v>100</v>
      </c>
      <c r="U10" s="109" t="s">
        <v>102</v>
      </c>
      <c r="V10" s="110" t="s">
        <v>103</v>
      </c>
      <c r="W10" s="110" t="s">
        <v>138</v>
      </c>
      <c r="X10" s="98"/>
      <c r="Y10" s="111"/>
      <c r="Z10" s="98"/>
      <c r="AA10" s="118"/>
      <c r="AB10" s="98" t="s">
        <v>46</v>
      </c>
      <c r="AC10" s="98" t="s">
        <v>533</v>
      </c>
      <c r="AD10" s="98"/>
      <c r="AE10" s="98"/>
      <c r="AF10" s="98"/>
      <c r="AG10" s="98"/>
      <c r="AH10" s="133"/>
      <c r="AI10" s="98"/>
      <c r="AJ10" s="98"/>
      <c r="AK10" s="98" t="s">
        <v>148</v>
      </c>
      <c r="AL10" s="98" t="s">
        <v>149</v>
      </c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111"/>
      <c r="AY10" s="111">
        <v>1</v>
      </c>
    </row>
    <row r="11" s="59" customFormat="1" ht="34.5" customHeight="1" spans="1:51">
      <c r="A11" s="81">
        <v>22</v>
      </c>
      <c r="B11" s="82"/>
      <c r="C11" s="82"/>
      <c r="D11" s="82"/>
      <c r="E11" s="82">
        <v>3</v>
      </c>
      <c r="F11" s="82"/>
      <c r="G11" s="82"/>
      <c r="H11" s="82"/>
      <c r="I11" s="82"/>
      <c r="J11" s="82"/>
      <c r="K11" s="82"/>
      <c r="L11" s="95" t="s">
        <v>534</v>
      </c>
      <c r="M11" s="96" t="s">
        <v>535</v>
      </c>
      <c r="N11" s="98" t="s">
        <v>46</v>
      </c>
      <c r="O11" s="98" t="s">
        <v>180</v>
      </c>
      <c r="P11" s="99" t="s">
        <v>101</v>
      </c>
      <c r="Q11" s="97"/>
      <c r="R11" s="98" t="s">
        <v>100</v>
      </c>
      <c r="S11" s="95" t="s">
        <v>534</v>
      </c>
      <c r="T11" s="111" t="s">
        <v>100</v>
      </c>
      <c r="U11" s="109" t="s">
        <v>102</v>
      </c>
      <c r="V11" s="110" t="s">
        <v>103</v>
      </c>
      <c r="W11" s="110" t="s">
        <v>138</v>
      </c>
      <c r="X11" s="98"/>
      <c r="Y11" s="111"/>
      <c r="Z11" s="98"/>
      <c r="AA11" s="118">
        <v>1.002</v>
      </c>
      <c r="AB11" s="111" t="s">
        <v>46</v>
      </c>
      <c r="AC11" s="98" t="s">
        <v>533</v>
      </c>
      <c r="AD11" s="111" t="s">
        <v>536</v>
      </c>
      <c r="AE11" s="111"/>
      <c r="AF11" s="111"/>
      <c r="AG11" s="111">
        <f>AA11*1.08</f>
        <v>1.08216</v>
      </c>
      <c r="AH11" s="134">
        <f>AA11/AG11</f>
        <v>0.925925925925926</v>
      </c>
      <c r="AI11" s="111"/>
      <c r="AJ11" s="111"/>
      <c r="AK11" s="111" t="s">
        <v>113</v>
      </c>
      <c r="AL11" s="111"/>
      <c r="AM11" s="111"/>
      <c r="AN11" s="111"/>
      <c r="AO11" s="111"/>
      <c r="AP11" s="111"/>
      <c r="AQ11" s="111"/>
      <c r="AR11" s="111"/>
      <c r="AS11" s="111"/>
      <c r="AT11" s="98"/>
      <c r="AU11" s="98"/>
      <c r="AV11" s="98"/>
      <c r="AW11" s="98"/>
      <c r="AX11" s="111"/>
      <c r="AY11" s="111">
        <v>1</v>
      </c>
    </row>
    <row r="12" s="59" customFormat="1" ht="34.5" customHeight="1" spans="1:51">
      <c r="A12" s="81">
        <v>23</v>
      </c>
      <c r="B12" s="82"/>
      <c r="C12" s="82"/>
      <c r="D12" s="82"/>
      <c r="E12" s="82">
        <v>3</v>
      </c>
      <c r="F12" s="82"/>
      <c r="G12" s="82"/>
      <c r="H12" s="82"/>
      <c r="I12" s="82"/>
      <c r="J12" s="82"/>
      <c r="K12" s="82"/>
      <c r="L12" s="95" t="s">
        <v>537</v>
      </c>
      <c r="M12" s="96" t="s">
        <v>538</v>
      </c>
      <c r="N12" s="98" t="s">
        <v>46</v>
      </c>
      <c r="O12" s="98" t="s">
        <v>111</v>
      </c>
      <c r="P12" s="99" t="s">
        <v>101</v>
      </c>
      <c r="Q12" s="97"/>
      <c r="R12" s="98" t="s">
        <v>100</v>
      </c>
      <c r="S12" s="95" t="s">
        <v>537</v>
      </c>
      <c r="T12" s="111" t="s">
        <v>100</v>
      </c>
      <c r="U12" s="109" t="s">
        <v>102</v>
      </c>
      <c r="V12" s="110" t="s">
        <v>103</v>
      </c>
      <c r="W12" s="110" t="s">
        <v>539</v>
      </c>
      <c r="X12" s="98" t="s">
        <v>46</v>
      </c>
      <c r="Y12" s="98" t="s">
        <v>46</v>
      </c>
      <c r="Z12" s="98" t="s">
        <v>46</v>
      </c>
      <c r="AA12" s="118">
        <v>0.052</v>
      </c>
      <c r="AB12" s="111" t="s">
        <v>46</v>
      </c>
      <c r="AC12" s="111" t="s">
        <v>540</v>
      </c>
      <c r="AD12" s="111">
        <v>260</v>
      </c>
      <c r="AE12" s="111">
        <v>240</v>
      </c>
      <c r="AF12" s="111"/>
      <c r="AG12" s="111"/>
      <c r="AH12" s="134"/>
      <c r="AI12" s="111"/>
      <c r="AJ12" s="111"/>
      <c r="AK12" s="111" t="s">
        <v>363</v>
      </c>
      <c r="AL12" s="111"/>
      <c r="AM12" s="111"/>
      <c r="AN12" s="111"/>
      <c r="AO12" s="111"/>
      <c r="AP12" s="111"/>
      <c r="AQ12" s="111"/>
      <c r="AR12" s="111"/>
      <c r="AS12" s="111"/>
      <c r="AT12" s="98"/>
      <c r="AU12" s="98"/>
      <c r="AV12" s="98"/>
      <c r="AW12" s="98"/>
      <c r="AX12" s="111"/>
      <c r="AY12" s="111">
        <v>1</v>
      </c>
    </row>
    <row r="13" s="59" customFormat="1" ht="34.5" customHeight="1" spans="1:51">
      <c r="A13" s="81">
        <v>24</v>
      </c>
      <c r="B13" s="82"/>
      <c r="C13" s="82"/>
      <c r="D13" s="82"/>
      <c r="E13" s="82">
        <v>3</v>
      </c>
      <c r="F13" s="82"/>
      <c r="G13" s="82"/>
      <c r="H13" s="82"/>
      <c r="I13" s="82"/>
      <c r="J13" s="82"/>
      <c r="K13" s="82"/>
      <c r="L13" s="95" t="s">
        <v>541</v>
      </c>
      <c r="M13" s="96" t="s">
        <v>542</v>
      </c>
      <c r="N13" s="98" t="s">
        <v>46</v>
      </c>
      <c r="O13" s="98" t="s">
        <v>111</v>
      </c>
      <c r="P13" s="99" t="s">
        <v>101</v>
      </c>
      <c r="Q13" s="97"/>
      <c r="R13" s="98" t="s">
        <v>100</v>
      </c>
      <c r="S13" s="95" t="s">
        <v>543</v>
      </c>
      <c r="T13" s="111" t="s">
        <v>100</v>
      </c>
      <c r="U13" s="109" t="s">
        <v>102</v>
      </c>
      <c r="V13" s="110" t="s">
        <v>103</v>
      </c>
      <c r="W13" s="110" t="s">
        <v>539</v>
      </c>
      <c r="X13" s="98" t="s">
        <v>46</v>
      </c>
      <c r="Y13" s="98" t="s">
        <v>46</v>
      </c>
      <c r="Z13" s="98" t="s">
        <v>46</v>
      </c>
      <c r="AA13" s="118">
        <v>0.052</v>
      </c>
      <c r="AB13" s="111" t="s">
        <v>46</v>
      </c>
      <c r="AC13" s="111" t="s">
        <v>540</v>
      </c>
      <c r="AD13" s="111">
        <v>325</v>
      </c>
      <c r="AE13" s="111">
        <v>300</v>
      </c>
      <c r="AF13" s="111"/>
      <c r="AG13" s="111"/>
      <c r="AH13" s="134"/>
      <c r="AI13" s="111"/>
      <c r="AJ13" s="111"/>
      <c r="AK13" s="111" t="s">
        <v>363</v>
      </c>
      <c r="AL13" s="111"/>
      <c r="AM13" s="111"/>
      <c r="AN13" s="111"/>
      <c r="AO13" s="111"/>
      <c r="AP13" s="111"/>
      <c r="AQ13" s="111"/>
      <c r="AR13" s="111"/>
      <c r="AS13" s="111"/>
      <c r="AT13" s="98"/>
      <c r="AU13" s="98"/>
      <c r="AV13" s="98"/>
      <c r="AW13" s="98"/>
      <c r="AX13" s="111"/>
      <c r="AY13" s="111">
        <v>1</v>
      </c>
    </row>
    <row r="14" s="59" customFormat="1" ht="34.5" customHeight="1" spans="1:51">
      <c r="A14" s="81">
        <v>25</v>
      </c>
      <c r="B14" s="82"/>
      <c r="C14" s="82"/>
      <c r="D14" s="82"/>
      <c r="E14" s="82">
        <v>3</v>
      </c>
      <c r="F14" s="82"/>
      <c r="G14" s="82"/>
      <c r="H14" s="82"/>
      <c r="I14" s="82"/>
      <c r="J14" s="82"/>
      <c r="K14" s="82"/>
      <c r="L14" s="95" t="s">
        <v>544</v>
      </c>
      <c r="M14" s="100" t="s">
        <v>545</v>
      </c>
      <c r="N14" s="98" t="s">
        <v>46</v>
      </c>
      <c r="O14" s="98" t="s">
        <v>111</v>
      </c>
      <c r="P14" s="99" t="s">
        <v>101</v>
      </c>
      <c r="Q14" s="97"/>
      <c r="R14" s="98" t="s">
        <v>100</v>
      </c>
      <c r="S14" s="95" t="s">
        <v>544</v>
      </c>
      <c r="T14" s="111" t="s">
        <v>100</v>
      </c>
      <c r="U14" s="109" t="s">
        <v>102</v>
      </c>
      <c r="V14" s="110" t="s">
        <v>103</v>
      </c>
      <c r="W14" s="110" t="s">
        <v>222</v>
      </c>
      <c r="X14" s="98" t="s">
        <v>546</v>
      </c>
      <c r="Y14" s="111"/>
      <c r="Z14" s="98"/>
      <c r="AA14" s="118">
        <v>0.007</v>
      </c>
      <c r="AB14" s="111" t="s">
        <v>46</v>
      </c>
      <c r="AC14" s="111" t="s">
        <v>547</v>
      </c>
      <c r="AD14" s="111"/>
      <c r="AE14" s="111"/>
      <c r="AF14" s="111"/>
      <c r="AG14" s="118">
        <f t="shared" ref="AG14:AG16" si="0">AA14</f>
        <v>0.007</v>
      </c>
      <c r="AH14" s="134">
        <f>AA14/AG14</f>
        <v>1</v>
      </c>
      <c r="AI14" s="111"/>
      <c r="AJ14" s="111"/>
      <c r="AK14" s="111" t="s">
        <v>363</v>
      </c>
      <c r="AL14" s="111"/>
      <c r="AM14" s="111"/>
      <c r="AN14" s="111"/>
      <c r="AO14" s="111"/>
      <c r="AP14" s="111"/>
      <c r="AQ14" s="111"/>
      <c r="AR14" s="111"/>
      <c r="AS14" s="111"/>
      <c r="AT14" s="98"/>
      <c r="AU14" s="98"/>
      <c r="AV14" s="98"/>
      <c r="AW14" s="98"/>
      <c r="AX14" s="111"/>
      <c r="AY14" s="111">
        <v>1</v>
      </c>
    </row>
    <row r="15" s="59" customFormat="1" ht="34.5" customHeight="1" spans="1:51">
      <c r="A15" s="81">
        <v>26</v>
      </c>
      <c r="B15" s="82"/>
      <c r="C15" s="82"/>
      <c r="D15" s="82"/>
      <c r="E15" s="82">
        <v>3</v>
      </c>
      <c r="F15" s="82"/>
      <c r="G15" s="82"/>
      <c r="H15" s="82"/>
      <c r="I15" s="82"/>
      <c r="J15" s="82"/>
      <c r="K15" s="82"/>
      <c r="L15" s="95" t="s">
        <v>548</v>
      </c>
      <c r="M15" s="100" t="s">
        <v>549</v>
      </c>
      <c r="N15" s="98" t="s">
        <v>46</v>
      </c>
      <c r="O15" s="98" t="s">
        <v>111</v>
      </c>
      <c r="P15" s="99" t="s">
        <v>101</v>
      </c>
      <c r="Q15" s="97"/>
      <c r="R15" s="98" t="s">
        <v>100</v>
      </c>
      <c r="S15" s="95" t="s">
        <v>548</v>
      </c>
      <c r="T15" s="111" t="s">
        <v>100</v>
      </c>
      <c r="U15" s="109" t="s">
        <v>102</v>
      </c>
      <c r="V15" s="110" t="s">
        <v>103</v>
      </c>
      <c r="W15" s="110" t="s">
        <v>222</v>
      </c>
      <c r="X15" s="98" t="s">
        <v>546</v>
      </c>
      <c r="Y15" s="111"/>
      <c r="Z15" s="98"/>
      <c r="AA15" s="118">
        <v>0.011</v>
      </c>
      <c r="AB15" s="111" t="s">
        <v>46</v>
      </c>
      <c r="AC15" s="111" t="s">
        <v>547</v>
      </c>
      <c r="AD15" s="111"/>
      <c r="AE15" s="111"/>
      <c r="AF15" s="111"/>
      <c r="AG15" s="118">
        <f t="shared" si="0"/>
        <v>0.011</v>
      </c>
      <c r="AH15" s="134">
        <f t="shared" ref="AH15:AH22" si="1">AA15/AG15</f>
        <v>1</v>
      </c>
      <c r="AI15" s="111"/>
      <c r="AJ15" s="111"/>
      <c r="AK15" s="111" t="s">
        <v>363</v>
      </c>
      <c r="AL15" s="111"/>
      <c r="AM15" s="111"/>
      <c r="AN15" s="111"/>
      <c r="AO15" s="111"/>
      <c r="AP15" s="111"/>
      <c r="AQ15" s="111"/>
      <c r="AR15" s="111"/>
      <c r="AS15" s="111"/>
      <c r="AT15" s="98"/>
      <c r="AU15" s="98"/>
      <c r="AV15" s="98"/>
      <c r="AW15" s="98"/>
      <c r="AX15" s="111"/>
      <c r="AY15" s="111">
        <v>2</v>
      </c>
    </row>
    <row r="16" s="59" customFormat="1" ht="34.5" customHeight="1" spans="1:51">
      <c r="A16" s="81">
        <v>27</v>
      </c>
      <c r="B16" s="82"/>
      <c r="C16" s="82"/>
      <c r="D16" s="82"/>
      <c r="E16" s="82">
        <v>3</v>
      </c>
      <c r="F16" s="82"/>
      <c r="G16" s="82"/>
      <c r="H16" s="82"/>
      <c r="I16" s="82"/>
      <c r="J16" s="82"/>
      <c r="K16" s="82"/>
      <c r="L16" s="95" t="s">
        <v>550</v>
      </c>
      <c r="M16" s="100" t="s">
        <v>551</v>
      </c>
      <c r="N16" s="98" t="s">
        <v>46</v>
      </c>
      <c r="O16" s="98" t="s">
        <v>111</v>
      </c>
      <c r="P16" s="99" t="s">
        <v>101</v>
      </c>
      <c r="Q16" s="97"/>
      <c r="R16" s="98" t="s">
        <v>100</v>
      </c>
      <c r="S16" s="95" t="s">
        <v>550</v>
      </c>
      <c r="T16" s="111" t="s">
        <v>100</v>
      </c>
      <c r="U16" s="109" t="s">
        <v>102</v>
      </c>
      <c r="V16" s="110" t="s">
        <v>103</v>
      </c>
      <c r="W16" s="110" t="s">
        <v>222</v>
      </c>
      <c r="X16" s="98" t="s">
        <v>546</v>
      </c>
      <c r="Y16" s="111"/>
      <c r="Z16" s="98"/>
      <c r="AA16" s="118">
        <v>0.003</v>
      </c>
      <c r="AB16" s="111" t="s">
        <v>46</v>
      </c>
      <c r="AC16" s="111" t="s">
        <v>547</v>
      </c>
      <c r="AD16" s="111"/>
      <c r="AE16" s="111"/>
      <c r="AF16" s="111"/>
      <c r="AG16" s="118">
        <f t="shared" si="0"/>
        <v>0.003</v>
      </c>
      <c r="AH16" s="134">
        <f t="shared" si="1"/>
        <v>1</v>
      </c>
      <c r="AI16" s="111"/>
      <c r="AJ16" s="111"/>
      <c r="AK16" s="111" t="s">
        <v>363</v>
      </c>
      <c r="AL16" s="111"/>
      <c r="AM16" s="111"/>
      <c r="AN16" s="111"/>
      <c r="AO16" s="111"/>
      <c r="AP16" s="111"/>
      <c r="AQ16" s="111"/>
      <c r="AR16" s="111"/>
      <c r="AS16" s="111"/>
      <c r="AT16" s="98"/>
      <c r="AU16" s="98"/>
      <c r="AV16" s="98"/>
      <c r="AW16" s="98"/>
      <c r="AX16" s="111"/>
      <c r="AY16" s="111">
        <v>2</v>
      </c>
    </row>
    <row r="17" s="59" customFormat="1" ht="34.5" customHeight="1" spans="1:51">
      <c r="A17" s="81">
        <v>28</v>
      </c>
      <c r="B17" s="82"/>
      <c r="C17" s="82"/>
      <c r="D17" s="82"/>
      <c r="E17" s="82">
        <v>3</v>
      </c>
      <c r="F17" s="82"/>
      <c r="G17" s="82"/>
      <c r="H17" s="82"/>
      <c r="I17" s="82"/>
      <c r="J17" s="82"/>
      <c r="K17" s="82"/>
      <c r="L17" s="95" t="s">
        <v>552</v>
      </c>
      <c r="M17" s="100" t="s">
        <v>553</v>
      </c>
      <c r="N17" s="98" t="s">
        <v>46</v>
      </c>
      <c r="O17" s="98" t="s">
        <v>111</v>
      </c>
      <c r="P17" s="99" t="s">
        <v>101</v>
      </c>
      <c r="Q17" s="97"/>
      <c r="R17" s="98" t="s">
        <v>100</v>
      </c>
      <c r="S17" s="95" t="s">
        <v>552</v>
      </c>
      <c r="T17" s="111" t="s">
        <v>100</v>
      </c>
      <c r="U17" s="109" t="s">
        <v>102</v>
      </c>
      <c r="V17" s="110" t="s">
        <v>103</v>
      </c>
      <c r="W17" s="110" t="s">
        <v>553</v>
      </c>
      <c r="X17" s="98"/>
      <c r="Y17" s="111"/>
      <c r="Z17" s="98"/>
      <c r="AA17" s="118"/>
      <c r="AB17" s="111" t="s">
        <v>46</v>
      </c>
      <c r="AC17" s="111"/>
      <c r="AD17" s="111"/>
      <c r="AE17" s="111"/>
      <c r="AF17" s="111"/>
      <c r="AG17" s="111"/>
      <c r="AH17" s="134"/>
      <c r="AI17" s="111"/>
      <c r="AJ17" s="111"/>
      <c r="AK17" s="111" t="s">
        <v>363</v>
      </c>
      <c r="AL17" s="111"/>
      <c r="AM17" s="111"/>
      <c r="AN17" s="111"/>
      <c r="AO17" s="111"/>
      <c r="AP17" s="111"/>
      <c r="AQ17" s="111"/>
      <c r="AR17" s="111"/>
      <c r="AS17" s="111"/>
      <c r="AT17" s="98"/>
      <c r="AU17" s="98"/>
      <c r="AV17" s="98"/>
      <c r="AW17" s="98"/>
      <c r="AX17" s="111"/>
      <c r="AY17" s="111">
        <v>1</v>
      </c>
    </row>
    <row r="18" s="59" customFormat="1" ht="34.5" customHeight="1" spans="1:51">
      <c r="A18" s="81">
        <v>95</v>
      </c>
      <c r="B18" s="82"/>
      <c r="C18" s="82"/>
      <c r="D18" s="82">
        <v>2</v>
      </c>
      <c r="E18" s="82"/>
      <c r="F18" s="82"/>
      <c r="G18" s="82"/>
      <c r="H18" s="82"/>
      <c r="I18" s="82"/>
      <c r="J18" s="82"/>
      <c r="K18" s="82"/>
      <c r="L18" s="95" t="s">
        <v>326</v>
      </c>
      <c r="M18" s="96" t="s">
        <v>327</v>
      </c>
      <c r="N18" s="101" t="s">
        <v>328</v>
      </c>
      <c r="O18" s="98" t="s">
        <v>180</v>
      </c>
      <c r="P18" s="99" t="s">
        <v>101</v>
      </c>
      <c r="Q18" s="97"/>
      <c r="R18" s="98" t="s">
        <v>100</v>
      </c>
      <c r="S18" s="111" t="str">
        <f>L18</f>
        <v>SHT0011105</v>
      </c>
      <c r="T18" s="111" t="s">
        <v>100</v>
      </c>
      <c r="U18" s="112" t="s">
        <v>102</v>
      </c>
      <c r="V18" s="113" t="s">
        <v>103</v>
      </c>
      <c r="W18" s="110" t="s">
        <v>325</v>
      </c>
      <c r="X18" s="98" t="s">
        <v>104</v>
      </c>
      <c r="Y18" s="111" t="s">
        <v>46</v>
      </c>
      <c r="Z18" s="98" t="s">
        <v>318</v>
      </c>
      <c r="AA18" s="119">
        <f>AA20+AA21+AA21</f>
        <v>0.032</v>
      </c>
      <c r="AB18" s="98" t="s">
        <v>46</v>
      </c>
      <c r="AC18" s="98" t="s">
        <v>533</v>
      </c>
      <c r="AD18" s="98"/>
      <c r="AE18" s="98"/>
      <c r="AF18" s="98"/>
      <c r="AG18" s="98"/>
      <c r="AH18" s="133"/>
      <c r="AI18" s="98"/>
      <c r="AJ18" s="98"/>
      <c r="AK18" s="98" t="s">
        <v>148</v>
      </c>
      <c r="AL18" s="98" t="s">
        <v>149</v>
      </c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111"/>
      <c r="AY18" s="111">
        <v>1</v>
      </c>
    </row>
    <row r="19" s="59" customFormat="1" ht="34.5" customHeight="1" spans="1:51">
      <c r="A19" s="81">
        <v>96</v>
      </c>
      <c r="B19" s="82"/>
      <c r="C19" s="82"/>
      <c r="D19" s="82"/>
      <c r="E19" s="82">
        <v>3</v>
      </c>
      <c r="F19" s="82"/>
      <c r="G19" s="82"/>
      <c r="H19" s="82"/>
      <c r="I19" s="82"/>
      <c r="J19" s="82"/>
      <c r="K19" s="82"/>
      <c r="L19" s="95" t="s">
        <v>554</v>
      </c>
      <c r="M19" s="96" t="s">
        <v>555</v>
      </c>
      <c r="N19" s="98" t="s">
        <v>46</v>
      </c>
      <c r="O19" s="98" t="s">
        <v>180</v>
      </c>
      <c r="P19" s="99" t="s">
        <v>101</v>
      </c>
      <c r="Q19" s="97"/>
      <c r="R19" s="97" t="s">
        <v>100</v>
      </c>
      <c r="S19" s="100" t="s">
        <v>46</v>
      </c>
      <c r="T19" s="100" t="s">
        <v>46</v>
      </c>
      <c r="U19" s="109" t="s">
        <v>102</v>
      </c>
      <c r="V19" s="110" t="s">
        <v>103</v>
      </c>
      <c r="W19" s="110" t="s">
        <v>46</v>
      </c>
      <c r="X19" s="98" t="s">
        <v>556</v>
      </c>
      <c r="Y19" s="111" t="s">
        <v>46</v>
      </c>
      <c r="Z19" s="98" t="s">
        <v>318</v>
      </c>
      <c r="AA19" s="119">
        <v>0.644</v>
      </c>
      <c r="AB19" s="98" t="s">
        <v>46</v>
      </c>
      <c r="AC19" s="98" t="s">
        <v>533</v>
      </c>
      <c r="AD19" s="111" t="s">
        <v>536</v>
      </c>
      <c r="AE19" s="111"/>
      <c r="AF19" s="111"/>
      <c r="AG19" s="111">
        <f>AA19*1.08</f>
        <v>0.69552</v>
      </c>
      <c r="AH19" s="134">
        <f t="shared" si="1"/>
        <v>0.925925925925926</v>
      </c>
      <c r="AI19" s="98"/>
      <c r="AJ19" s="98"/>
      <c r="AK19" s="111" t="s">
        <v>113</v>
      </c>
      <c r="AL19" s="111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111"/>
      <c r="AY19" s="111">
        <v>1</v>
      </c>
    </row>
    <row r="20" s="59" customFormat="1" ht="34.5" customHeight="1" spans="1:51">
      <c r="A20" s="81">
        <v>97</v>
      </c>
      <c r="B20" s="82"/>
      <c r="C20" s="82"/>
      <c r="D20" s="82"/>
      <c r="E20" s="82">
        <v>3</v>
      </c>
      <c r="F20" s="82"/>
      <c r="G20" s="82"/>
      <c r="H20" s="82"/>
      <c r="I20" s="82"/>
      <c r="J20" s="82"/>
      <c r="K20" s="82"/>
      <c r="L20" s="95" t="s">
        <v>557</v>
      </c>
      <c r="M20" s="96" t="s">
        <v>558</v>
      </c>
      <c r="N20" s="98" t="s">
        <v>46</v>
      </c>
      <c r="O20" s="98" t="s">
        <v>111</v>
      </c>
      <c r="P20" s="99" t="s">
        <v>101</v>
      </c>
      <c r="Q20" s="97"/>
      <c r="R20" s="98" t="s">
        <v>111</v>
      </c>
      <c r="S20" s="111" t="str">
        <f>L20</f>
        <v>SHT0011312</v>
      </c>
      <c r="T20" s="111" t="s">
        <v>100</v>
      </c>
      <c r="U20" s="109" t="s">
        <v>102</v>
      </c>
      <c r="V20" s="110" t="s">
        <v>103</v>
      </c>
      <c r="W20" s="110" t="s">
        <v>222</v>
      </c>
      <c r="X20" s="98" t="s">
        <v>556</v>
      </c>
      <c r="Y20" s="111" t="s">
        <v>46</v>
      </c>
      <c r="Z20" s="98" t="s">
        <v>318</v>
      </c>
      <c r="AA20" s="119">
        <v>0.01</v>
      </c>
      <c r="AB20" s="98" t="s">
        <v>46</v>
      </c>
      <c r="AC20" s="111" t="s">
        <v>547</v>
      </c>
      <c r="AD20" s="98"/>
      <c r="AE20" s="98"/>
      <c r="AF20" s="98"/>
      <c r="AG20" s="119">
        <v>0.01</v>
      </c>
      <c r="AH20" s="134">
        <f t="shared" si="1"/>
        <v>1</v>
      </c>
      <c r="AI20" s="98"/>
      <c r="AJ20" s="98"/>
      <c r="AK20" s="135" t="s">
        <v>363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111"/>
      <c r="AY20" s="111">
        <v>1</v>
      </c>
    </row>
    <row r="21" s="59" customFormat="1" ht="34.5" customHeight="1" spans="1:51">
      <c r="A21" s="81">
        <v>98</v>
      </c>
      <c r="B21" s="82"/>
      <c r="C21" s="82"/>
      <c r="D21" s="82"/>
      <c r="E21" s="82">
        <v>3</v>
      </c>
      <c r="F21" s="83"/>
      <c r="G21" s="82"/>
      <c r="H21" s="82"/>
      <c r="I21" s="82"/>
      <c r="J21" s="82"/>
      <c r="K21" s="82"/>
      <c r="L21" s="95" t="s">
        <v>559</v>
      </c>
      <c r="M21" s="96" t="s">
        <v>560</v>
      </c>
      <c r="N21" s="98" t="s">
        <v>46</v>
      </c>
      <c r="O21" s="98" t="s">
        <v>111</v>
      </c>
      <c r="P21" s="99" t="s">
        <v>101</v>
      </c>
      <c r="Q21" s="97"/>
      <c r="R21" s="98" t="s">
        <v>111</v>
      </c>
      <c r="S21" s="111" t="str">
        <f>L21</f>
        <v>SHT0011313</v>
      </c>
      <c r="T21" s="111" t="s">
        <v>100</v>
      </c>
      <c r="U21" s="109" t="s">
        <v>102</v>
      </c>
      <c r="V21" s="110" t="s">
        <v>103</v>
      </c>
      <c r="W21" s="110" t="s">
        <v>222</v>
      </c>
      <c r="X21" s="98" t="s">
        <v>561</v>
      </c>
      <c r="Y21" s="111" t="s">
        <v>46</v>
      </c>
      <c r="Z21" s="120" t="s">
        <v>561</v>
      </c>
      <c r="AA21" s="121">
        <v>0.011</v>
      </c>
      <c r="AB21" s="120" t="s">
        <v>46</v>
      </c>
      <c r="AC21" s="111" t="s">
        <v>547</v>
      </c>
      <c r="AD21" s="120"/>
      <c r="AE21" s="120"/>
      <c r="AF21" s="120"/>
      <c r="AG21" s="121">
        <v>0.011</v>
      </c>
      <c r="AH21" s="134">
        <f t="shared" si="1"/>
        <v>1</v>
      </c>
      <c r="AI21" s="120"/>
      <c r="AJ21" s="120"/>
      <c r="AK21" s="136" t="s">
        <v>363</v>
      </c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98"/>
      <c r="AW21" s="98"/>
      <c r="AX21" s="111"/>
      <c r="AY21" s="111">
        <v>2</v>
      </c>
    </row>
    <row r="22" s="59" customFormat="1" ht="34.5" customHeight="1" spans="1:51">
      <c r="A22" s="81">
        <v>99</v>
      </c>
      <c r="B22" s="82"/>
      <c r="C22" s="82"/>
      <c r="D22" s="82"/>
      <c r="E22" s="82">
        <v>3</v>
      </c>
      <c r="F22" s="83"/>
      <c r="G22" s="82"/>
      <c r="H22" s="82"/>
      <c r="I22" s="82"/>
      <c r="J22" s="82"/>
      <c r="K22" s="82"/>
      <c r="L22" s="95" t="s">
        <v>562</v>
      </c>
      <c r="M22" s="96" t="s">
        <v>563</v>
      </c>
      <c r="N22" s="98" t="s">
        <v>46</v>
      </c>
      <c r="O22" s="98" t="s">
        <v>111</v>
      </c>
      <c r="P22" s="99" t="s">
        <v>101</v>
      </c>
      <c r="Q22" s="97"/>
      <c r="R22" s="98" t="s">
        <v>111</v>
      </c>
      <c r="S22" s="95" t="s">
        <v>562</v>
      </c>
      <c r="T22" s="111" t="s">
        <v>100</v>
      </c>
      <c r="U22" s="109" t="s">
        <v>102</v>
      </c>
      <c r="V22" s="110" t="s">
        <v>103</v>
      </c>
      <c r="W22" s="110" t="s">
        <v>222</v>
      </c>
      <c r="X22" s="98"/>
      <c r="Y22" s="111"/>
      <c r="Z22" s="120"/>
      <c r="AA22" s="121">
        <v>0.007</v>
      </c>
      <c r="AB22" s="120"/>
      <c r="AC22" s="111" t="s">
        <v>547</v>
      </c>
      <c r="AD22" s="120"/>
      <c r="AE22" s="120"/>
      <c r="AF22" s="120"/>
      <c r="AG22" s="121">
        <v>0.007</v>
      </c>
      <c r="AH22" s="134">
        <f t="shared" si="1"/>
        <v>1</v>
      </c>
      <c r="AI22" s="120"/>
      <c r="AJ22" s="120"/>
      <c r="AK22" s="135" t="s">
        <v>363</v>
      </c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98"/>
      <c r="AW22" s="98"/>
      <c r="AX22" s="111"/>
      <c r="AY22" s="111">
        <v>3</v>
      </c>
    </row>
  </sheetData>
  <autoFilter ref="A9:AY22">
    <extLst/>
  </autoFilter>
  <mergeCells count="50">
    <mergeCell ref="A1:AY1"/>
    <mergeCell ref="A2:E2"/>
    <mergeCell ref="F2:K2"/>
    <mergeCell ref="L2:M2"/>
    <mergeCell ref="A3:M3"/>
    <mergeCell ref="A4:K4"/>
    <mergeCell ref="L4:M4"/>
    <mergeCell ref="A5:M5"/>
    <mergeCell ref="B8:K8"/>
    <mergeCell ref="AD8:AF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6:M7"/>
    <mergeCell ref="N2:AW7"/>
  </mergeCells>
  <dataValidations count="1">
    <dataValidation type="list" allowBlank="1" showInputMessage="1" showErrorMessage="1" sqref="V10:V17 V18:V22">
      <formula1>"Y,N"</formula1>
    </dataValidation>
  </dataValidations>
  <printOptions horizontalCentered="1"/>
  <pageMargins left="0.31496062992126" right="0.275590551181102" top="0.393700787401575" bottom="0.551181102362205" header="0.31496062992126" footer="0.31496062992126"/>
  <pageSetup paperSize="6" scale="25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5"/>
  <sheetViews>
    <sheetView zoomScale="70" zoomScaleNormal="70" topLeftCell="H4" workbookViewId="0">
      <selection activeCell="AD9" sqref="AD9"/>
    </sheetView>
  </sheetViews>
  <sheetFormatPr defaultColWidth="9.81818181818182" defaultRowHeight="14"/>
  <cols>
    <col min="1" max="1" width="4.63636363636364" style="6" customWidth="1"/>
    <col min="2" max="7" width="2.72727272727273" style="6" customWidth="1"/>
    <col min="8" max="8" width="30" style="7" customWidth="1"/>
    <col min="9" max="9" width="8.54545454545454" style="8" customWidth="1"/>
    <col min="10" max="10" width="15.2727272727273" style="6" customWidth="1"/>
    <col min="11" max="11" width="12.8181818181818" style="8" customWidth="1"/>
    <col min="12" max="12" width="7.09090909090909" style="9" customWidth="1"/>
    <col min="13" max="13" width="11.4545454545455" style="6" customWidth="1"/>
    <col min="14" max="14" width="7.36363636363636" style="10" customWidth="1"/>
    <col min="15" max="16" width="6" style="6" customWidth="1"/>
    <col min="17" max="17" width="5.18181818181818" style="6" customWidth="1"/>
    <col min="18" max="18" width="7.36363636363636" style="6" customWidth="1"/>
    <col min="19" max="19" width="5.54545454545455" style="6" hidden="1" customWidth="1"/>
    <col min="20" max="20" width="7.09090909090909" style="10" customWidth="1"/>
    <col min="21" max="23" width="6" style="10" customWidth="1"/>
    <col min="24" max="26" width="6" style="10" hidden="1" customWidth="1"/>
    <col min="27" max="27" width="8.27272727272727" style="6" customWidth="1"/>
    <col min="28" max="28" width="6" style="10" customWidth="1"/>
    <col min="29" max="29" width="11" style="6" customWidth="1"/>
    <col min="30" max="30" width="12.5454545454545" style="6" customWidth="1"/>
    <col min="31" max="32" width="10.4545454545455" style="6" customWidth="1"/>
    <col min="33" max="16384" width="9.81818181818182" style="6"/>
  </cols>
  <sheetData>
    <row r="1" ht="17.25" customHeight="1" spans="1:3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ht="21.75" customHeight="1" spans="1:3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ht="69.75" customHeight="1" spans="1:32">
      <c r="A3" s="15" t="s">
        <v>564</v>
      </c>
      <c r="B3" s="15"/>
      <c r="C3" s="15"/>
      <c r="D3" s="15"/>
      <c r="E3" s="15"/>
      <c r="F3" s="15"/>
      <c r="G3" s="15"/>
      <c r="H3" s="15"/>
      <c r="I3" s="15"/>
      <c r="J3" s="30" t="s">
        <v>565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23" t="s">
        <v>30</v>
      </c>
      <c r="AE3" s="44" t="s">
        <v>129</v>
      </c>
      <c r="AF3" s="44" t="s">
        <v>319</v>
      </c>
    </row>
    <row r="4" ht="84.75" customHeight="1" spans="1:32">
      <c r="A4" s="15"/>
      <c r="B4" s="15"/>
      <c r="C4" s="15"/>
      <c r="D4" s="15"/>
      <c r="E4" s="15"/>
      <c r="F4" s="15"/>
      <c r="G4" s="15"/>
      <c r="H4" s="15"/>
      <c r="I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23" t="s">
        <v>55</v>
      </c>
      <c r="AE4" s="45" t="s">
        <v>566</v>
      </c>
      <c r="AF4" s="45" t="s">
        <v>567</v>
      </c>
    </row>
    <row r="5" ht="50.25" customHeight="1" spans="1:32">
      <c r="A5" s="15"/>
      <c r="B5" s="15"/>
      <c r="C5" s="15"/>
      <c r="D5" s="15"/>
      <c r="E5" s="15"/>
      <c r="F5" s="15"/>
      <c r="G5" s="15"/>
      <c r="H5" s="15"/>
      <c r="I5" s="15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23" t="s">
        <v>568</v>
      </c>
      <c r="AE5" s="46" t="s">
        <v>100</v>
      </c>
      <c r="AF5" s="46" t="s">
        <v>100</v>
      </c>
    </row>
    <row r="6" ht="83.25" customHeight="1" spans="1:32">
      <c r="A6" s="16" t="s">
        <v>6</v>
      </c>
      <c r="B6" s="16"/>
      <c r="C6" s="16"/>
      <c r="D6" s="17" t="s">
        <v>569</v>
      </c>
      <c r="E6" s="17"/>
      <c r="F6" s="17"/>
      <c r="G6" s="17"/>
      <c r="H6" s="17"/>
      <c r="I6" s="17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3" t="s">
        <v>45</v>
      </c>
      <c r="AE6" s="46" t="s">
        <v>328</v>
      </c>
      <c r="AF6" s="46" t="s">
        <v>328</v>
      </c>
    </row>
    <row r="7" ht="50.25" customHeight="1" spans="1:32">
      <c r="A7" s="17" t="s">
        <v>570</v>
      </c>
      <c r="B7" s="17"/>
      <c r="C7" s="17"/>
      <c r="D7" s="18"/>
      <c r="E7" s="18"/>
      <c r="F7" s="18"/>
      <c r="G7" s="18"/>
      <c r="H7" s="18"/>
      <c r="I7" s="18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23" t="s">
        <v>22</v>
      </c>
      <c r="AE7" s="46"/>
      <c r="AF7" s="46"/>
    </row>
    <row r="8" ht="27.75" customHeight="1" spans="1:32">
      <c r="A8" s="17" t="s">
        <v>43</v>
      </c>
      <c r="B8" s="17"/>
      <c r="C8" s="17"/>
      <c r="D8" s="18"/>
      <c r="E8" s="18"/>
      <c r="F8" s="18"/>
      <c r="G8" s="18"/>
      <c r="H8" s="18"/>
      <c r="I8" s="18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22" t="s">
        <v>49</v>
      </c>
      <c r="AE8" s="46" t="s">
        <v>571</v>
      </c>
      <c r="AF8" s="46" t="s">
        <v>571</v>
      </c>
    </row>
    <row r="9" ht="39.75" customHeight="1" spans="1:32">
      <c r="A9" s="17"/>
      <c r="B9" s="17"/>
      <c r="C9" s="17"/>
      <c r="D9" s="18"/>
      <c r="E9" s="18"/>
      <c r="F9" s="18"/>
      <c r="G9" s="18"/>
      <c r="H9" s="18"/>
      <c r="I9" s="18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22" t="s">
        <v>572</v>
      </c>
      <c r="AE9" s="47" t="s">
        <v>573</v>
      </c>
      <c r="AF9" s="47" t="s">
        <v>573</v>
      </c>
    </row>
    <row r="10" s="1" customFormat="1" ht="51.75" customHeight="1" spans="1:32">
      <c r="A10" s="19" t="s">
        <v>51</v>
      </c>
      <c r="B10" s="20" t="s">
        <v>52</v>
      </c>
      <c r="C10" s="20"/>
      <c r="D10" s="20"/>
      <c r="E10" s="20"/>
      <c r="F10" s="20"/>
      <c r="G10" s="20"/>
      <c r="H10" s="21" t="s">
        <v>30</v>
      </c>
      <c r="I10" s="31" t="s">
        <v>55</v>
      </c>
      <c r="J10" s="32" t="s">
        <v>16</v>
      </c>
      <c r="K10" s="20" t="s">
        <v>574</v>
      </c>
      <c r="L10" s="32" t="s">
        <v>568</v>
      </c>
      <c r="M10" s="20" t="s">
        <v>575</v>
      </c>
      <c r="N10" s="32" t="s">
        <v>65</v>
      </c>
      <c r="O10" s="20" t="s">
        <v>532</v>
      </c>
      <c r="P10" s="20"/>
      <c r="Q10" s="20" t="s">
        <v>57</v>
      </c>
      <c r="R10" s="20" t="s">
        <v>58</v>
      </c>
      <c r="S10" s="20" t="s">
        <v>576</v>
      </c>
      <c r="T10" s="32" t="s">
        <v>577</v>
      </c>
      <c r="U10" s="32" t="s">
        <v>578</v>
      </c>
      <c r="V10" s="32" t="s">
        <v>579</v>
      </c>
      <c r="W10" s="32" t="s">
        <v>580</v>
      </c>
      <c r="X10" s="33" t="s">
        <v>581</v>
      </c>
      <c r="Y10" s="33" t="s">
        <v>582</v>
      </c>
      <c r="Z10" s="33" t="s">
        <v>583</v>
      </c>
      <c r="AA10" s="20" t="s">
        <v>74</v>
      </c>
      <c r="AB10" s="32" t="s">
        <v>67</v>
      </c>
      <c r="AC10" s="48" t="s">
        <v>584</v>
      </c>
      <c r="AD10" s="49" t="s">
        <v>23</v>
      </c>
      <c r="AE10" s="20" t="s">
        <v>95</v>
      </c>
      <c r="AF10" s="20" t="s">
        <v>95</v>
      </c>
    </row>
    <row r="11" s="2" customFormat="1" ht="81.75" customHeight="1" spans="1:32">
      <c r="A11" s="19"/>
      <c r="B11" s="22">
        <v>0</v>
      </c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1"/>
      <c r="I11" s="31"/>
      <c r="J11" s="32"/>
      <c r="K11" s="20"/>
      <c r="L11" s="32"/>
      <c r="M11" s="20"/>
      <c r="N11" s="32"/>
      <c r="O11" s="20" t="s">
        <v>585</v>
      </c>
      <c r="P11" s="20" t="s">
        <v>586</v>
      </c>
      <c r="Q11" s="20"/>
      <c r="R11" s="20"/>
      <c r="S11" s="20"/>
      <c r="T11" s="32"/>
      <c r="U11" s="32"/>
      <c r="V11" s="32"/>
      <c r="W11" s="32"/>
      <c r="X11" s="33"/>
      <c r="Y11" s="33"/>
      <c r="Z11" s="33"/>
      <c r="AA11" s="20"/>
      <c r="AB11" s="32"/>
      <c r="AC11" s="48"/>
      <c r="AD11" s="49"/>
      <c r="AE11" s="20"/>
      <c r="AF11" s="20"/>
    </row>
    <row r="12" s="3" customFormat="1" ht="79.5" customHeight="1" spans="1:32">
      <c r="A12" s="22">
        <v>1</v>
      </c>
      <c r="B12" s="22"/>
      <c r="C12" s="22">
        <v>1</v>
      </c>
      <c r="D12" s="22"/>
      <c r="E12" s="22"/>
      <c r="F12" s="22"/>
      <c r="G12" s="23"/>
      <c r="H12" s="24" t="s">
        <v>587</v>
      </c>
      <c r="I12" s="33" t="s">
        <v>588</v>
      </c>
      <c r="J12" s="32" t="s">
        <v>573</v>
      </c>
      <c r="K12" s="33" t="s">
        <v>589</v>
      </c>
      <c r="L12" s="32" t="s">
        <v>573</v>
      </c>
      <c r="M12" s="32" t="s">
        <v>590</v>
      </c>
      <c r="N12" s="22" t="s">
        <v>591</v>
      </c>
      <c r="O12" s="32" t="s">
        <v>573</v>
      </c>
      <c r="P12" s="32" t="s">
        <v>573</v>
      </c>
      <c r="Q12" s="40" t="s">
        <v>100</v>
      </c>
      <c r="R12" s="41" t="s">
        <v>592</v>
      </c>
      <c r="S12" s="20" t="s">
        <v>573</v>
      </c>
      <c r="T12" s="22" t="s">
        <v>593</v>
      </c>
      <c r="U12" s="32" t="s">
        <v>103</v>
      </c>
      <c r="V12" s="21" t="s">
        <v>103</v>
      </c>
      <c r="W12" s="21" t="s">
        <v>540</v>
      </c>
      <c r="X12" s="20" t="s">
        <v>573</v>
      </c>
      <c r="Y12" s="20" t="s">
        <v>573</v>
      </c>
      <c r="Z12" s="20" t="s">
        <v>573</v>
      </c>
      <c r="AA12" s="22" t="s">
        <v>573</v>
      </c>
      <c r="AB12" s="32" t="s">
        <v>573</v>
      </c>
      <c r="AC12" s="50" t="s">
        <v>594</v>
      </c>
      <c r="AD12" s="51" t="s">
        <v>595</v>
      </c>
      <c r="AE12" s="52">
        <v>0.15</v>
      </c>
      <c r="AF12" s="52">
        <v>0.15</v>
      </c>
    </row>
    <row r="13" s="3" customFormat="1" ht="111.75" customHeight="1" spans="1:32">
      <c r="A13" s="22">
        <v>2</v>
      </c>
      <c r="B13" s="22"/>
      <c r="C13" s="22">
        <v>1</v>
      </c>
      <c r="D13" s="22"/>
      <c r="E13" s="22"/>
      <c r="F13" s="22"/>
      <c r="G13" s="23"/>
      <c r="H13" s="24" t="s">
        <v>596</v>
      </c>
      <c r="I13" s="33" t="s">
        <v>597</v>
      </c>
      <c r="J13" s="32" t="s">
        <v>573</v>
      </c>
      <c r="K13" s="33" t="s">
        <v>598</v>
      </c>
      <c r="L13" s="32" t="s">
        <v>573</v>
      </c>
      <c r="M13" s="32" t="s">
        <v>599</v>
      </c>
      <c r="N13" s="22" t="s">
        <v>591</v>
      </c>
      <c r="O13" s="32" t="s">
        <v>573</v>
      </c>
      <c r="P13" s="32" t="s">
        <v>600</v>
      </c>
      <c r="Q13" s="40" t="s">
        <v>100</v>
      </c>
      <c r="R13" s="41" t="s">
        <v>592</v>
      </c>
      <c r="S13" s="20" t="s">
        <v>573</v>
      </c>
      <c r="T13" s="22" t="s">
        <v>593</v>
      </c>
      <c r="U13" s="32" t="s">
        <v>103</v>
      </c>
      <c r="V13" s="21" t="s">
        <v>103</v>
      </c>
      <c r="W13" s="21" t="s">
        <v>540</v>
      </c>
      <c r="X13" s="20" t="s">
        <v>573</v>
      </c>
      <c r="Y13" s="20" t="s">
        <v>573</v>
      </c>
      <c r="Z13" s="20" t="s">
        <v>573</v>
      </c>
      <c r="AA13" s="22" t="s">
        <v>573</v>
      </c>
      <c r="AB13" s="32" t="s">
        <v>573</v>
      </c>
      <c r="AC13" s="50" t="s">
        <v>594</v>
      </c>
      <c r="AD13" s="53" t="s">
        <v>601</v>
      </c>
      <c r="AE13" s="54">
        <v>2.15</v>
      </c>
      <c r="AF13" s="54">
        <v>0.24</v>
      </c>
    </row>
    <row r="14" s="3" customFormat="1" ht="116.25" customHeight="1" spans="1:32">
      <c r="A14" s="22">
        <v>3</v>
      </c>
      <c r="B14" s="22"/>
      <c r="C14" s="22">
        <v>1</v>
      </c>
      <c r="D14" s="22"/>
      <c r="E14" s="22"/>
      <c r="F14" s="22"/>
      <c r="G14" s="23"/>
      <c r="H14" s="24" t="s">
        <v>602</v>
      </c>
      <c r="I14" s="33" t="s">
        <v>603</v>
      </c>
      <c r="J14" s="32" t="s">
        <v>573</v>
      </c>
      <c r="K14" s="33" t="s">
        <v>603</v>
      </c>
      <c r="L14" s="32" t="s">
        <v>573</v>
      </c>
      <c r="M14" s="32" t="s">
        <v>604</v>
      </c>
      <c r="N14" s="22" t="s">
        <v>605</v>
      </c>
      <c r="O14" s="32" t="s">
        <v>573</v>
      </c>
      <c r="P14" s="32" t="s">
        <v>573</v>
      </c>
      <c r="Q14" s="40" t="s">
        <v>180</v>
      </c>
      <c r="R14" s="41" t="s">
        <v>592</v>
      </c>
      <c r="S14" s="20"/>
      <c r="T14" s="22" t="s">
        <v>603</v>
      </c>
      <c r="U14" s="32" t="s">
        <v>102</v>
      </c>
      <c r="V14" s="21" t="s">
        <v>103</v>
      </c>
      <c r="W14" s="21" t="s">
        <v>540</v>
      </c>
      <c r="X14" s="20"/>
      <c r="Y14" s="20"/>
      <c r="Z14" s="20"/>
      <c r="AA14" s="22" t="s">
        <v>573</v>
      </c>
      <c r="AB14" s="32" t="s">
        <v>573</v>
      </c>
      <c r="AC14" s="50" t="s">
        <v>606</v>
      </c>
      <c r="AD14" s="53"/>
      <c r="AE14" s="54">
        <v>0.06</v>
      </c>
      <c r="AF14" s="54">
        <v>0.04</v>
      </c>
    </row>
    <row r="15" s="4" customFormat="1" ht="95.25" customHeight="1" spans="1:32">
      <c r="A15" s="22">
        <v>4</v>
      </c>
      <c r="B15" s="22"/>
      <c r="C15" s="22"/>
      <c r="D15" s="22">
        <v>2</v>
      </c>
      <c r="E15" s="22"/>
      <c r="F15" s="22"/>
      <c r="G15" s="22"/>
      <c r="H15" s="25" t="s">
        <v>607</v>
      </c>
      <c r="I15" s="33" t="s">
        <v>608</v>
      </c>
      <c r="J15" s="32" t="s">
        <v>573</v>
      </c>
      <c r="K15" s="33" t="s">
        <v>609</v>
      </c>
      <c r="L15" s="32" t="s">
        <v>100</v>
      </c>
      <c r="M15" s="32" t="s">
        <v>610</v>
      </c>
      <c r="N15" s="32" t="s">
        <v>611</v>
      </c>
      <c r="O15" s="32" t="s">
        <v>573</v>
      </c>
      <c r="P15" s="32" t="s">
        <v>573</v>
      </c>
      <c r="Q15" s="40" t="s">
        <v>180</v>
      </c>
      <c r="R15" s="41" t="s">
        <v>612</v>
      </c>
      <c r="S15" s="20" t="s">
        <v>573</v>
      </c>
      <c r="T15" s="33" t="s">
        <v>608</v>
      </c>
      <c r="U15" s="21" t="s">
        <v>102</v>
      </c>
      <c r="V15" s="21" t="s">
        <v>103</v>
      </c>
      <c r="W15" s="21" t="s">
        <v>573</v>
      </c>
      <c r="X15" s="20" t="s">
        <v>573</v>
      </c>
      <c r="Y15" s="20" t="s">
        <v>573</v>
      </c>
      <c r="Z15" s="20" t="s">
        <v>573</v>
      </c>
      <c r="AA15" s="22" t="s">
        <v>573</v>
      </c>
      <c r="AB15" s="32" t="s">
        <v>573</v>
      </c>
      <c r="AC15" s="50" t="s">
        <v>613</v>
      </c>
      <c r="AD15" s="51" t="s">
        <v>573</v>
      </c>
      <c r="AE15" s="55">
        <v>1</v>
      </c>
      <c r="AF15" s="55"/>
    </row>
    <row r="16" s="4" customFormat="1" ht="100.5" customHeight="1" spans="1:32">
      <c r="A16" s="22">
        <v>5</v>
      </c>
      <c r="B16" s="22"/>
      <c r="C16" s="22"/>
      <c r="D16" s="22">
        <v>2</v>
      </c>
      <c r="E16" s="22"/>
      <c r="F16" s="22"/>
      <c r="G16" s="22"/>
      <c r="H16" s="25" t="s">
        <v>614</v>
      </c>
      <c r="I16" s="33" t="s">
        <v>608</v>
      </c>
      <c r="J16" s="32" t="s">
        <v>573</v>
      </c>
      <c r="K16" s="33" t="s">
        <v>615</v>
      </c>
      <c r="L16" s="32" t="s">
        <v>100</v>
      </c>
      <c r="M16" s="32" t="s">
        <v>616</v>
      </c>
      <c r="N16" s="32" t="s">
        <v>611</v>
      </c>
      <c r="O16" s="32" t="s">
        <v>573</v>
      </c>
      <c r="P16" s="32" t="s">
        <v>573</v>
      </c>
      <c r="Q16" s="40" t="s">
        <v>180</v>
      </c>
      <c r="R16" s="41" t="s">
        <v>612</v>
      </c>
      <c r="S16" s="20" t="s">
        <v>573</v>
      </c>
      <c r="T16" s="33" t="s">
        <v>608</v>
      </c>
      <c r="U16" s="21" t="s">
        <v>102</v>
      </c>
      <c r="V16" s="21" t="s">
        <v>103</v>
      </c>
      <c r="W16" s="21" t="s">
        <v>573</v>
      </c>
      <c r="X16" s="20" t="s">
        <v>573</v>
      </c>
      <c r="Y16" s="20" t="s">
        <v>573</v>
      </c>
      <c r="Z16" s="20" t="s">
        <v>573</v>
      </c>
      <c r="AA16" s="22" t="s">
        <v>573</v>
      </c>
      <c r="AB16" s="32" t="s">
        <v>573</v>
      </c>
      <c r="AC16" s="50" t="s">
        <v>613</v>
      </c>
      <c r="AD16" s="51" t="s">
        <v>573</v>
      </c>
      <c r="AE16" s="55">
        <v>2</v>
      </c>
      <c r="AF16" s="55"/>
    </row>
    <row r="17" s="4" customFormat="1" ht="95.25" customHeight="1" spans="1:32">
      <c r="A17" s="22">
        <v>6</v>
      </c>
      <c r="B17" s="22"/>
      <c r="C17" s="22"/>
      <c r="D17" s="22">
        <v>2</v>
      </c>
      <c r="E17" s="22"/>
      <c r="F17" s="22"/>
      <c r="G17" s="22"/>
      <c r="H17" s="25" t="s">
        <v>617</v>
      </c>
      <c r="I17" s="33" t="s">
        <v>608</v>
      </c>
      <c r="J17" s="32" t="s">
        <v>573</v>
      </c>
      <c r="K17" s="33" t="s">
        <v>618</v>
      </c>
      <c r="L17" s="32" t="s">
        <v>100</v>
      </c>
      <c r="M17" s="32" t="s">
        <v>619</v>
      </c>
      <c r="N17" s="32" t="s">
        <v>611</v>
      </c>
      <c r="O17" s="32" t="s">
        <v>573</v>
      </c>
      <c r="P17" s="32" t="s">
        <v>573</v>
      </c>
      <c r="Q17" s="40" t="s">
        <v>180</v>
      </c>
      <c r="R17" s="41" t="s">
        <v>612</v>
      </c>
      <c r="S17" s="20" t="s">
        <v>573</v>
      </c>
      <c r="T17" s="33" t="s">
        <v>608</v>
      </c>
      <c r="U17" s="21" t="s">
        <v>102</v>
      </c>
      <c r="V17" s="21" t="s">
        <v>103</v>
      </c>
      <c r="W17" s="21" t="s">
        <v>573</v>
      </c>
      <c r="X17" s="20" t="s">
        <v>573</v>
      </c>
      <c r="Y17" s="20" t="s">
        <v>573</v>
      </c>
      <c r="Z17" s="20" t="s">
        <v>573</v>
      </c>
      <c r="AA17" s="22" t="s">
        <v>573</v>
      </c>
      <c r="AB17" s="32" t="s">
        <v>573</v>
      </c>
      <c r="AC17" s="50" t="s">
        <v>613</v>
      </c>
      <c r="AD17" s="51" t="s">
        <v>573</v>
      </c>
      <c r="AE17" s="55">
        <v>1</v>
      </c>
      <c r="AF17" s="55"/>
    </row>
    <row r="18" s="4" customFormat="1" ht="96" customHeight="1" spans="1:32">
      <c r="A18" s="22">
        <v>10</v>
      </c>
      <c r="B18" s="22"/>
      <c r="C18" s="22"/>
      <c r="D18" s="22">
        <v>2</v>
      </c>
      <c r="E18" s="22"/>
      <c r="F18" s="22"/>
      <c r="G18" s="22"/>
      <c r="H18" s="25" t="s">
        <v>620</v>
      </c>
      <c r="I18" s="33" t="s">
        <v>608</v>
      </c>
      <c r="J18" s="32" t="s">
        <v>573</v>
      </c>
      <c r="K18" s="33" t="s">
        <v>621</v>
      </c>
      <c r="L18" s="32" t="s">
        <v>100</v>
      </c>
      <c r="M18" s="32" t="s">
        <v>622</v>
      </c>
      <c r="N18" s="32" t="s">
        <v>611</v>
      </c>
      <c r="O18" s="32" t="s">
        <v>573</v>
      </c>
      <c r="P18" s="32" t="s">
        <v>573</v>
      </c>
      <c r="Q18" s="40" t="s">
        <v>180</v>
      </c>
      <c r="R18" s="41" t="s">
        <v>612</v>
      </c>
      <c r="S18" s="20" t="s">
        <v>573</v>
      </c>
      <c r="T18" s="33" t="s">
        <v>608</v>
      </c>
      <c r="U18" s="21" t="s">
        <v>102</v>
      </c>
      <c r="V18" s="21" t="s">
        <v>103</v>
      </c>
      <c r="W18" s="21" t="s">
        <v>573</v>
      </c>
      <c r="X18" s="20" t="s">
        <v>573</v>
      </c>
      <c r="Y18" s="20" t="s">
        <v>573</v>
      </c>
      <c r="Z18" s="20" t="s">
        <v>573</v>
      </c>
      <c r="AA18" s="22" t="s">
        <v>573</v>
      </c>
      <c r="AB18" s="32" t="s">
        <v>573</v>
      </c>
      <c r="AC18" s="50" t="s">
        <v>613</v>
      </c>
      <c r="AD18" s="32" t="s">
        <v>573</v>
      </c>
      <c r="AE18" s="55"/>
      <c r="AF18" s="55">
        <v>1</v>
      </c>
    </row>
    <row r="19" s="4" customFormat="1" ht="96" customHeight="1" spans="1:32">
      <c r="A19" s="22">
        <v>11</v>
      </c>
      <c r="B19" s="22"/>
      <c r="C19" s="22"/>
      <c r="D19" s="22">
        <v>2</v>
      </c>
      <c r="E19" s="22"/>
      <c r="F19" s="22"/>
      <c r="G19" s="22"/>
      <c r="H19" s="25" t="s">
        <v>623</v>
      </c>
      <c r="I19" s="33" t="s">
        <v>608</v>
      </c>
      <c r="J19" s="32" t="s">
        <v>573</v>
      </c>
      <c r="K19" s="33" t="s">
        <v>624</v>
      </c>
      <c r="L19" s="32" t="s">
        <v>100</v>
      </c>
      <c r="M19" s="32" t="s">
        <v>625</v>
      </c>
      <c r="N19" s="32" t="s">
        <v>611</v>
      </c>
      <c r="O19" s="32" t="s">
        <v>573</v>
      </c>
      <c r="P19" s="32" t="s">
        <v>573</v>
      </c>
      <c r="Q19" s="40" t="s">
        <v>180</v>
      </c>
      <c r="R19" s="41" t="s">
        <v>612</v>
      </c>
      <c r="S19" s="20" t="s">
        <v>573</v>
      </c>
      <c r="T19" s="33" t="s">
        <v>608</v>
      </c>
      <c r="U19" s="21" t="s">
        <v>102</v>
      </c>
      <c r="V19" s="21" t="s">
        <v>103</v>
      </c>
      <c r="W19" s="21" t="s">
        <v>573</v>
      </c>
      <c r="X19" s="20" t="s">
        <v>573</v>
      </c>
      <c r="Y19" s="20" t="s">
        <v>573</v>
      </c>
      <c r="Z19" s="20" t="s">
        <v>573</v>
      </c>
      <c r="AA19" s="22" t="s">
        <v>573</v>
      </c>
      <c r="AB19" s="32" t="s">
        <v>573</v>
      </c>
      <c r="AC19" s="50" t="s">
        <v>613</v>
      </c>
      <c r="AD19" s="32" t="s">
        <v>573</v>
      </c>
      <c r="AE19" s="55"/>
      <c r="AF19" s="55">
        <v>2</v>
      </c>
    </row>
    <row r="20" s="4" customFormat="1" ht="96" customHeight="1" spans="1:32">
      <c r="A20" s="22">
        <v>12</v>
      </c>
      <c r="B20" s="22"/>
      <c r="C20" s="22"/>
      <c r="D20" s="22"/>
      <c r="E20" s="22"/>
      <c r="F20" s="22"/>
      <c r="G20" s="22"/>
      <c r="H20" s="25" t="s">
        <v>626</v>
      </c>
      <c r="I20" s="33" t="s">
        <v>608</v>
      </c>
      <c r="J20" s="32" t="s">
        <v>573</v>
      </c>
      <c r="K20" s="33" t="s">
        <v>609</v>
      </c>
      <c r="L20" s="32" t="s">
        <v>100</v>
      </c>
      <c r="M20" s="32" t="s">
        <v>610</v>
      </c>
      <c r="N20" s="32" t="s">
        <v>611</v>
      </c>
      <c r="O20" s="32" t="s">
        <v>573</v>
      </c>
      <c r="P20" s="32" t="s">
        <v>573</v>
      </c>
      <c r="Q20" s="40" t="s">
        <v>180</v>
      </c>
      <c r="R20" s="41" t="s">
        <v>612</v>
      </c>
      <c r="S20" s="20" t="s">
        <v>573</v>
      </c>
      <c r="T20" s="33" t="s">
        <v>608</v>
      </c>
      <c r="U20" s="21" t="s">
        <v>102</v>
      </c>
      <c r="V20" s="21" t="s">
        <v>103</v>
      </c>
      <c r="W20" s="21" t="s">
        <v>573</v>
      </c>
      <c r="X20" s="20" t="s">
        <v>573</v>
      </c>
      <c r="Y20" s="20" t="s">
        <v>573</v>
      </c>
      <c r="Z20" s="20" t="s">
        <v>573</v>
      </c>
      <c r="AA20" s="22" t="s">
        <v>573</v>
      </c>
      <c r="AB20" s="32" t="s">
        <v>573</v>
      </c>
      <c r="AC20" s="50" t="s">
        <v>613</v>
      </c>
      <c r="AD20" s="32"/>
      <c r="AE20" s="55"/>
      <c r="AF20" s="55">
        <v>1</v>
      </c>
    </row>
    <row r="21" s="4" customFormat="1" ht="109" customHeight="1" spans="1:32">
      <c r="A21" s="22">
        <v>13</v>
      </c>
      <c r="B21" s="22"/>
      <c r="C21" s="22"/>
      <c r="D21" s="22">
        <v>2</v>
      </c>
      <c r="E21" s="22"/>
      <c r="F21" s="22"/>
      <c r="G21" s="22"/>
      <c r="H21" s="26" t="s">
        <v>627</v>
      </c>
      <c r="I21" s="33" t="s">
        <v>628</v>
      </c>
      <c r="J21" s="32"/>
      <c r="K21" s="33" t="s">
        <v>629</v>
      </c>
      <c r="L21" s="32" t="s">
        <v>573</v>
      </c>
      <c r="M21" s="34" t="s">
        <v>630</v>
      </c>
      <c r="N21" s="35" t="s">
        <v>631</v>
      </c>
      <c r="O21" s="32" t="s">
        <v>573</v>
      </c>
      <c r="P21" s="32" t="s">
        <v>573</v>
      </c>
      <c r="Q21" s="33" t="s">
        <v>180</v>
      </c>
      <c r="R21" s="42" t="s">
        <v>632</v>
      </c>
      <c r="S21" s="20" t="s">
        <v>573</v>
      </c>
      <c r="T21" s="33" t="s">
        <v>628</v>
      </c>
      <c r="U21" s="21" t="s">
        <v>102</v>
      </c>
      <c r="V21" s="21" t="s">
        <v>103</v>
      </c>
      <c r="W21" s="20" t="s">
        <v>573</v>
      </c>
      <c r="X21" s="20" t="s">
        <v>573</v>
      </c>
      <c r="Y21" s="20" t="s">
        <v>573</v>
      </c>
      <c r="Z21" s="20" t="s">
        <v>573</v>
      </c>
      <c r="AA21" s="32" t="s">
        <v>573</v>
      </c>
      <c r="AB21" s="32" t="s">
        <v>573</v>
      </c>
      <c r="AC21" s="50" t="s">
        <v>613</v>
      </c>
      <c r="AD21" s="35"/>
      <c r="AE21" s="55"/>
      <c r="AF21" s="56">
        <v>1</v>
      </c>
    </row>
    <row r="22" s="5" customFormat="1" ht="108" customHeight="1" spans="1:32">
      <c r="A22" s="22">
        <v>14</v>
      </c>
      <c r="B22" s="22"/>
      <c r="C22" s="22"/>
      <c r="D22" s="22">
        <v>2</v>
      </c>
      <c r="E22" s="22"/>
      <c r="F22" s="22"/>
      <c r="G22" s="23"/>
      <c r="H22" s="26" t="s">
        <v>633</v>
      </c>
      <c r="I22" s="33" t="s">
        <v>628</v>
      </c>
      <c r="J22" s="32"/>
      <c r="K22" s="33" t="s">
        <v>629</v>
      </c>
      <c r="L22" s="32" t="s">
        <v>573</v>
      </c>
      <c r="M22" s="34" t="s">
        <v>634</v>
      </c>
      <c r="N22" s="35" t="s">
        <v>631</v>
      </c>
      <c r="O22" s="32" t="s">
        <v>573</v>
      </c>
      <c r="P22" s="32" t="s">
        <v>573</v>
      </c>
      <c r="Q22" s="33" t="s">
        <v>180</v>
      </c>
      <c r="R22" s="42" t="s">
        <v>632</v>
      </c>
      <c r="S22" s="20" t="s">
        <v>573</v>
      </c>
      <c r="T22" s="33" t="s">
        <v>628</v>
      </c>
      <c r="U22" s="21" t="s">
        <v>102</v>
      </c>
      <c r="V22" s="21" t="s">
        <v>103</v>
      </c>
      <c r="W22" s="20" t="s">
        <v>573</v>
      </c>
      <c r="X22" s="20" t="s">
        <v>573</v>
      </c>
      <c r="Y22" s="20" t="s">
        <v>573</v>
      </c>
      <c r="Z22" s="20" t="s">
        <v>573</v>
      </c>
      <c r="AA22" s="32" t="s">
        <v>573</v>
      </c>
      <c r="AB22" s="32" t="s">
        <v>573</v>
      </c>
      <c r="AC22" s="50" t="s">
        <v>613</v>
      </c>
      <c r="AD22" s="35"/>
      <c r="AE22" s="55"/>
      <c r="AF22" s="55"/>
    </row>
    <row r="23" s="5" customFormat="1" ht="100" customHeight="1" spans="1:32">
      <c r="A23" s="22">
        <v>15</v>
      </c>
      <c r="B23" s="22"/>
      <c r="C23" s="22"/>
      <c r="D23" s="22">
        <v>2</v>
      </c>
      <c r="E23" s="22"/>
      <c r="F23" s="22"/>
      <c r="G23" s="22"/>
      <c r="H23" s="26" t="s">
        <v>635</v>
      </c>
      <c r="I23" s="33" t="s">
        <v>628</v>
      </c>
      <c r="J23" s="32" t="s">
        <v>573</v>
      </c>
      <c r="K23" s="33" t="s">
        <v>629</v>
      </c>
      <c r="L23" s="32" t="s">
        <v>573</v>
      </c>
      <c r="M23" s="34" t="s">
        <v>636</v>
      </c>
      <c r="N23" s="35" t="s">
        <v>631</v>
      </c>
      <c r="O23" s="32" t="s">
        <v>573</v>
      </c>
      <c r="P23" s="32" t="s">
        <v>573</v>
      </c>
      <c r="Q23" s="33" t="s">
        <v>180</v>
      </c>
      <c r="R23" s="42" t="s">
        <v>632</v>
      </c>
      <c r="S23" s="20" t="s">
        <v>573</v>
      </c>
      <c r="T23" s="33" t="s">
        <v>628</v>
      </c>
      <c r="U23" s="21" t="s">
        <v>102</v>
      </c>
      <c r="V23" s="21" t="s">
        <v>103</v>
      </c>
      <c r="W23" s="20" t="s">
        <v>573</v>
      </c>
      <c r="X23" s="20" t="s">
        <v>573</v>
      </c>
      <c r="Y23" s="20" t="s">
        <v>573</v>
      </c>
      <c r="Z23" s="20" t="s">
        <v>573</v>
      </c>
      <c r="AA23" s="32" t="s">
        <v>573</v>
      </c>
      <c r="AB23" s="32" t="s">
        <v>573</v>
      </c>
      <c r="AC23" s="50" t="s">
        <v>613</v>
      </c>
      <c r="AD23" s="35"/>
      <c r="AE23" s="55"/>
      <c r="AF23" s="55"/>
    </row>
    <row r="24" ht="81" customHeight="1" spans="1:32">
      <c r="A24" s="22">
        <v>18</v>
      </c>
      <c r="B24" s="22"/>
      <c r="C24" s="22">
        <v>1</v>
      </c>
      <c r="D24" s="22"/>
      <c r="E24" s="22"/>
      <c r="F24" s="22"/>
      <c r="G24" s="22"/>
      <c r="H24" s="26" t="s">
        <v>637</v>
      </c>
      <c r="I24" s="33" t="s">
        <v>638</v>
      </c>
      <c r="J24" s="32" t="s">
        <v>573</v>
      </c>
      <c r="K24" s="33" t="s">
        <v>639</v>
      </c>
      <c r="L24" s="32" t="s">
        <v>573</v>
      </c>
      <c r="M24" s="22" t="s">
        <v>640</v>
      </c>
      <c r="N24" s="22" t="s">
        <v>641</v>
      </c>
      <c r="O24" s="32" t="s">
        <v>573</v>
      </c>
      <c r="P24" s="32" t="s">
        <v>573</v>
      </c>
      <c r="Q24" s="33" t="s">
        <v>180</v>
      </c>
      <c r="R24" s="42" t="s">
        <v>632</v>
      </c>
      <c r="S24" s="20" t="s">
        <v>573</v>
      </c>
      <c r="T24" s="33" t="s">
        <v>638</v>
      </c>
      <c r="U24" s="21" t="s">
        <v>102</v>
      </c>
      <c r="V24" s="21" t="s">
        <v>103</v>
      </c>
      <c r="W24" s="20" t="s">
        <v>573</v>
      </c>
      <c r="X24" s="20" t="s">
        <v>573</v>
      </c>
      <c r="Y24" s="20" t="s">
        <v>573</v>
      </c>
      <c r="Z24" s="20" t="s">
        <v>573</v>
      </c>
      <c r="AA24" s="32" t="s">
        <v>573</v>
      </c>
      <c r="AB24" s="32" t="s">
        <v>573</v>
      </c>
      <c r="AC24" s="50" t="s">
        <v>642</v>
      </c>
      <c r="AD24" s="32" t="s">
        <v>573</v>
      </c>
      <c r="AE24" s="55">
        <v>2</v>
      </c>
      <c r="AF24" s="55"/>
    </row>
    <row r="25" ht="78.75" customHeight="1" spans="1:32">
      <c r="A25" s="22">
        <v>19</v>
      </c>
      <c r="B25" s="27"/>
      <c r="C25" s="27">
        <v>1</v>
      </c>
      <c r="D25" s="27"/>
      <c r="E25" s="27"/>
      <c r="F25" s="27"/>
      <c r="G25" s="27"/>
      <c r="H25" s="26" t="s">
        <v>643</v>
      </c>
      <c r="I25" s="36" t="s">
        <v>644</v>
      </c>
      <c r="J25" s="27"/>
      <c r="K25" s="36" t="s">
        <v>645</v>
      </c>
      <c r="L25" s="32" t="s">
        <v>573</v>
      </c>
      <c r="M25" s="37" t="s">
        <v>646</v>
      </c>
      <c r="N25" s="36" t="s">
        <v>647</v>
      </c>
      <c r="O25" s="32" t="s">
        <v>573</v>
      </c>
      <c r="P25" s="32" t="s">
        <v>573</v>
      </c>
      <c r="Q25" s="27" t="s">
        <v>100</v>
      </c>
      <c r="R25" s="43" t="s">
        <v>648</v>
      </c>
      <c r="S25" s="27"/>
      <c r="T25" s="36" t="s">
        <v>644</v>
      </c>
      <c r="U25" s="21" t="s">
        <v>102</v>
      </c>
      <c r="V25" s="21" t="s">
        <v>103</v>
      </c>
      <c r="W25" s="20" t="s">
        <v>573</v>
      </c>
      <c r="X25" s="20" t="s">
        <v>573</v>
      </c>
      <c r="Y25" s="20" t="s">
        <v>573</v>
      </c>
      <c r="Z25" s="20" t="s">
        <v>573</v>
      </c>
      <c r="AA25" s="32" t="s">
        <v>573</v>
      </c>
      <c r="AB25" s="32" t="s">
        <v>573</v>
      </c>
      <c r="AC25" s="36" t="s">
        <v>649</v>
      </c>
      <c r="AD25" s="37"/>
      <c r="AE25" s="56">
        <v>18</v>
      </c>
      <c r="AF25" s="56">
        <v>10</v>
      </c>
    </row>
    <row r="26" ht="84" customHeight="1" spans="1:32">
      <c r="A26" s="22">
        <v>20</v>
      </c>
      <c r="B26" s="28"/>
      <c r="C26" s="28"/>
      <c r="D26" s="28">
        <v>2</v>
      </c>
      <c r="E26" s="28"/>
      <c r="F26" s="28"/>
      <c r="G26" s="28"/>
      <c r="H26" s="29" t="s">
        <v>650</v>
      </c>
      <c r="I26" s="29" t="s">
        <v>644</v>
      </c>
      <c r="J26" s="28"/>
      <c r="K26" s="29" t="s">
        <v>651</v>
      </c>
      <c r="L26" s="32" t="s">
        <v>573</v>
      </c>
      <c r="M26" s="38" t="s">
        <v>652</v>
      </c>
      <c r="N26" s="36" t="s">
        <v>647</v>
      </c>
      <c r="O26" s="32" t="s">
        <v>573</v>
      </c>
      <c r="P26" s="32" t="s">
        <v>573</v>
      </c>
      <c r="Q26" s="28" t="s">
        <v>180</v>
      </c>
      <c r="R26" s="39" t="s">
        <v>648</v>
      </c>
      <c r="S26" s="28"/>
      <c r="T26" s="29" t="s">
        <v>644</v>
      </c>
      <c r="U26" s="21" t="s">
        <v>102</v>
      </c>
      <c r="V26" s="21" t="s">
        <v>103</v>
      </c>
      <c r="W26" s="20" t="s">
        <v>573</v>
      </c>
      <c r="X26" s="20" t="s">
        <v>573</v>
      </c>
      <c r="Y26" s="20" t="s">
        <v>573</v>
      </c>
      <c r="Z26" s="20" t="s">
        <v>573</v>
      </c>
      <c r="AA26" s="32" t="s">
        <v>573</v>
      </c>
      <c r="AB26" s="32" t="s">
        <v>573</v>
      </c>
      <c r="AC26" s="29" t="s">
        <v>653</v>
      </c>
      <c r="AD26" s="39"/>
      <c r="AE26" s="56">
        <v>51.75</v>
      </c>
      <c r="AF26" s="56">
        <v>35</v>
      </c>
    </row>
    <row r="27" ht="81" customHeight="1" spans="1:32">
      <c r="A27" s="22">
        <v>21</v>
      </c>
      <c r="B27" s="28"/>
      <c r="C27" s="28"/>
      <c r="D27" s="28"/>
      <c r="E27" s="28">
        <v>3</v>
      </c>
      <c r="F27" s="28"/>
      <c r="G27" s="28"/>
      <c r="H27" s="29" t="s">
        <v>654</v>
      </c>
      <c r="I27" s="38" t="s">
        <v>655</v>
      </c>
      <c r="J27" s="28"/>
      <c r="K27" s="38" t="s">
        <v>655</v>
      </c>
      <c r="L27" s="32" t="s">
        <v>573</v>
      </c>
      <c r="M27" s="32" t="s">
        <v>573</v>
      </c>
      <c r="N27" s="29" t="s">
        <v>656</v>
      </c>
      <c r="O27" s="32" t="s">
        <v>573</v>
      </c>
      <c r="P27" s="32" t="s">
        <v>573</v>
      </c>
      <c r="Q27" s="28" t="s">
        <v>111</v>
      </c>
      <c r="R27" s="39" t="s">
        <v>612</v>
      </c>
      <c r="S27" s="28"/>
      <c r="T27" s="39" t="s">
        <v>657</v>
      </c>
      <c r="U27" s="21" t="s">
        <v>102</v>
      </c>
      <c r="V27" s="21" t="s">
        <v>103</v>
      </c>
      <c r="W27" s="20" t="s">
        <v>573</v>
      </c>
      <c r="X27" s="20" t="s">
        <v>573</v>
      </c>
      <c r="Y27" s="20" t="s">
        <v>573</v>
      </c>
      <c r="Z27" s="20" t="s">
        <v>573</v>
      </c>
      <c r="AA27" s="32" t="s">
        <v>573</v>
      </c>
      <c r="AB27" s="32" t="s">
        <v>573</v>
      </c>
      <c r="AC27" s="29" t="s">
        <v>642</v>
      </c>
      <c r="AD27" s="28"/>
      <c r="AE27" s="54"/>
      <c r="AF27" s="54">
        <v>1</v>
      </c>
    </row>
    <row r="28" ht="102" customHeight="1" spans="1:32">
      <c r="A28" s="22">
        <v>22</v>
      </c>
      <c r="B28" s="28"/>
      <c r="C28" s="28"/>
      <c r="D28" s="28"/>
      <c r="E28" s="28">
        <v>3</v>
      </c>
      <c r="F28" s="28"/>
      <c r="G28" s="28"/>
      <c r="H28" s="29" t="s">
        <v>658</v>
      </c>
      <c r="I28" s="38" t="s">
        <v>659</v>
      </c>
      <c r="J28" s="39" t="s">
        <v>660</v>
      </c>
      <c r="K28" s="29" t="s">
        <v>660</v>
      </c>
      <c r="L28" s="32" t="s">
        <v>573</v>
      </c>
      <c r="M28" s="32" t="s">
        <v>661</v>
      </c>
      <c r="N28" s="29" t="s">
        <v>118</v>
      </c>
      <c r="O28" s="32" t="s">
        <v>573</v>
      </c>
      <c r="P28" s="32" t="s">
        <v>573</v>
      </c>
      <c r="Q28" s="28" t="s">
        <v>111</v>
      </c>
      <c r="R28" s="39" t="s">
        <v>612</v>
      </c>
      <c r="S28" s="28"/>
      <c r="T28" s="39" t="s">
        <v>662</v>
      </c>
      <c r="U28" s="21" t="s">
        <v>102</v>
      </c>
      <c r="V28" s="21" t="s">
        <v>103</v>
      </c>
      <c r="W28" s="20" t="s">
        <v>573</v>
      </c>
      <c r="X28" s="20" t="s">
        <v>573</v>
      </c>
      <c r="Y28" s="20" t="s">
        <v>573</v>
      </c>
      <c r="Z28" s="20" t="s">
        <v>573</v>
      </c>
      <c r="AA28" s="32" t="s">
        <v>573</v>
      </c>
      <c r="AB28" s="32" t="s">
        <v>573</v>
      </c>
      <c r="AC28" s="29" t="s">
        <v>613</v>
      </c>
      <c r="AD28" s="28"/>
      <c r="AE28" s="54">
        <v>1</v>
      </c>
      <c r="AF28" s="54"/>
    </row>
    <row r="29" ht="102.75" customHeight="1" spans="1:32">
      <c r="A29" s="22">
        <v>23</v>
      </c>
      <c r="B29" s="28"/>
      <c r="C29" s="28"/>
      <c r="D29" s="28"/>
      <c r="E29" s="28">
        <v>3</v>
      </c>
      <c r="F29" s="28"/>
      <c r="G29" s="28"/>
      <c r="H29" s="29" t="s">
        <v>663</v>
      </c>
      <c r="I29" s="29" t="s">
        <v>664</v>
      </c>
      <c r="J29" s="28"/>
      <c r="K29" s="29" t="s">
        <v>664</v>
      </c>
      <c r="L29" s="32" t="s">
        <v>573</v>
      </c>
      <c r="M29" s="32" t="s">
        <v>573</v>
      </c>
      <c r="N29" s="29" t="s">
        <v>656</v>
      </c>
      <c r="O29" s="32" t="s">
        <v>573</v>
      </c>
      <c r="P29" s="32" t="s">
        <v>573</v>
      </c>
      <c r="Q29" s="28" t="s">
        <v>111</v>
      </c>
      <c r="R29" s="39" t="s">
        <v>612</v>
      </c>
      <c r="S29" s="28"/>
      <c r="T29" s="39" t="s">
        <v>657</v>
      </c>
      <c r="U29" s="21" t="s">
        <v>102</v>
      </c>
      <c r="V29" s="21" t="s">
        <v>103</v>
      </c>
      <c r="W29" s="20" t="s">
        <v>573</v>
      </c>
      <c r="X29" s="20" t="s">
        <v>573</v>
      </c>
      <c r="Y29" s="20" t="s">
        <v>573</v>
      </c>
      <c r="Z29" s="20" t="s">
        <v>573</v>
      </c>
      <c r="AA29" s="32" t="s">
        <v>573</v>
      </c>
      <c r="AB29" s="32" t="s">
        <v>573</v>
      </c>
      <c r="AC29" s="29" t="s">
        <v>642</v>
      </c>
      <c r="AD29" s="28"/>
      <c r="AE29" s="54">
        <v>1</v>
      </c>
      <c r="AF29" s="54">
        <v>1</v>
      </c>
    </row>
    <row r="30" spans="8:28">
      <c r="H30" s="6"/>
      <c r="I30" s="6"/>
      <c r="K30" s="6"/>
      <c r="N30" s="6"/>
      <c r="T30" s="6"/>
      <c r="U30" s="6"/>
      <c r="V30" s="6"/>
      <c r="W30" s="6"/>
      <c r="X30" s="6"/>
      <c r="Y30" s="6"/>
      <c r="Z30" s="6"/>
      <c r="AB30" s="6"/>
    </row>
    <row r="31" spans="8:28">
      <c r="H31" s="6"/>
      <c r="I31" s="6"/>
      <c r="K31" s="6"/>
      <c r="N31" s="6"/>
      <c r="T31" s="6"/>
      <c r="U31" s="6"/>
      <c r="V31" s="6"/>
      <c r="W31" s="6"/>
      <c r="X31" s="6"/>
      <c r="Y31" s="6"/>
      <c r="Z31" s="6"/>
      <c r="AB31" s="6"/>
    </row>
    <row r="32" spans="8:28">
      <c r="H32" s="6"/>
      <c r="I32" s="6"/>
      <c r="K32" s="6"/>
      <c r="N32" s="6"/>
      <c r="T32" s="6"/>
      <c r="U32" s="6"/>
      <c r="V32" s="6"/>
      <c r="W32" s="6"/>
      <c r="X32" s="6"/>
      <c r="Y32" s="6"/>
      <c r="Z32" s="6"/>
      <c r="AB32" s="6"/>
    </row>
    <row r="33" spans="8:28">
      <c r="H33" s="6"/>
      <c r="I33" s="6"/>
      <c r="K33" s="6"/>
      <c r="N33" s="6"/>
      <c r="T33" s="6"/>
      <c r="U33" s="6"/>
      <c r="V33" s="6"/>
      <c r="W33" s="6"/>
      <c r="X33" s="6"/>
      <c r="Y33" s="6"/>
      <c r="Z33" s="6"/>
      <c r="AB33" s="6"/>
    </row>
    <row r="34" spans="8:28">
      <c r="H34" s="6"/>
      <c r="I34" s="6"/>
      <c r="K34" s="6"/>
      <c r="N34" s="6"/>
      <c r="T34" s="6"/>
      <c r="U34" s="6"/>
      <c r="V34" s="6"/>
      <c r="W34" s="6"/>
      <c r="X34" s="6"/>
      <c r="Y34" s="6"/>
      <c r="Z34" s="6"/>
      <c r="AB34" s="6"/>
    </row>
    <row r="35" spans="8:28">
      <c r="H35" s="6"/>
      <c r="I35" s="6"/>
      <c r="K35" s="6"/>
      <c r="N35" s="6"/>
      <c r="T35" s="6"/>
      <c r="U35" s="6"/>
      <c r="V35" s="6"/>
      <c r="W35" s="6"/>
      <c r="X35" s="6"/>
      <c r="Y35" s="6"/>
      <c r="Z35" s="6"/>
      <c r="AB35" s="6"/>
    </row>
    <row r="36" spans="8:28">
      <c r="H36" s="6"/>
      <c r="I36" s="6"/>
      <c r="K36" s="6"/>
      <c r="N36" s="6"/>
      <c r="T36" s="6"/>
      <c r="U36" s="6"/>
      <c r="V36" s="6"/>
      <c r="W36" s="6"/>
      <c r="X36" s="6"/>
      <c r="Y36" s="6"/>
      <c r="Z36" s="6"/>
      <c r="AB36" s="6"/>
    </row>
    <row r="37" spans="8:28">
      <c r="H37" s="6"/>
      <c r="I37" s="6"/>
      <c r="K37" s="6"/>
      <c r="N37" s="6"/>
      <c r="T37" s="6"/>
      <c r="U37" s="6"/>
      <c r="V37" s="6"/>
      <c r="W37" s="6"/>
      <c r="X37" s="6"/>
      <c r="Y37" s="6"/>
      <c r="Z37" s="6"/>
      <c r="AB37" s="6"/>
    </row>
    <row r="38" spans="8:28">
      <c r="H38" s="6"/>
      <c r="I38" s="6"/>
      <c r="K38" s="6"/>
      <c r="N38" s="6"/>
      <c r="T38" s="6"/>
      <c r="U38" s="6"/>
      <c r="V38" s="6"/>
      <c r="W38" s="6"/>
      <c r="X38" s="6"/>
      <c r="Y38" s="6"/>
      <c r="Z38" s="6"/>
      <c r="AB38" s="6"/>
    </row>
    <row r="39" spans="8:28">
      <c r="H39" s="6"/>
      <c r="I39" s="6"/>
      <c r="K39" s="6"/>
      <c r="N39" s="6"/>
      <c r="T39" s="6"/>
      <c r="U39" s="6"/>
      <c r="V39" s="6"/>
      <c r="W39" s="6"/>
      <c r="X39" s="6"/>
      <c r="Y39" s="6"/>
      <c r="Z39" s="6"/>
      <c r="AB39" s="6"/>
    </row>
    <row r="40" spans="8:28">
      <c r="H40" s="6"/>
      <c r="I40" s="6"/>
      <c r="K40" s="6"/>
      <c r="N40" s="6"/>
      <c r="T40" s="6"/>
      <c r="U40" s="6"/>
      <c r="V40" s="6"/>
      <c r="W40" s="6"/>
      <c r="X40" s="6"/>
      <c r="Y40" s="6"/>
      <c r="Z40" s="6"/>
      <c r="AB40" s="6"/>
    </row>
    <row r="41" spans="8:28">
      <c r="H41" s="6"/>
      <c r="I41" s="6"/>
      <c r="K41" s="6"/>
      <c r="N41" s="6"/>
      <c r="T41" s="6"/>
      <c r="U41" s="6"/>
      <c r="V41" s="6"/>
      <c r="W41" s="6"/>
      <c r="X41" s="6"/>
      <c r="Y41" s="6"/>
      <c r="Z41" s="6"/>
      <c r="AB41" s="6"/>
    </row>
    <row r="42" spans="8:28">
      <c r="H42" s="6"/>
      <c r="I42" s="6"/>
      <c r="K42" s="6"/>
      <c r="N42" s="6"/>
      <c r="T42" s="6"/>
      <c r="U42" s="6"/>
      <c r="V42" s="6"/>
      <c r="W42" s="6"/>
      <c r="X42" s="6"/>
      <c r="Y42" s="6"/>
      <c r="Z42" s="6"/>
      <c r="AB42" s="6"/>
    </row>
    <row r="43" spans="8:28">
      <c r="H43" s="6"/>
      <c r="I43" s="6"/>
      <c r="K43" s="6"/>
      <c r="N43" s="6"/>
      <c r="T43" s="6"/>
      <c r="U43" s="6"/>
      <c r="V43" s="6"/>
      <c r="W43" s="6"/>
      <c r="X43" s="6"/>
      <c r="Y43" s="6"/>
      <c r="Z43" s="6"/>
      <c r="AB43" s="6"/>
    </row>
    <row r="44" spans="8:28">
      <c r="H44" s="6"/>
      <c r="I44" s="6"/>
      <c r="K44" s="6"/>
      <c r="N44" s="6"/>
      <c r="T44" s="6"/>
      <c r="U44" s="6"/>
      <c r="V44" s="6"/>
      <c r="W44" s="6"/>
      <c r="X44" s="6"/>
      <c r="Y44" s="6"/>
      <c r="Z44" s="6"/>
      <c r="AB44" s="6"/>
    </row>
    <row r="45" spans="8:28">
      <c r="H45" s="6"/>
      <c r="I45" s="6"/>
      <c r="K45" s="6"/>
      <c r="N45" s="6"/>
      <c r="T45" s="6"/>
      <c r="U45" s="6"/>
      <c r="V45" s="6"/>
      <c r="W45" s="6"/>
      <c r="X45" s="6"/>
      <c r="Y45" s="6"/>
      <c r="Z45" s="6"/>
      <c r="AB45" s="6"/>
    </row>
  </sheetData>
  <mergeCells count="3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1:AF2"/>
    <mergeCell ref="A3:I5"/>
    <mergeCell ref="J3:AC9"/>
    <mergeCell ref="A8:C9"/>
    <mergeCell ref="D8:I9"/>
  </mergeCells>
  <printOptions horizontalCentered="1" verticalCentered="1"/>
  <pageMargins left="0.196850393700787" right="0.196850393700787" top="0.393700787401575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驾驶员座椅总成首页</vt:lpstr>
      <vt:lpstr>驾驶员座椅EBOM</vt:lpstr>
      <vt:lpstr>泡沫</vt:lpstr>
      <vt:lpstr>面套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2021-10-25T06:00:00Z</cp:lastPrinted>
  <dcterms:modified xsi:type="dcterms:W3CDTF">2023-08-09T07:07:32Z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