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54C25DF9-1272-413D-B651-2399FFC4104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正大GY1" sheetId="3" state="hidden" r:id="rId1"/>
    <sheet name="河北锐翰" sheetId="4" r:id="rId2"/>
    <sheet name="Sheet1" sheetId="1" r:id="rId3"/>
  </sheets>
  <externalReferences>
    <externalReference r:id="rId4"/>
    <externalReference r:id="rId5"/>
  </externalReferences>
  <definedNames>
    <definedName name="_xlnm._FilterDatabase" localSheetId="1" hidden="1">河北锐翰!$A$8:$XES$16</definedName>
    <definedName name="_xlnm.Print_Area" localSheetId="1">河北锐翰!$A$1:$L$42</definedName>
    <definedName name="_xlnm.Print_Area" localSheetId="0">正大GY1!$A$1:$J$62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9" i="3"/>
  <c r="L23" i="3"/>
  <c r="L26" i="3"/>
  <c r="K26" i="3"/>
  <c r="F10" i="3"/>
  <c r="L10" i="3" s="1"/>
  <c r="F11" i="3"/>
  <c r="L11" i="3" s="1"/>
  <c r="F12" i="3"/>
  <c r="L12" i="3" s="1"/>
  <c r="F13" i="3"/>
  <c r="L13" i="3" s="1"/>
  <c r="F14" i="3"/>
  <c r="L14" i="3" s="1"/>
  <c r="F15" i="3"/>
  <c r="L15" i="3" s="1"/>
  <c r="F16" i="3"/>
  <c r="L16" i="3" s="1"/>
  <c r="F17" i="3"/>
  <c r="L17" i="3" s="1"/>
  <c r="F18" i="3"/>
  <c r="L18" i="3" s="1"/>
  <c r="F19" i="3"/>
  <c r="L19" i="3" s="1"/>
  <c r="F20" i="3"/>
  <c r="L20" i="3" s="1"/>
  <c r="F21" i="3"/>
  <c r="L21" i="3" s="1"/>
  <c r="F22" i="3"/>
  <c r="L22" i="3" s="1"/>
  <c r="F24" i="3"/>
  <c r="L24" i="3" s="1"/>
  <c r="F25" i="3"/>
  <c r="L25" i="3" s="1"/>
  <c r="F9" i="3"/>
  <c r="L9" i="3" s="1"/>
  <c r="K25" i="3" l="1"/>
  <c r="K9" i="3" l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23" authorId="0" shapeId="0" xr:uid="{DE3FD31C-DC2C-495C-8852-8095CE55C82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这是02.06.06.037的价格</t>
        </r>
      </text>
    </comment>
    <comment ref="F26" authorId="0" shapeId="0" xr:uid="{79D70466-0202-4EFD-81BC-9BFD0149997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查K3系统是此价</t>
        </r>
      </text>
    </comment>
  </commentList>
</comments>
</file>

<file path=xl/sharedStrings.xml><?xml version="1.0" encoding="utf-8"?>
<sst xmlns="http://schemas.openxmlformats.org/spreadsheetml/2006/main" count="149" uniqueCount="95">
  <si>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（L1117）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</si>
  <si>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</si>
  <si>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黄骅市正大纺织机械配件厂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</si>
  <si>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</si>
  <si>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</si>
  <si>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</si>
  <si>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</si>
  <si>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</si>
  <si>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</si>
  <si>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</si>
  <si>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</si>
  <si>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</si>
  <si>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</si>
  <si>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2021年</t>
  </si>
  <si>
    <t>件</t>
    <phoneticPr fontId="1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</si>
  <si>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</si>
  <si>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</si>
  <si>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</si>
  <si>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</si>
  <si>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</si>
  <si>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</si>
  <si>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件</t>
  </si>
  <si>
    <t>02.03.48.010</t>
  </si>
  <si>
    <t>豪泺热镦件（带齿）</t>
  </si>
  <si>
    <t>正大代买</t>
    <phoneticPr fontId="7" type="noConversion"/>
  </si>
  <si>
    <t>豪泺热镦件（不带齿）</t>
  </si>
  <si>
    <t>RSM0000309</t>
  </si>
  <si>
    <t>奥铃18热镦件</t>
  </si>
  <si>
    <t>02.03.48.013</t>
  </si>
  <si>
    <t>REM0003029</t>
  </si>
  <si>
    <t>金王子镜座</t>
  </si>
  <si>
    <t>02.03.48.035</t>
  </si>
  <si>
    <t>RSM0000289</t>
  </si>
  <si>
    <t>30.5的球头</t>
  </si>
  <si>
    <t>02.03.48.026</t>
  </si>
  <si>
    <t>REM0002964</t>
  </si>
  <si>
    <t>H3热镦件</t>
  </si>
  <si>
    <t>02.03.48.020</t>
  </si>
  <si>
    <t>RSM0000307</t>
  </si>
  <si>
    <t>25的球头</t>
  </si>
  <si>
    <t>02.03.48.011</t>
  </si>
  <si>
    <t>REM0003020</t>
  </si>
  <si>
    <t>豪泺经济型镜座（带齿）</t>
  </si>
  <si>
    <t>02.03.48.036</t>
  </si>
  <si>
    <t>REM0003021</t>
  </si>
  <si>
    <t>豪泺经济型镜座（不带齿）</t>
  </si>
  <si>
    <t>02.03.48.037</t>
  </si>
  <si>
    <t>RSM0000323</t>
  </si>
  <si>
    <t>40的球头</t>
  </si>
  <si>
    <t>02.03.48.032</t>
  </si>
  <si>
    <t>1780镜座左总成</t>
    <phoneticPr fontId="18" type="noConversion"/>
  </si>
  <si>
    <t>02.06.06.034</t>
  </si>
  <si>
    <t>1780镜座右总成</t>
    <phoneticPr fontId="18" type="noConversion"/>
  </si>
  <si>
    <r>
      <t>0</t>
    </r>
    <r>
      <rPr>
        <sz val="10"/>
        <color indexed="8"/>
        <rFont val="宋体"/>
        <family val="3"/>
        <charset val="134"/>
      </rPr>
      <t>2.06.06.038</t>
    </r>
    <phoneticPr fontId="18" type="noConversion"/>
  </si>
  <si>
    <t>1580镜座总成</t>
  </si>
  <si>
    <t>02.06.06.035</t>
  </si>
  <si>
    <t>奥驰A镜座总成</t>
    <phoneticPr fontId="7" type="noConversion"/>
  </si>
  <si>
    <t>奥驰V镜座左总成</t>
    <phoneticPr fontId="18" type="noConversion"/>
  </si>
  <si>
    <t>奥驰V镜座右总成</t>
    <phoneticPr fontId="18" type="noConversion"/>
  </si>
  <si>
    <r>
      <t>02.06.06.0</t>
    </r>
    <r>
      <rPr>
        <sz val="10"/>
        <color indexed="8"/>
        <rFont val="宋体"/>
        <family val="3"/>
        <charset val="134"/>
      </rPr>
      <t>39</t>
    </r>
    <phoneticPr fontId="18" type="noConversion"/>
  </si>
  <si>
    <t>2022年</t>
    <phoneticPr fontId="4" type="noConversion"/>
  </si>
  <si>
    <t>02.01.05.314</t>
  </si>
  <si>
    <t>1029镜头卡子</t>
  </si>
  <si>
    <t>02.06.06.036A</t>
    <phoneticPr fontId="7" type="noConversion"/>
  </si>
  <si>
    <t>02.03.48.033</t>
    <phoneticPr fontId="4" type="noConversion"/>
  </si>
  <si>
    <t>REM0003098</t>
  </si>
  <si>
    <t>02.03.48.034</t>
    <phoneticPr fontId="4" type="noConversion"/>
  </si>
  <si>
    <t>REM0003095</t>
  </si>
  <si>
    <t>REM0003156</t>
  </si>
  <si>
    <t>REM0003155</t>
  </si>
  <si>
    <t>REM0003006</t>
  </si>
  <si>
    <t>REM0003175</t>
  </si>
  <si>
    <t>REM0003159</t>
  </si>
  <si>
    <t>REM0003165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</si>
  <si>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</si>
  <si>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RSM0000303</t>
    <phoneticPr fontId="4" type="noConversion"/>
  </si>
  <si>
    <t>奥铃17热镦件</t>
    <phoneticPr fontId="4" type="noConversion"/>
  </si>
  <si>
    <t>02.06.06.037</t>
    <phoneticPr fontId="4" type="noConversion"/>
  </si>
  <si>
    <r>
      <t xml:space="preserve">                                             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27</t>
    </r>
    <r>
      <rPr>
        <b/>
        <sz val="11"/>
        <rFont val="楷体_GB2312"/>
        <family val="3"/>
        <charset val="134"/>
      </rPr>
      <t>-01</t>
    </r>
    <phoneticPr fontId="7" type="noConversion"/>
  </si>
  <si>
    <t>2023年</t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</si>
  <si>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</si>
  <si>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</si>
  <si>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</si>
  <si>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</si>
  <si>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</si>
  <si>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</si>
  <si>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</si>
  <si>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r>
      <t>三、价格执行期从</t>
    </r>
    <r>
      <rPr>
        <sz val="12"/>
        <rFont val="Microsoft YaHei UI"/>
        <family val="3"/>
        <charset val="134"/>
      </rPr>
      <t xml:space="preserve"> </t>
    </r>
    <r>
      <rPr>
        <u/>
        <sz val="12"/>
        <rFont val="Microsoft YaHei UI"/>
        <family val="2"/>
        <charset val="134"/>
      </rPr>
      <t>2023</t>
    </r>
    <r>
      <rPr>
        <sz val="12"/>
        <rFont val="Microsoft YaHei UI"/>
        <family val="3"/>
        <charset val="134"/>
      </rPr>
      <t xml:space="preserve"> 年</t>
    </r>
    <r>
      <rPr>
        <u/>
        <sz val="12"/>
        <rFont val="Microsoft YaHei UI"/>
        <family val="2"/>
        <charset val="134"/>
      </rPr>
      <t xml:space="preserve"> 1 </t>
    </r>
    <r>
      <rPr>
        <sz val="12"/>
        <rFont val="Microsoft YaHei UI"/>
        <family val="3"/>
        <charset val="134"/>
      </rPr>
      <t xml:space="preserve">月 </t>
    </r>
    <r>
      <rPr>
        <u/>
        <sz val="12"/>
        <rFont val="Microsoft YaHei UI"/>
        <family val="2"/>
        <charset val="134"/>
      </rPr>
      <t>1</t>
    </r>
    <r>
      <rPr>
        <sz val="12"/>
        <rFont val="Microsoft YaHei UI"/>
        <family val="3"/>
        <charset val="134"/>
      </rPr>
      <t xml:space="preserve"> 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 xml:space="preserve">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</si>
  <si>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件</t>
    <phoneticPr fontId="4" type="noConversion"/>
  </si>
  <si>
    <t>——</t>
    <phoneticPr fontId="4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</si>
  <si>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</si>
  <si>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WU032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</si>
  <si>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r>
      <t>乙方：</t>
    </r>
    <r>
      <rPr>
        <sz val="12"/>
        <rFont val="Microsoft YaHei UI"/>
        <family val="3"/>
        <charset val="134"/>
      </rPr>
      <t>河北锐翰汽车零部件有限公司</t>
    </r>
    <phoneticPr fontId="7" type="noConversion"/>
  </si>
  <si>
    <t>SHT0016035</t>
  </si>
  <si>
    <t>定值阻尼器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</si>
</sst>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3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sz val="10"/>
      <color indexed="8"/>
      <name val="宋体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微软雅黑"/>
      <family val="3"/>
      <charset val="134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u/>
      <sz val="12"/>
      <name val="Microsoft YaHei UI"/>
      <family val="2"/>
      <charset val="134"/>
    </font>
    <font>
      <b/>
      <sz val="9"/>
      <name val="Microsoft YaHei UI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3" fillId="0" borderId="8" applyNumberFormat="0" applyFill="0" applyBorder="0" applyAlignment="0" applyProtection="0">
      <alignment vertical="center"/>
    </xf>
    <xf numFmtId="0" fontId="14" fillId="0" borderId="0"/>
  </cellStyleXfs>
  <cellXfs count="91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5" fillId="0" borderId="5" xfId="2" applyNumberFormat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2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4" fillId="2" borderId="0" xfId="1" applyNumberFormat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178" fontId="17" fillId="0" borderId="8" xfId="1" applyNumberFormat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76" fontId="16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9" fillId="0" borderId="9" xfId="1" applyFont="1" applyBorder="1" applyAlignment="1">
      <alignment horizontal="center" vertical="center" shrinkToFit="1"/>
    </xf>
    <xf numFmtId="0" fontId="25" fillId="0" borderId="8" xfId="1" applyFont="1" applyBorder="1" applyAlignment="1">
      <alignment horizontal="center" vertical="center" wrapText="1"/>
    </xf>
    <xf numFmtId="178" fontId="17" fillId="3" borderId="8" xfId="1" applyNumberFormat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176" fontId="16" fillId="3" borderId="8" xfId="1" applyNumberFormat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shrinkToFit="1"/>
    </xf>
    <xf numFmtId="0" fontId="1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178" fontId="17" fillId="4" borderId="8" xfId="1" applyNumberFormat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0" fontId="19" fillId="4" borderId="9" xfId="1" applyFont="1" applyFill="1" applyBorder="1" applyAlignment="1">
      <alignment horizontal="center" vertical="center" shrinkToFit="1"/>
    </xf>
    <xf numFmtId="0" fontId="1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176" fontId="15" fillId="0" borderId="11" xfId="2" applyNumberFormat="1" applyFont="1" applyBorder="1" applyAlignment="1">
      <alignment horizontal="center" vertical="center" wrapText="1"/>
    </xf>
    <xf numFmtId="9" fontId="1" fillId="3" borderId="0" xfId="3" applyFont="1" applyFill="1">
      <alignment vertical="center"/>
    </xf>
    <xf numFmtId="0" fontId="25" fillId="5" borderId="8" xfId="1" applyFont="1" applyFill="1" applyBorder="1" applyAlignment="1">
      <alignment horizontal="center" vertical="center" wrapText="1"/>
    </xf>
    <xf numFmtId="176" fontId="16" fillId="0" borderId="13" xfId="1" applyNumberFormat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176" fontId="15" fillId="0" borderId="8" xfId="2" applyNumberFormat="1" applyFont="1" applyBorder="1" applyAlignment="1">
      <alignment horizontal="center" vertical="center" wrapText="1"/>
    </xf>
    <xf numFmtId="176" fontId="15" fillId="6" borderId="8" xfId="2" applyNumberFormat="1" applyFont="1" applyFill="1" applyBorder="1" applyAlignment="1">
      <alignment horizontal="center" vertical="center" wrapText="1"/>
    </xf>
    <xf numFmtId="177" fontId="25" fillId="6" borderId="8" xfId="4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/>
    </xf>
    <xf numFmtId="0" fontId="25" fillId="0" borderId="8" xfId="5" applyNumberFormat="1" applyFont="1" applyFill="1" applyBorder="1" applyAlignment="1" applyProtection="1">
      <alignment horizontal="center" vertical="center" wrapText="1"/>
      <protection locked="0"/>
    </xf>
    <xf numFmtId="176" fontId="16" fillId="2" borderId="8" xfId="1" applyNumberFormat="1" applyFont="1" applyFill="1" applyBorder="1" applyAlignment="1">
      <alignment horizontal="center" vertical="center" wrapText="1"/>
    </xf>
    <xf numFmtId="0" fontId="25" fillId="0" borderId="8" xfId="6" applyFont="1" applyBorder="1" applyAlignment="1" applyProtection="1">
      <alignment horizontal="center" vertical="center" wrapText="1"/>
      <protection locked="0"/>
    </xf>
    <xf numFmtId="0" fontId="25" fillId="2" borderId="8" xfId="4" applyFont="1" applyFill="1" applyBorder="1" applyAlignment="1">
      <alignment horizontal="center" vertical="center" wrapText="1"/>
    </xf>
    <xf numFmtId="0" fontId="25" fillId="2" borderId="8" xfId="5" applyNumberFormat="1" applyFont="1" applyFill="1" applyBorder="1" applyAlignment="1" applyProtection="1">
      <alignment horizontal="center" vertical="center" wrapText="1"/>
      <protection locked="0"/>
    </xf>
    <xf numFmtId="49" fontId="25" fillId="0" borderId="8" xfId="6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5" fillId="0" borderId="10" xfId="2" applyNumberFormat="1" applyFont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76" fontId="15" fillId="0" borderId="12" xfId="2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6" fontId="15" fillId="0" borderId="14" xfId="2" applyNumberFormat="1" applyFont="1" applyBorder="1" applyAlignment="1">
      <alignment horizontal="center" vertical="center" wrapText="1"/>
    </xf>
    <xf numFmtId="176" fontId="15" fillId="0" borderId="15" xfId="2" applyNumberFormat="1" applyFont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49" fontId="25" fillId="2" borderId="8" xfId="1" applyNumberFormat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32" fillId="6" borderId="8" xfId="4" applyFont="1" applyFill="1" applyBorder="1" applyAlignment="1">
      <alignment horizontal="center" vertical="center" wrapText="1"/>
    </xf>
    <xf numFmtId="177" fontId="25" fillId="2" borderId="8" xfId="1" applyNumberFormat="1" applyFont="1" applyFill="1" applyBorder="1" applyAlignment="1">
      <alignment horizontal="center" vertical="center" shrinkToFit="1"/>
    </xf>
  </cellXfs>
  <cellStyles count="7">
    <cellStyle name="BOM_Level_Below3 3" xfId="5" xr:uid="{54014AED-D696-483F-9D39-FBFAF07AB426}"/>
    <cellStyle name="百分比" xfId="3" builtinId="5"/>
    <cellStyle name="常规" xfId="0" builtinId="0"/>
    <cellStyle name="常规 2" xfId="1" xr:uid="{7D1F31C7-10E1-4BDA-B7ED-C2D734ED80B1}"/>
    <cellStyle name="常规 2 2 6" xfId="2" xr:uid="{2367CD1E-EBEC-4292-8EE7-67C37B393B47}"/>
    <cellStyle name="常规 3" xfId="4" xr:uid="{5F5F7244-A051-4B2B-A4FA-F067CB8AA5BE}"/>
    <cellStyle name="样式 1" xfId="6" xr:uid="{59CE6EC6-703E-4C07-AA57-943D02AFC9CC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1&#24180;&#20215;&#26684;&#21327;&#35758;\&#21378;&#23478;&#20998;&#24320;&#21327;&#35758;\&#27491;&#22823;-&#26356;&#26032;.xlsx" TargetMode="External"/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27491;&#22823;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7491;&#22823;&#25552;&#20379;&#35777;&#25454;-&#20195;&#37319;\&#27491;&#22823;&#32442;&#32455;&#26426;&#26800;&#37197;&#20214;&#21378;&#20195;&#37319;&#36141;&#38646;&#37096;&#20214;&#35843;&#20215;&#20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正大GY1"/>
      <sheetName val="正大GY"/>
      <sheetName val="正大2ZY"/>
      <sheetName val="正大3GY"/>
      <sheetName val="正大3 (2)GY"/>
      <sheetName val="正大3 (3)HSJ"/>
      <sheetName val="正大2"/>
      <sheetName val="正大GY3 (2)"/>
      <sheetName val="正大GY4 (未定价)"/>
      <sheetName val="正大假"/>
      <sheetName val="21年汇总"/>
      <sheetName val="Sheet1"/>
      <sheetName val="Sheet2"/>
      <sheetName val="Sheet3"/>
    </sheetNames>
    <sheetDataSet>
      <sheetData sheetId="0">
        <row r="104">
          <cell r="D104" t="str">
            <v>02.06.02.172</v>
          </cell>
          <cell r="E104" t="str">
            <v>件</v>
          </cell>
          <cell r="F104">
            <v>1.3130000000000002</v>
          </cell>
        </row>
        <row r="105">
          <cell r="D105" t="str">
            <v>02.06.02.211</v>
          </cell>
          <cell r="E105" t="str">
            <v>件</v>
          </cell>
          <cell r="F105">
            <v>1.5150000000000001</v>
          </cell>
        </row>
        <row r="106">
          <cell r="D106" t="str">
            <v>02.06.02.212</v>
          </cell>
          <cell r="E106" t="str">
            <v>件</v>
          </cell>
          <cell r="F106">
            <v>1.8180000000000001</v>
          </cell>
        </row>
        <row r="107">
          <cell r="D107" t="str">
            <v>02.06.02.213</v>
          </cell>
          <cell r="E107" t="str">
            <v>件</v>
          </cell>
          <cell r="F107">
            <v>1.7169999999999999</v>
          </cell>
        </row>
        <row r="108">
          <cell r="D108" t="str">
            <v>02.03.48.033</v>
          </cell>
          <cell r="E108" t="str">
            <v>件</v>
          </cell>
          <cell r="F108">
            <v>2.0659999999999998</v>
          </cell>
        </row>
        <row r="109">
          <cell r="D109" t="str">
            <v>02.03.48.034</v>
          </cell>
          <cell r="E109" t="str">
            <v>件</v>
          </cell>
          <cell r="F109">
            <v>1.9983</v>
          </cell>
        </row>
        <row r="110">
          <cell r="D110" t="str">
            <v>02.03.48.010</v>
          </cell>
          <cell r="E110" t="str">
            <v>件</v>
          </cell>
          <cell r="F110">
            <v>2.258</v>
          </cell>
        </row>
        <row r="111">
          <cell r="D111" t="str">
            <v>02.03.48.013</v>
          </cell>
          <cell r="E111" t="str">
            <v>件</v>
          </cell>
          <cell r="F111">
            <v>2.258</v>
          </cell>
        </row>
        <row r="112">
          <cell r="D112" t="str">
            <v>02.03.48.035</v>
          </cell>
          <cell r="E112" t="str">
            <v>件</v>
          </cell>
          <cell r="F112">
            <v>1.9192</v>
          </cell>
        </row>
        <row r="113">
          <cell r="D113" t="str">
            <v>02.03.48.026</v>
          </cell>
          <cell r="E113" t="str">
            <v>件</v>
          </cell>
          <cell r="F113">
            <v>0.2258</v>
          </cell>
        </row>
        <row r="114">
          <cell r="D114" t="str">
            <v>02.03.48.020</v>
          </cell>
          <cell r="E114" t="str">
            <v>件</v>
          </cell>
          <cell r="F114">
            <v>2.0320999999999998</v>
          </cell>
        </row>
        <row r="115">
          <cell r="D115" t="str">
            <v>02.03.48.011</v>
          </cell>
          <cell r="E115" t="str">
            <v>件</v>
          </cell>
          <cell r="F115">
            <v>0.18060000000000001</v>
          </cell>
        </row>
        <row r="116">
          <cell r="D116" t="str">
            <v>02.03.48.036</v>
          </cell>
          <cell r="E116" t="str">
            <v>件</v>
          </cell>
          <cell r="F116">
            <v>1.3547</v>
          </cell>
        </row>
        <row r="117">
          <cell r="D117" t="str">
            <v>02.03.48.037</v>
          </cell>
          <cell r="E117" t="str">
            <v>件</v>
          </cell>
          <cell r="F117">
            <v>1.3547</v>
          </cell>
        </row>
        <row r="118">
          <cell r="D118" t="str">
            <v>02.03.48.042</v>
          </cell>
          <cell r="E118" t="str">
            <v>件</v>
          </cell>
          <cell r="F118">
            <v>1.3547</v>
          </cell>
        </row>
        <row r="119">
          <cell r="D119" t="str">
            <v>02.03.48.043</v>
          </cell>
          <cell r="E119" t="str">
            <v>件</v>
          </cell>
          <cell r="F119">
            <v>1.3547</v>
          </cell>
        </row>
        <row r="120">
          <cell r="D120" t="str">
            <v>02.03.48.045</v>
          </cell>
          <cell r="E120" t="str">
            <v>件</v>
          </cell>
          <cell r="F120">
            <v>1.3547</v>
          </cell>
        </row>
        <row r="121">
          <cell r="D121" t="str">
            <v>02.03.48.032</v>
          </cell>
          <cell r="E121" t="str">
            <v>件</v>
          </cell>
          <cell r="F121">
            <v>0.39510000000000001</v>
          </cell>
        </row>
        <row r="122">
          <cell r="D122" t="str">
            <v>02.06.06.034</v>
          </cell>
          <cell r="E122" t="str">
            <v>件</v>
          </cell>
          <cell r="F122">
            <v>1.9192</v>
          </cell>
        </row>
        <row r="123">
          <cell r="D123" t="str">
            <v>02.06.06.038</v>
          </cell>
          <cell r="E123" t="str">
            <v>件</v>
          </cell>
          <cell r="F123">
            <v>1.9192</v>
          </cell>
        </row>
        <row r="124">
          <cell r="D124" t="str">
            <v>02.06.06.035</v>
          </cell>
          <cell r="E124" t="str">
            <v>件</v>
          </cell>
          <cell r="F124">
            <v>1.8063</v>
          </cell>
        </row>
        <row r="125">
          <cell r="D125" t="str">
            <v>02.06.06.036</v>
          </cell>
          <cell r="E125" t="str">
            <v>件</v>
          </cell>
          <cell r="F125">
            <v>2.258</v>
          </cell>
        </row>
        <row r="126">
          <cell r="D126" t="str">
            <v>02.06.06.037</v>
          </cell>
          <cell r="E126" t="str">
            <v>件</v>
          </cell>
          <cell r="F126">
            <v>1.6934</v>
          </cell>
        </row>
        <row r="127">
          <cell r="D127" t="str">
            <v>02.06.06.039</v>
          </cell>
          <cell r="E127" t="str">
            <v>件</v>
          </cell>
          <cell r="F127">
            <v>1.6934</v>
          </cell>
        </row>
        <row r="128">
          <cell r="D128" t="str">
            <v>02.01.02.340</v>
          </cell>
          <cell r="E128" t="str">
            <v>件</v>
          </cell>
          <cell r="F128">
            <v>1.7169999999999999</v>
          </cell>
        </row>
        <row r="129">
          <cell r="D129" t="str">
            <v>02.01.02.339</v>
          </cell>
          <cell r="E129" t="str">
            <v>件</v>
          </cell>
          <cell r="F129">
            <v>1.7169999999999999</v>
          </cell>
        </row>
        <row r="130">
          <cell r="D130" t="str">
            <v>02.01.02.336</v>
          </cell>
          <cell r="E130" t="str">
            <v>件</v>
          </cell>
          <cell r="F130">
            <v>1.8180000000000001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02.03.48.010</v>
          </cell>
          <cell r="C3" t="str">
            <v>奥铃17热镦件</v>
          </cell>
          <cell r="D3">
            <v>2.2400000000000002</v>
          </cell>
          <cell r="E3">
            <v>2.5</v>
          </cell>
          <cell r="F3">
            <v>2.875</v>
          </cell>
        </row>
        <row r="4">
          <cell r="B4" t="str">
            <v>02.03.48.013</v>
          </cell>
          <cell r="C4" t="str">
            <v>奥铃18热镦件</v>
          </cell>
          <cell r="D4">
            <v>2.2400000000000002</v>
          </cell>
          <cell r="E4">
            <v>2.5</v>
          </cell>
          <cell r="F4">
            <v>2.875</v>
          </cell>
        </row>
        <row r="5">
          <cell r="B5" t="str">
            <v>02.03.48.036</v>
          </cell>
          <cell r="C5" t="str">
            <v>豪泺经济型镜座（带齿）</v>
          </cell>
          <cell r="D5">
            <v>1.3440000000000001</v>
          </cell>
          <cell r="E5">
            <v>1.4</v>
          </cell>
          <cell r="F5">
            <v>1.61</v>
          </cell>
        </row>
        <row r="6">
          <cell r="B6" t="str">
            <v>02.03.48.037</v>
          </cell>
          <cell r="C6" t="str">
            <v>豪泺经济型镜座（不带齿）</v>
          </cell>
          <cell r="D6">
            <v>1.3440000000000001</v>
          </cell>
          <cell r="E6">
            <v>1.4</v>
          </cell>
          <cell r="F6">
            <v>1.61</v>
          </cell>
        </row>
        <row r="7">
          <cell r="B7" t="str">
            <v>02.03.48.033</v>
          </cell>
          <cell r="C7" t="str">
            <v>豪泺镜座（带齿）</v>
          </cell>
          <cell r="D7">
            <v>2.0495999999999999</v>
          </cell>
          <cell r="E7">
            <v>2.2000000000000002</v>
          </cell>
          <cell r="F7">
            <v>2.5299999999999998</v>
          </cell>
        </row>
        <row r="8">
          <cell r="B8" t="str">
            <v>02.03.48.034</v>
          </cell>
          <cell r="C8" t="str">
            <v>豪泺镜座（不带齿）</v>
          </cell>
          <cell r="D8">
            <v>1.9823999999999999</v>
          </cell>
          <cell r="E8">
            <v>2.2000000000000002</v>
          </cell>
          <cell r="F8">
            <v>2.5299999999999998</v>
          </cell>
        </row>
        <row r="9">
          <cell r="B9" t="str">
            <v>02.03.48.035</v>
          </cell>
          <cell r="C9" t="str">
            <v>金王子镜座</v>
          </cell>
          <cell r="D9">
            <v>1.9039999999999999</v>
          </cell>
          <cell r="E9">
            <v>2.6</v>
          </cell>
          <cell r="F9">
            <v>3</v>
          </cell>
        </row>
        <row r="10">
          <cell r="B10" t="str">
            <v>02.03.48.011</v>
          </cell>
          <cell r="C10" t="str">
            <v>25的球头</v>
          </cell>
          <cell r="D10">
            <v>0.1792</v>
          </cell>
          <cell r="E10">
            <v>0.23</v>
          </cell>
          <cell r="F10">
            <v>0.26450000000000001</v>
          </cell>
        </row>
        <row r="11">
          <cell r="B11" t="str">
            <v>02.03.48.026</v>
          </cell>
          <cell r="C11" t="str">
            <v>30.5的球头</v>
          </cell>
          <cell r="D11">
            <v>0.224</v>
          </cell>
          <cell r="E11">
            <v>0.28000000000000003</v>
          </cell>
          <cell r="F11">
            <v>0.32200000000000001</v>
          </cell>
        </row>
        <row r="12">
          <cell r="B12" t="str">
            <v>02.03.48.032</v>
          </cell>
          <cell r="C12" t="str">
            <v>40的球头</v>
          </cell>
          <cell r="D12">
            <v>0.39200000000000002</v>
          </cell>
          <cell r="E12">
            <v>0.45</v>
          </cell>
          <cell r="F12">
            <v>0.51749999999999996</v>
          </cell>
        </row>
        <row r="13">
          <cell r="B13" t="str">
            <v>02.03.48.020</v>
          </cell>
          <cell r="C13" t="str">
            <v>热镦件</v>
          </cell>
          <cell r="D13">
            <v>2.016</v>
          </cell>
          <cell r="E13">
            <v>2.2999999999999998</v>
          </cell>
          <cell r="F13">
            <v>2.645</v>
          </cell>
        </row>
        <row r="14">
          <cell r="B14" t="str">
            <v>02.06.06.034</v>
          </cell>
          <cell r="C14" t="str">
            <v>1780镜座总成左</v>
          </cell>
          <cell r="D14">
            <v>1.9039999999999999</v>
          </cell>
          <cell r="E14">
            <v>2.2000000000000002</v>
          </cell>
          <cell r="F14">
            <v>2.5299999999999998</v>
          </cell>
        </row>
        <row r="15">
          <cell r="B15" t="str">
            <v>02.06.06.038</v>
          </cell>
          <cell r="C15" t="str">
            <v>1780镜座总成右</v>
          </cell>
          <cell r="D15">
            <v>1.9039999999999999</v>
          </cell>
          <cell r="E15">
            <v>2.2000000000000002</v>
          </cell>
          <cell r="F15">
            <v>2.5299999999999998</v>
          </cell>
        </row>
        <row r="16">
          <cell r="B16" t="str">
            <v>02.06.06.037</v>
          </cell>
          <cell r="C16" t="str">
            <v>奥驰v镜座左总成</v>
          </cell>
          <cell r="D16">
            <v>1.68</v>
          </cell>
          <cell r="E16">
            <v>1.9</v>
          </cell>
          <cell r="F16">
            <v>2.1850000000000001</v>
          </cell>
        </row>
        <row r="17">
          <cell r="B17" t="str">
            <v>02.06.06.039</v>
          </cell>
          <cell r="C17" t="str">
            <v>奥驰v镜座右总成</v>
          </cell>
          <cell r="D17">
            <v>1.68</v>
          </cell>
          <cell r="E17">
            <v>1.9</v>
          </cell>
          <cell r="F17">
            <v>2.1850000000000001</v>
          </cell>
        </row>
        <row r="18">
          <cell r="B18" t="str">
            <v>02.06.06.035</v>
          </cell>
          <cell r="C18" t="str">
            <v>1580镜座总成</v>
          </cell>
          <cell r="D18">
            <v>1.792</v>
          </cell>
          <cell r="E18">
            <v>2</v>
          </cell>
          <cell r="F18">
            <v>2.2999999999999998</v>
          </cell>
        </row>
        <row r="19">
          <cell r="B19" t="str">
            <v>02.06.06.036A</v>
          </cell>
          <cell r="C19" t="str">
            <v>奥驰A镜座总成（新）</v>
          </cell>
          <cell r="D19">
            <v>2.5293000000000001</v>
          </cell>
          <cell r="E19">
            <v>2.7</v>
          </cell>
          <cell r="F19">
            <v>3.105</v>
          </cell>
        </row>
        <row r="20">
          <cell r="B20" t="str">
            <v>02.01.05.314</v>
          </cell>
          <cell r="C20" t="str">
            <v>1029镜头卡子</v>
          </cell>
          <cell r="D20">
            <v>0.4</v>
          </cell>
          <cell r="E20">
            <v>0.55000000000000004</v>
          </cell>
          <cell r="F20">
            <v>0.63249999999999995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F850-A3BB-4892-B8B2-882861EB0092}">
  <dimension ref="A1:IS62"/>
  <sheetViews>
    <sheetView view="pageBreakPreview" topLeftCell="A4" zoomScaleSheetLayoutView="100" workbookViewId="0">
      <selection activeCell="I9" sqref="I9:I26"/>
    </sheetView>
  </sheetViews>
  <sheetFormatPr defaultRowHeight="15.6"/>
  <cols>
    <col min="1" max="1" width="6.44140625" style="2" customWidth="1"/>
    <col min="2" max="2" width="14.21875" style="21" customWidth="1"/>
    <col min="3" max="3" width="24.21875" style="2" customWidth="1"/>
    <col min="4" max="4" width="13.77734375" style="17" customWidth="1"/>
    <col min="5" max="5" width="5.6640625" style="18" customWidth="1"/>
    <col min="6" max="9" width="9.33203125" style="19" customWidth="1"/>
    <col min="10" max="10" width="10.77734375" style="20" customWidth="1"/>
    <col min="11" max="11" width="11.109375" style="2" customWidth="1"/>
    <col min="12" max="12" width="12.5546875" style="2" customWidth="1"/>
    <col min="13" max="13" width="13.2187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74" width="10.44140625" style="2" customWidth="1"/>
    <col min="16375" max="16384" width="8.88671875" style="2"/>
  </cols>
  <sheetData>
    <row r="1" spans="1:253" ht="22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253" ht="15.75" customHeight="1">
      <c r="A2" s="81" t="s">
        <v>78</v>
      </c>
      <c r="B2" s="81"/>
      <c r="C2" s="81"/>
      <c r="D2" s="81"/>
      <c r="E2" s="81"/>
      <c r="F2" s="81"/>
      <c r="G2" s="81"/>
      <c r="H2" s="81"/>
      <c r="I2" s="81"/>
      <c r="J2" s="8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25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253" ht="21" customHeight="1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253" ht="31.5" customHeight="1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253" ht="16.2" thickBot="1">
      <c r="A6" s="79" t="s">
        <v>4</v>
      </c>
      <c r="B6" s="79"/>
      <c r="C6" s="79"/>
      <c r="D6" s="79"/>
      <c r="E6" s="79"/>
      <c r="F6" s="79"/>
      <c r="G6" s="79"/>
      <c r="H6" s="79"/>
      <c r="I6" s="79"/>
      <c r="J6" s="7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253" ht="15" customHeight="1">
      <c r="A7" s="71" t="s">
        <v>5</v>
      </c>
      <c r="B7" s="73" t="s">
        <v>6</v>
      </c>
      <c r="C7" s="75" t="s">
        <v>7</v>
      </c>
      <c r="D7" s="75" t="s">
        <v>8</v>
      </c>
      <c r="E7" s="77" t="s">
        <v>9</v>
      </c>
      <c r="F7" s="68" t="s">
        <v>10</v>
      </c>
      <c r="G7" s="69"/>
      <c r="H7" s="70"/>
      <c r="I7" s="45"/>
      <c r="J7" s="63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253" thickBot="1">
      <c r="A8" s="72"/>
      <c r="B8" s="74"/>
      <c r="C8" s="76"/>
      <c r="D8" s="76"/>
      <c r="E8" s="78"/>
      <c r="F8" s="3" t="s">
        <v>12</v>
      </c>
      <c r="G8" s="3" t="s">
        <v>13</v>
      </c>
      <c r="H8" s="3" t="s">
        <v>60</v>
      </c>
      <c r="I8" s="3" t="s">
        <v>79</v>
      </c>
      <c r="J8" s="6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253" s="37" customFormat="1" ht="15" customHeight="1">
      <c r="A9" s="49">
        <v>1</v>
      </c>
      <c r="B9" s="30" t="s">
        <v>75</v>
      </c>
      <c r="C9" s="31" t="s">
        <v>76</v>
      </c>
      <c r="D9" s="32" t="s">
        <v>22</v>
      </c>
      <c r="E9" s="33" t="s">
        <v>21</v>
      </c>
      <c r="F9" s="34">
        <f>VLOOKUP(D9,[1]正大GY1!$D$104:$F$130,3,0)</f>
        <v>2.258</v>
      </c>
      <c r="G9" s="34">
        <v>2.875</v>
      </c>
      <c r="H9" s="34">
        <v>2.875</v>
      </c>
      <c r="I9" s="48">
        <f>H9*0.98</f>
        <v>2.8174999999999999</v>
      </c>
      <c r="J9" s="35" t="s">
        <v>24</v>
      </c>
      <c r="K9" s="36">
        <f>VLOOKUP(D9,[2]Sheet1!$B$3:$F$20,5,0)</f>
        <v>2.875</v>
      </c>
      <c r="L9" s="46">
        <f>(G9-F9)/F9</f>
        <v>0.27325066430469441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</row>
    <row r="10" spans="1:253" s="27" customFormat="1" ht="15" customHeight="1">
      <c r="A10" s="49">
        <v>2</v>
      </c>
      <c r="B10" s="23" t="s">
        <v>65</v>
      </c>
      <c r="C10" s="29" t="s">
        <v>23</v>
      </c>
      <c r="D10" s="24" t="s">
        <v>64</v>
      </c>
      <c r="E10" s="25" t="s">
        <v>14</v>
      </c>
      <c r="F10" s="26">
        <f>VLOOKUP(D10,[1]正大GY1!$D$104:$F$130,3,0)</f>
        <v>2.0659999999999998</v>
      </c>
      <c r="G10" s="26">
        <v>2.5299999999999998</v>
      </c>
      <c r="H10" s="26">
        <v>2.5299999999999998</v>
      </c>
      <c r="I10" s="48">
        <f t="shared" ref="I10:I26" si="0">H10*0.98</f>
        <v>2.4793999999999996</v>
      </c>
      <c r="J10" s="28" t="s">
        <v>24</v>
      </c>
      <c r="K10" s="1">
        <f>VLOOKUP(D10,[2]Sheet1!$B$3:$F$20,5,0)</f>
        <v>2.5299999999999998</v>
      </c>
      <c r="L10" s="46">
        <f t="shared" ref="L10:L26" si="1">(G10-F10)/F10</f>
        <v>0.22458857696030979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s="27" customFormat="1" ht="15" customHeight="1">
      <c r="A11" s="49">
        <v>3</v>
      </c>
      <c r="B11" s="23" t="s">
        <v>67</v>
      </c>
      <c r="C11" s="29" t="s">
        <v>25</v>
      </c>
      <c r="D11" s="24" t="s">
        <v>66</v>
      </c>
      <c r="E11" s="25" t="s">
        <v>14</v>
      </c>
      <c r="F11" s="26">
        <f>VLOOKUP(D11,[1]正大GY1!$D$104:$F$130,3,0)</f>
        <v>1.9983</v>
      </c>
      <c r="G11" s="26">
        <v>2.5299999999999998</v>
      </c>
      <c r="H11" s="26">
        <v>2.5299999999999998</v>
      </c>
      <c r="I11" s="48">
        <f t="shared" si="0"/>
        <v>2.4793999999999996</v>
      </c>
      <c r="J11" s="28" t="s">
        <v>24</v>
      </c>
      <c r="K11" s="1">
        <f>VLOOKUP(D11,[2]Sheet1!$B$3:$F$20,5,0)</f>
        <v>2.5299999999999998</v>
      </c>
      <c r="L11" s="46">
        <f t="shared" si="1"/>
        <v>0.26607616474002893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s="27" customFormat="1" ht="15" customHeight="1">
      <c r="A12" s="49">
        <v>4</v>
      </c>
      <c r="B12" s="23" t="s">
        <v>26</v>
      </c>
      <c r="C12" s="29" t="s">
        <v>27</v>
      </c>
      <c r="D12" s="24" t="s">
        <v>28</v>
      </c>
      <c r="E12" s="25" t="s">
        <v>14</v>
      </c>
      <c r="F12" s="26">
        <f>VLOOKUP(D12,[1]正大GY1!$D$104:$F$130,3,0)</f>
        <v>2.258</v>
      </c>
      <c r="G12" s="26">
        <v>2.875</v>
      </c>
      <c r="H12" s="26">
        <v>2.875</v>
      </c>
      <c r="I12" s="48">
        <f t="shared" si="0"/>
        <v>2.8174999999999999</v>
      </c>
      <c r="J12" s="28" t="s">
        <v>24</v>
      </c>
      <c r="K12" s="1">
        <f>VLOOKUP(D12,[2]Sheet1!$B$3:$F$20,5,0)</f>
        <v>2.875</v>
      </c>
      <c r="L12" s="46">
        <f t="shared" si="1"/>
        <v>0.27325066430469441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27" customFormat="1" ht="15" customHeight="1">
      <c r="A13" s="49">
        <v>5</v>
      </c>
      <c r="B13" s="23" t="s">
        <v>29</v>
      </c>
      <c r="C13" s="29" t="s">
        <v>30</v>
      </c>
      <c r="D13" s="24" t="s">
        <v>31</v>
      </c>
      <c r="E13" s="25" t="s">
        <v>14</v>
      </c>
      <c r="F13" s="26">
        <f>VLOOKUP(D13,[1]正大GY1!$D$104:$F$130,3,0)</f>
        <v>1.9192</v>
      </c>
      <c r="G13" s="26">
        <v>3</v>
      </c>
      <c r="H13" s="26">
        <v>3</v>
      </c>
      <c r="I13" s="48">
        <f t="shared" si="0"/>
        <v>2.94</v>
      </c>
      <c r="J13" s="28" t="s">
        <v>24</v>
      </c>
      <c r="K13" s="1">
        <f>VLOOKUP(D13,[2]Sheet1!$B$3:$F$20,5,0)</f>
        <v>3</v>
      </c>
      <c r="L13" s="46">
        <f t="shared" si="1"/>
        <v>0.56315131304710297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27" customFormat="1" ht="15" customHeight="1">
      <c r="A14" s="49">
        <v>6</v>
      </c>
      <c r="B14" s="23" t="s">
        <v>32</v>
      </c>
      <c r="C14" s="29" t="s">
        <v>33</v>
      </c>
      <c r="D14" s="24" t="s">
        <v>34</v>
      </c>
      <c r="E14" s="25" t="s">
        <v>14</v>
      </c>
      <c r="F14" s="26">
        <f>VLOOKUP(D14,[1]正大GY1!$D$104:$F$130,3,0)</f>
        <v>0.2258</v>
      </c>
      <c r="G14" s="26">
        <v>0.32200000000000001</v>
      </c>
      <c r="H14" s="26">
        <v>0.32200000000000001</v>
      </c>
      <c r="I14" s="48">
        <f t="shared" si="0"/>
        <v>0.31556000000000001</v>
      </c>
      <c r="J14" s="28" t="s">
        <v>24</v>
      </c>
      <c r="K14" s="1">
        <f>VLOOKUP(D14,[2]Sheet1!$B$3:$F$20,5,0)</f>
        <v>0.32200000000000001</v>
      </c>
      <c r="L14" s="46">
        <f t="shared" si="1"/>
        <v>0.4260407440212578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27" customFormat="1" ht="15" customHeight="1">
      <c r="A15" s="49">
        <v>7</v>
      </c>
      <c r="B15" s="23" t="s">
        <v>35</v>
      </c>
      <c r="C15" s="47" t="s">
        <v>36</v>
      </c>
      <c r="D15" s="24" t="s">
        <v>37</v>
      </c>
      <c r="E15" s="25" t="s">
        <v>14</v>
      </c>
      <c r="F15" s="26">
        <f>VLOOKUP(D15,[1]正大GY1!$D$104:$F$130,3,0)</f>
        <v>2.0320999999999998</v>
      </c>
      <c r="G15" s="26">
        <v>2.645</v>
      </c>
      <c r="H15" s="26">
        <v>2.645</v>
      </c>
      <c r="I15" s="48">
        <f t="shared" si="0"/>
        <v>2.5920999999999998</v>
      </c>
      <c r="J15" s="28" t="s">
        <v>24</v>
      </c>
      <c r="K15" s="1">
        <f>VLOOKUP(D15,[2]Sheet1!$B$3:$F$20,5,0)</f>
        <v>2.645</v>
      </c>
      <c r="L15" s="46">
        <f t="shared" si="1"/>
        <v>0.30160917277693039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27" customFormat="1" ht="15" customHeight="1">
      <c r="A16" s="49">
        <v>8</v>
      </c>
      <c r="B16" s="23" t="s">
        <v>38</v>
      </c>
      <c r="C16" s="29" t="s">
        <v>39</v>
      </c>
      <c r="D16" s="24" t="s">
        <v>40</v>
      </c>
      <c r="E16" s="25" t="s">
        <v>14</v>
      </c>
      <c r="F16" s="26">
        <f>VLOOKUP(D16,[1]正大GY1!$D$104:$F$130,3,0)</f>
        <v>0.18060000000000001</v>
      </c>
      <c r="G16" s="26">
        <v>0.26450000000000001</v>
      </c>
      <c r="H16" s="26">
        <v>0.26450000000000001</v>
      </c>
      <c r="I16" s="48">
        <f t="shared" si="0"/>
        <v>0.25921</v>
      </c>
      <c r="J16" s="28" t="s">
        <v>24</v>
      </c>
      <c r="K16" s="1">
        <f>VLOOKUP(D16,[2]Sheet1!$B$3:$F$20,5,0)</f>
        <v>0.26450000000000001</v>
      </c>
      <c r="L16" s="46">
        <f t="shared" si="1"/>
        <v>0.46456256921373201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27" customFormat="1" ht="15" customHeight="1">
      <c r="A17" s="49">
        <v>9</v>
      </c>
      <c r="B17" s="23" t="s">
        <v>41</v>
      </c>
      <c r="C17" s="29" t="s">
        <v>42</v>
      </c>
      <c r="D17" s="24" t="s">
        <v>43</v>
      </c>
      <c r="E17" s="25" t="s">
        <v>14</v>
      </c>
      <c r="F17" s="26">
        <f>VLOOKUP(D17,[1]正大GY1!$D$104:$F$130,3,0)</f>
        <v>1.3547</v>
      </c>
      <c r="G17" s="26">
        <v>1.61</v>
      </c>
      <c r="H17" s="26">
        <v>1.61</v>
      </c>
      <c r="I17" s="48">
        <f t="shared" si="0"/>
        <v>1.5778000000000001</v>
      </c>
      <c r="J17" s="28" t="s">
        <v>24</v>
      </c>
      <c r="K17" s="1">
        <f>VLOOKUP(D17,[2]Sheet1!$B$3:$F$20,5,0)</f>
        <v>1.61</v>
      </c>
      <c r="L17" s="46">
        <f t="shared" si="1"/>
        <v>0.1884550084889644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27" customFormat="1" ht="15" customHeight="1">
      <c r="A18" s="49">
        <v>10</v>
      </c>
      <c r="B18" s="23" t="s">
        <v>44</v>
      </c>
      <c r="C18" s="29" t="s">
        <v>45</v>
      </c>
      <c r="D18" s="24" t="s">
        <v>46</v>
      </c>
      <c r="E18" s="25" t="s">
        <v>14</v>
      </c>
      <c r="F18" s="26">
        <f>VLOOKUP(D18,[1]正大GY1!$D$104:$F$130,3,0)</f>
        <v>1.3547</v>
      </c>
      <c r="G18" s="26">
        <v>1.61</v>
      </c>
      <c r="H18" s="26">
        <v>1.61</v>
      </c>
      <c r="I18" s="48">
        <f t="shared" si="0"/>
        <v>1.5778000000000001</v>
      </c>
      <c r="J18" s="28" t="s">
        <v>24</v>
      </c>
      <c r="K18" s="1">
        <f>VLOOKUP(D18,[2]Sheet1!$B$3:$F$20,5,0)</f>
        <v>1.61</v>
      </c>
      <c r="L18" s="46">
        <f t="shared" si="1"/>
        <v>0.1884550084889644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27" customFormat="1" ht="15" customHeight="1">
      <c r="A19" s="49">
        <v>11</v>
      </c>
      <c r="B19" s="23" t="s">
        <v>47</v>
      </c>
      <c r="C19" s="29" t="s">
        <v>48</v>
      </c>
      <c r="D19" s="24" t="s">
        <v>49</v>
      </c>
      <c r="E19" s="25" t="s">
        <v>14</v>
      </c>
      <c r="F19" s="26">
        <f>VLOOKUP(D19,[1]正大GY1!$D$104:$F$130,3,0)</f>
        <v>0.39510000000000001</v>
      </c>
      <c r="G19" s="26">
        <v>0.51749999999999996</v>
      </c>
      <c r="H19" s="26">
        <v>0.51749999999999996</v>
      </c>
      <c r="I19" s="48">
        <f t="shared" si="0"/>
        <v>0.50714999999999999</v>
      </c>
      <c r="J19" s="28" t="s">
        <v>24</v>
      </c>
      <c r="K19" s="1">
        <f>VLOOKUP(D19,[2]Sheet1!$B$3:$F$20,5,0)</f>
        <v>0.51749999999999996</v>
      </c>
      <c r="L19" s="46">
        <f t="shared" si="1"/>
        <v>0.30979498861047822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27" customFormat="1" ht="15" customHeight="1">
      <c r="A20" s="49">
        <v>12</v>
      </c>
      <c r="B20" s="23" t="s">
        <v>68</v>
      </c>
      <c r="C20" s="47" t="s">
        <v>50</v>
      </c>
      <c r="D20" s="24" t="s">
        <v>51</v>
      </c>
      <c r="E20" s="25" t="s">
        <v>14</v>
      </c>
      <c r="F20" s="26">
        <f>VLOOKUP(D20,[1]正大GY1!$D$104:$F$130,3,0)</f>
        <v>1.9192</v>
      </c>
      <c r="G20" s="26">
        <v>2.5299999999999998</v>
      </c>
      <c r="H20" s="26">
        <v>2.5299999999999998</v>
      </c>
      <c r="I20" s="48">
        <f t="shared" si="0"/>
        <v>2.4793999999999996</v>
      </c>
      <c r="J20" s="28" t="s">
        <v>24</v>
      </c>
      <c r="K20" s="1">
        <f>VLOOKUP(D20,[2]Sheet1!$B$3:$F$20,5,0)</f>
        <v>2.5299999999999998</v>
      </c>
      <c r="L20" s="46">
        <f t="shared" si="1"/>
        <v>0.31825760733639002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s="27" customFormat="1" ht="15" customHeight="1">
      <c r="A21" s="49">
        <v>13</v>
      </c>
      <c r="B21" s="23" t="s">
        <v>69</v>
      </c>
      <c r="C21" s="47" t="s">
        <v>52</v>
      </c>
      <c r="D21" s="24" t="s">
        <v>53</v>
      </c>
      <c r="E21" s="25" t="s">
        <v>14</v>
      </c>
      <c r="F21" s="26">
        <f>VLOOKUP(D21,[1]正大GY1!$D$104:$F$130,3,0)</f>
        <v>1.9192</v>
      </c>
      <c r="G21" s="26">
        <v>2.5299999999999998</v>
      </c>
      <c r="H21" s="26">
        <v>2.5299999999999998</v>
      </c>
      <c r="I21" s="48">
        <f t="shared" si="0"/>
        <v>2.4793999999999996</v>
      </c>
      <c r="J21" s="28" t="s">
        <v>24</v>
      </c>
      <c r="K21" s="1">
        <f>VLOOKUP(D21,[2]Sheet1!$B$3:$F$20,5,0)</f>
        <v>2.5299999999999998</v>
      </c>
      <c r="L21" s="46">
        <f t="shared" si="1"/>
        <v>0.31825760733639002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s="27" customFormat="1" ht="15" customHeight="1">
      <c r="A22" s="49">
        <v>14</v>
      </c>
      <c r="B22" s="23" t="s">
        <v>70</v>
      </c>
      <c r="C22" s="47" t="s">
        <v>54</v>
      </c>
      <c r="D22" s="24" t="s">
        <v>55</v>
      </c>
      <c r="E22" s="25" t="s">
        <v>14</v>
      </c>
      <c r="F22" s="26">
        <f>VLOOKUP(D22,[1]正大GY1!$D$104:$F$130,3,0)</f>
        <v>1.8063</v>
      </c>
      <c r="G22" s="26">
        <v>2.2999999999999998</v>
      </c>
      <c r="H22" s="26">
        <v>2.2999999999999998</v>
      </c>
      <c r="I22" s="48">
        <f t="shared" si="0"/>
        <v>2.254</v>
      </c>
      <c r="J22" s="28" t="s">
        <v>24</v>
      </c>
      <c r="K22" s="1">
        <f>VLOOKUP(D22,[2]Sheet1!$B$3:$F$20,5,0)</f>
        <v>2.2999999999999998</v>
      </c>
      <c r="L22" s="46">
        <f t="shared" si="1"/>
        <v>0.27332115373968874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s="44" customFormat="1" ht="15" customHeight="1">
      <c r="A23" s="49">
        <v>15</v>
      </c>
      <c r="B23" s="38" t="s">
        <v>71</v>
      </c>
      <c r="C23" s="47" t="s">
        <v>56</v>
      </c>
      <c r="D23" s="39" t="s">
        <v>63</v>
      </c>
      <c r="E23" s="40" t="s">
        <v>14</v>
      </c>
      <c r="F23" s="41">
        <v>2.258</v>
      </c>
      <c r="G23" s="41">
        <v>3.105</v>
      </c>
      <c r="H23" s="41">
        <v>3.105</v>
      </c>
      <c r="I23" s="48">
        <f t="shared" si="0"/>
        <v>3.0428999999999999</v>
      </c>
      <c r="J23" s="42" t="s">
        <v>24</v>
      </c>
      <c r="K23" s="43">
        <f>VLOOKUP(D23,[2]Sheet1!$B$3:$F$20,5,0)</f>
        <v>3.105</v>
      </c>
      <c r="L23" s="46">
        <f t="shared" si="1"/>
        <v>0.37511071744906999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</row>
    <row r="24" spans="1:253" s="27" customFormat="1" ht="15" customHeight="1">
      <c r="A24" s="49">
        <v>16</v>
      </c>
      <c r="B24" s="23"/>
      <c r="C24" s="47" t="s">
        <v>57</v>
      </c>
      <c r="D24" s="24" t="s">
        <v>77</v>
      </c>
      <c r="E24" s="25" t="s">
        <v>14</v>
      </c>
      <c r="F24" s="26">
        <f>VLOOKUP(D24,[1]正大GY1!$D$104:$F$130,3,0)</f>
        <v>1.6934</v>
      </c>
      <c r="G24" s="26">
        <v>2.1850000000000001</v>
      </c>
      <c r="H24" s="26">
        <v>2.1850000000000001</v>
      </c>
      <c r="I24" s="48">
        <f t="shared" si="0"/>
        <v>2.1413000000000002</v>
      </c>
      <c r="J24" s="28" t="s">
        <v>24</v>
      </c>
      <c r="K24" s="1">
        <f>VLOOKUP(D24,[2]Sheet1!$B$3:$F$20,5,0)</f>
        <v>2.1850000000000001</v>
      </c>
      <c r="L24" s="46">
        <f t="shared" si="1"/>
        <v>0.29030353135703318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27" customFormat="1" ht="15" customHeight="1">
      <c r="A25" s="49">
        <v>17</v>
      </c>
      <c r="B25" s="23" t="s">
        <v>72</v>
      </c>
      <c r="C25" s="47" t="s">
        <v>58</v>
      </c>
      <c r="D25" s="24" t="s">
        <v>59</v>
      </c>
      <c r="E25" s="25" t="s">
        <v>14</v>
      </c>
      <c r="F25" s="26">
        <f>VLOOKUP(D25,[1]正大GY1!$D$104:$F$130,3,0)</f>
        <v>1.6934</v>
      </c>
      <c r="G25" s="26">
        <v>2.1850000000000001</v>
      </c>
      <c r="H25" s="26">
        <v>2.1850000000000001</v>
      </c>
      <c r="I25" s="48">
        <f t="shared" si="0"/>
        <v>2.1413000000000002</v>
      </c>
      <c r="J25" s="28" t="s">
        <v>24</v>
      </c>
      <c r="K25" s="1">
        <f>VLOOKUP(D25,[2]Sheet1!$B$3:$F$20,5,0)</f>
        <v>2.1850000000000001</v>
      </c>
      <c r="L25" s="46">
        <f t="shared" si="1"/>
        <v>0.29030353135703318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27" customFormat="1" ht="15" customHeight="1">
      <c r="A26" s="49">
        <v>18</v>
      </c>
      <c r="B26" s="23" t="s">
        <v>73</v>
      </c>
      <c r="C26" s="24" t="s">
        <v>62</v>
      </c>
      <c r="D26" s="24" t="s">
        <v>61</v>
      </c>
      <c r="E26" s="25" t="s">
        <v>14</v>
      </c>
      <c r="F26" s="26">
        <v>0.4</v>
      </c>
      <c r="G26" s="26">
        <v>0.63249999999999995</v>
      </c>
      <c r="H26" s="26">
        <v>0.63249999999999995</v>
      </c>
      <c r="I26" s="48">
        <f t="shared" si="0"/>
        <v>0.6198499999999999</v>
      </c>
      <c r="J26" s="28" t="s">
        <v>24</v>
      </c>
      <c r="K26" s="1">
        <f>VLOOKUP(D26,[2]Sheet1!$B$3:$F$20,5,0)</f>
        <v>0.63249999999999995</v>
      </c>
      <c r="L26" s="46">
        <f t="shared" si="1"/>
        <v>0.58124999999999982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27" customFormat="1" ht="15" customHeight="1">
      <c r="A27" s="22"/>
      <c r="B27" s="23"/>
      <c r="C27" s="29"/>
      <c r="D27" s="24"/>
      <c r="E27" s="25"/>
      <c r="F27" s="26"/>
      <c r="G27" s="26"/>
      <c r="H27" s="26"/>
      <c r="I27" s="4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27" customFormat="1" ht="15" customHeight="1">
      <c r="A28" s="22"/>
      <c r="B28" s="23"/>
      <c r="C28" s="29"/>
      <c r="D28" s="24"/>
      <c r="E28" s="25"/>
      <c r="F28" s="26"/>
      <c r="G28" s="26"/>
      <c r="H28" s="26"/>
      <c r="I28" s="4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s="27" customFormat="1" ht="15" customHeight="1">
      <c r="A29" s="22"/>
      <c r="B29" s="23"/>
      <c r="C29" s="29"/>
      <c r="D29" s="24"/>
      <c r="E29" s="25"/>
      <c r="F29" s="26"/>
      <c r="G29" s="26"/>
      <c r="H29" s="26"/>
      <c r="I29" s="4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s="27" customFormat="1" ht="15" customHeight="1">
      <c r="A30" s="22"/>
      <c r="B30" s="23"/>
      <c r="C30" s="29"/>
      <c r="D30" s="24"/>
      <c r="E30" s="25"/>
      <c r="F30" s="26"/>
      <c r="G30" s="26"/>
      <c r="H30" s="26"/>
      <c r="I30" s="4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s="27" customFormat="1" ht="15" customHeight="1">
      <c r="A31" s="22"/>
      <c r="B31" s="23"/>
      <c r="C31" s="29"/>
      <c r="D31" s="24"/>
      <c r="E31" s="25"/>
      <c r="F31" s="26"/>
      <c r="G31" s="26"/>
      <c r="H31" s="26"/>
      <c r="I31" s="4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s="4" customFormat="1" ht="30.75" customHeight="1">
      <c r="A32" s="65" t="s">
        <v>15</v>
      </c>
      <c r="B32" s="65"/>
      <c r="C32" s="65"/>
      <c r="D32" s="65"/>
      <c r="E32" s="65"/>
      <c r="F32" s="65"/>
      <c r="G32" s="65"/>
      <c r="H32" s="65"/>
      <c r="I32" s="65"/>
      <c r="J32" s="65"/>
    </row>
    <row r="33" spans="1:10" s="4" customFormat="1" ht="35.25" customHeight="1">
      <c r="A33" s="66" t="s">
        <v>74</v>
      </c>
      <c r="B33" s="66"/>
      <c r="C33" s="66"/>
      <c r="D33" s="66"/>
      <c r="E33" s="66"/>
      <c r="F33" s="66"/>
      <c r="G33" s="66"/>
      <c r="H33" s="66"/>
      <c r="I33" s="66"/>
      <c r="J33" s="66"/>
    </row>
    <row r="34" spans="1:10" s="4" customFormat="1" ht="41.25" customHeight="1">
      <c r="A34" s="66" t="s">
        <v>16</v>
      </c>
      <c r="B34" s="66"/>
      <c r="C34" s="66"/>
      <c r="D34" s="66"/>
      <c r="E34" s="66"/>
      <c r="F34" s="66"/>
      <c r="G34" s="66"/>
      <c r="H34" s="66"/>
      <c r="I34" s="66"/>
      <c r="J34" s="66"/>
    </row>
    <row r="35" spans="1:10" s="4" customFormat="1" ht="24" customHeight="1">
      <c r="A35" s="67" t="s">
        <v>17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0" s="4" customFormat="1">
      <c r="A36" s="5"/>
      <c r="B36" s="6"/>
      <c r="C36" s="5"/>
      <c r="D36" s="5"/>
      <c r="E36" s="5"/>
      <c r="F36" s="7"/>
      <c r="G36" s="7"/>
      <c r="H36" s="7"/>
      <c r="I36" s="7"/>
      <c r="J36" s="8"/>
    </row>
    <row r="37" spans="1:10" s="4" customFormat="1">
      <c r="A37" s="9" t="s">
        <v>18</v>
      </c>
      <c r="B37" s="10"/>
      <c r="C37" s="11"/>
      <c r="D37" s="12" t="s">
        <v>19</v>
      </c>
      <c r="E37" s="11"/>
      <c r="F37" s="13"/>
      <c r="G37" s="13"/>
      <c r="H37" s="13"/>
      <c r="I37" s="13"/>
      <c r="J37" s="14"/>
    </row>
    <row r="38" spans="1:10" s="4" customFormat="1">
      <c r="A38" s="9"/>
      <c r="B38" s="10"/>
      <c r="C38" s="11"/>
      <c r="D38" s="12"/>
      <c r="E38" s="11"/>
      <c r="F38" s="13"/>
      <c r="G38" s="13"/>
      <c r="H38" s="13"/>
      <c r="I38" s="13"/>
      <c r="J38" s="14"/>
    </row>
    <row r="39" spans="1:10" s="4" customFormat="1">
      <c r="A39" s="9" t="s">
        <v>20</v>
      </c>
      <c r="B39" s="9"/>
      <c r="C39" s="5"/>
      <c r="D39" s="9" t="s">
        <v>20</v>
      </c>
      <c r="E39" s="5"/>
      <c r="F39" s="13"/>
      <c r="G39" s="13"/>
      <c r="H39" s="13"/>
      <c r="I39" s="13"/>
      <c r="J39" s="14"/>
    </row>
    <row r="40" spans="1:10" s="4" customFormat="1" ht="14.4">
      <c r="B40" s="15"/>
      <c r="F40" s="13"/>
      <c r="G40" s="13"/>
      <c r="H40" s="13"/>
      <c r="I40" s="13"/>
      <c r="J40" s="14"/>
    </row>
    <row r="41" spans="1:10">
      <c r="B41" s="16"/>
    </row>
    <row r="42" spans="1:10">
      <c r="B42" s="16"/>
    </row>
    <row r="43" spans="1:10">
      <c r="B43" s="16"/>
    </row>
    <row r="44" spans="1:10">
      <c r="B44" s="16"/>
    </row>
    <row r="45" spans="1:10">
      <c r="B45" s="16"/>
    </row>
    <row r="46" spans="1:10">
      <c r="B46" s="16"/>
    </row>
    <row r="47" spans="1:10">
      <c r="B47" s="16"/>
    </row>
    <row r="48" spans="1:10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</sheetData>
  <mergeCells count="17">
    <mergeCell ref="A6:J6"/>
    <mergeCell ref="A1:J1"/>
    <mergeCell ref="A2:J2"/>
    <mergeCell ref="A3:J3"/>
    <mergeCell ref="A4:J4"/>
    <mergeCell ref="A5:J5"/>
    <mergeCell ref="J7:J8"/>
    <mergeCell ref="A32:J32"/>
    <mergeCell ref="A33:J33"/>
    <mergeCell ref="A34:J34"/>
    <mergeCell ref="A35:J35"/>
    <mergeCell ref="F7:H7"/>
    <mergeCell ref="A7:A8"/>
    <mergeCell ref="B7:B8"/>
    <mergeCell ref="C7:C8"/>
    <mergeCell ref="D7:D8"/>
    <mergeCell ref="E7:E8"/>
  </mergeCells>
  <phoneticPr fontId="4" type="noConversion"/>
  <conditionalFormatting sqref="B1:B1048576">
    <cfRule type="duplicateValues" dxfId="7" priority="2"/>
  </conditionalFormatting>
  <conditionalFormatting sqref="D1:D1048576">
    <cfRule type="duplicateValues" dxfId="6" priority="1"/>
  </conditionalFormatting>
  <conditionalFormatting sqref="D2">
    <cfRule type="duplicateValues" dxfId="5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5" orientation="portrait" r:id="rId1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3B-E166-4D1A-A060-1CE3716BB327}">
  <dimension ref="A1:IV43"/>
  <sheetViews>
    <sheetView tabSelected="1" view="pageBreakPreview" zoomScale="80" zoomScaleSheetLayoutView="80" workbookViewId="0">
      <selection activeCell="M11" sqref="M11"/>
    </sheetView>
  </sheetViews>
  <sheetFormatPr defaultRowHeight="15.6"/>
  <cols>
    <col min="1" max="1" width="6.44140625" style="2" customWidth="1"/>
    <col min="2" max="2" width="13.6640625" style="21" customWidth="1"/>
    <col min="3" max="3" width="19.44140625" style="2" customWidth="1"/>
    <col min="4" max="4" width="17.33203125" style="17" customWidth="1"/>
    <col min="5" max="5" width="5.6640625" style="18" customWidth="1"/>
    <col min="6" max="7" width="9.33203125" style="19" customWidth="1"/>
    <col min="8" max="8" width="13.109375" style="19" customWidth="1"/>
    <col min="9" max="9" width="11.5546875" style="19" customWidth="1"/>
    <col min="10" max="10" width="19.44140625" style="19" customWidth="1"/>
    <col min="11" max="11" width="16.6640625" style="19" customWidth="1"/>
    <col min="12" max="12" width="14.5546875" style="20" customWidth="1"/>
    <col min="13" max="13" width="33.4414062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80" t="s">
        <v>90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81" t="s">
        <v>91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82" t="s">
        <v>92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79" t="s">
        <v>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86" t="s">
        <v>5</v>
      </c>
      <c r="B7" s="87" t="s">
        <v>6</v>
      </c>
      <c r="C7" s="88" t="s">
        <v>7</v>
      </c>
      <c r="D7" s="88" t="s">
        <v>8</v>
      </c>
      <c r="E7" s="88" t="s">
        <v>9</v>
      </c>
      <c r="F7" s="84"/>
      <c r="G7" s="85"/>
      <c r="H7" s="89" t="s">
        <v>80</v>
      </c>
      <c r="I7" s="89"/>
      <c r="J7" s="89"/>
      <c r="K7" s="53" t="s">
        <v>81</v>
      </c>
      <c r="L7" s="90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86"/>
      <c r="B8" s="87"/>
      <c r="C8" s="88"/>
      <c r="D8" s="88"/>
      <c r="E8" s="88"/>
      <c r="F8" s="52" t="s">
        <v>60</v>
      </c>
      <c r="G8" s="52" t="s">
        <v>85</v>
      </c>
      <c r="H8" s="54" t="s">
        <v>82</v>
      </c>
      <c r="I8" s="54" t="s">
        <v>83</v>
      </c>
      <c r="J8" s="54" t="s">
        <v>84</v>
      </c>
      <c r="K8" s="53" t="s">
        <v>86</v>
      </c>
      <c r="L8" s="9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42" customHeight="1">
      <c r="A9" s="55">
        <v>1</v>
      </c>
      <c r="B9" s="56" t="s">
        <v>93</v>
      </c>
      <c r="C9" s="56" t="s">
        <v>94</v>
      </c>
      <c r="D9" s="50"/>
      <c r="E9" s="51" t="s">
        <v>88</v>
      </c>
      <c r="F9" s="57" t="s">
        <v>89</v>
      </c>
      <c r="G9" s="51">
        <v>21.238900000000001</v>
      </c>
      <c r="H9" s="57" t="s">
        <v>89</v>
      </c>
      <c r="I9" s="57" t="s">
        <v>89</v>
      </c>
      <c r="J9" s="57" t="s">
        <v>89</v>
      </c>
      <c r="K9" s="57">
        <v>21.238900000000001</v>
      </c>
      <c r="L9" s="5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34.799999999999997" customHeight="1">
      <c r="A10" s="55">
        <v>2</v>
      </c>
      <c r="B10" s="59"/>
      <c r="C10" s="60"/>
      <c r="D10" s="50"/>
      <c r="E10" s="51"/>
      <c r="F10" s="57"/>
      <c r="G10" s="57"/>
      <c r="H10" s="57"/>
      <c r="I10" s="57"/>
      <c r="J10" s="57"/>
      <c r="K10" s="57"/>
      <c r="L10" s="5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34.799999999999997" customHeight="1">
      <c r="A11" s="55">
        <v>3</v>
      </c>
      <c r="B11" s="59"/>
      <c r="C11" s="60"/>
      <c r="D11" s="50"/>
      <c r="E11" s="51"/>
      <c r="F11" s="57"/>
      <c r="G11" s="57"/>
      <c r="H11" s="57"/>
      <c r="I11" s="57"/>
      <c r="J11" s="57"/>
      <c r="K11" s="57"/>
      <c r="L11" s="5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33" customHeight="1">
      <c r="A12" s="55">
        <v>4</v>
      </c>
      <c r="B12" s="61"/>
      <c r="C12" s="58"/>
      <c r="D12" s="50"/>
      <c r="E12" s="51"/>
      <c r="F12" s="57"/>
      <c r="G12" s="57"/>
      <c r="H12" s="57"/>
      <c r="I12" s="57"/>
      <c r="J12" s="57"/>
      <c r="K12" s="57"/>
      <c r="L12" s="5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4" customFormat="1" ht="30.75" customHeight="1">
      <c r="A13" s="65" t="s">
        <v>15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27"/>
    </row>
    <row r="14" spans="1:256" s="4" customFormat="1" ht="35.25" customHeight="1">
      <c r="A14" s="66" t="s">
        <v>87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27"/>
    </row>
    <row r="15" spans="1:256" s="4" customFormat="1" ht="41.25" customHeight="1">
      <c r="A15" s="66" t="s">
        <v>16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27"/>
    </row>
    <row r="16" spans="1:256" s="4" customFormat="1" ht="24" customHeight="1">
      <c r="A16" s="67" t="s">
        <v>17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27"/>
    </row>
    <row r="17" spans="1:13" s="4" customFormat="1">
      <c r="A17" s="5"/>
      <c r="B17" s="6"/>
      <c r="C17" s="62"/>
      <c r="D17" s="5"/>
      <c r="E17" s="5"/>
      <c r="F17" s="7"/>
      <c r="G17" s="7"/>
      <c r="H17" s="7"/>
      <c r="I17" s="7"/>
      <c r="J17" s="7"/>
      <c r="K17" s="7"/>
      <c r="L17" s="8"/>
      <c r="M17" s="27"/>
    </row>
    <row r="18" spans="1:13" s="4" customFormat="1">
      <c r="A18" s="9" t="s">
        <v>18</v>
      </c>
      <c r="B18" s="10"/>
      <c r="C18" s="62"/>
      <c r="D18" s="12" t="s">
        <v>19</v>
      </c>
      <c r="E18" s="11"/>
      <c r="F18" s="13"/>
      <c r="G18" s="13"/>
      <c r="H18" s="13"/>
      <c r="I18" s="13"/>
      <c r="J18" s="13"/>
      <c r="K18" s="13"/>
      <c r="L18" s="14"/>
      <c r="M18" s="27"/>
    </row>
    <row r="19" spans="1:13" s="4" customFormat="1">
      <c r="A19" s="9"/>
      <c r="B19" s="10"/>
      <c r="C19" s="62"/>
      <c r="D19" s="12"/>
      <c r="E19" s="11"/>
      <c r="F19" s="13"/>
      <c r="G19" s="13"/>
      <c r="H19" s="13"/>
      <c r="I19" s="13"/>
      <c r="J19" s="13"/>
      <c r="K19" s="13"/>
      <c r="L19" s="14"/>
      <c r="M19" s="27"/>
    </row>
    <row r="20" spans="1:13" s="4" customFormat="1">
      <c r="A20" s="9" t="s">
        <v>20</v>
      </c>
      <c r="B20" s="9"/>
      <c r="C20" s="62"/>
      <c r="D20" s="9" t="s">
        <v>20</v>
      </c>
      <c r="E20" s="5"/>
      <c r="F20" s="13"/>
      <c r="G20" s="13"/>
      <c r="H20" s="13"/>
      <c r="I20" s="13"/>
      <c r="J20" s="13"/>
      <c r="K20" s="13"/>
      <c r="L20" s="14"/>
      <c r="M20" s="27"/>
    </row>
    <row r="21" spans="1:13" s="4" customFormat="1" ht="14.4">
      <c r="B21" s="15"/>
      <c r="C21" s="27"/>
      <c r="F21" s="13"/>
      <c r="G21" s="13"/>
      <c r="H21" s="13"/>
      <c r="I21" s="13"/>
      <c r="J21" s="13"/>
      <c r="K21" s="13"/>
      <c r="L21" s="14"/>
      <c r="M21" s="27"/>
    </row>
    <row r="22" spans="1:13">
      <c r="B22" s="16"/>
    </row>
    <row r="23" spans="1:13">
      <c r="B23" s="16"/>
    </row>
    <row r="24" spans="1:13">
      <c r="B24" s="16"/>
    </row>
    <row r="25" spans="1:13">
      <c r="B25" s="16"/>
    </row>
    <row r="26" spans="1:13">
      <c r="B26" s="16"/>
    </row>
    <row r="27" spans="1:13">
      <c r="B27" s="16"/>
    </row>
    <row r="28" spans="1:13">
      <c r="B28" s="16"/>
    </row>
    <row r="29" spans="1:13">
      <c r="B29" s="16"/>
    </row>
    <row r="30" spans="1:13">
      <c r="B30" s="16"/>
    </row>
    <row r="31" spans="1:13">
      <c r="B31" s="16"/>
    </row>
    <row r="32" spans="1:13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autoFilter ref="A8:XES16" xr:uid="{F9A5643B-E166-4D1A-A060-1CE3716BB327}"/>
  <mergeCells count="18">
    <mergeCell ref="A5:L5"/>
    <mergeCell ref="A1:L1"/>
    <mergeCell ref="A2:L2"/>
    <mergeCell ref="A3:L3"/>
    <mergeCell ref="A4:L4"/>
    <mergeCell ref="A6:L6"/>
    <mergeCell ref="A7:A8"/>
    <mergeCell ref="B7:B8"/>
    <mergeCell ref="C7:C8"/>
    <mergeCell ref="D7:D8"/>
    <mergeCell ref="E7:E8"/>
    <mergeCell ref="H7:J7"/>
    <mergeCell ref="L7:L8"/>
    <mergeCell ref="A13:L13"/>
    <mergeCell ref="A14:L14"/>
    <mergeCell ref="A15:L15"/>
    <mergeCell ref="A16:L16"/>
    <mergeCell ref="F7:G7"/>
  </mergeCells>
  <phoneticPr fontId="4" type="noConversion"/>
  <conditionalFormatting sqref="B1:B8 B10:B1048576">
    <cfRule type="duplicateValues" dxfId="4" priority="2"/>
    <cfRule type="duplicateValues" dxfId="3" priority="7"/>
  </conditionalFormatting>
  <conditionalFormatting sqref="B13:B1048576 B1:B8">
    <cfRule type="duplicateValues" dxfId="2" priority="8"/>
  </conditionalFormatting>
  <conditionalFormatting sqref="D1:D1048576">
    <cfRule type="duplicateValues" dxfId="1" priority="1"/>
  </conditionalFormatting>
  <conditionalFormatting sqref="D2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正大GY1</vt:lpstr>
      <vt:lpstr>河北锐翰</vt:lpstr>
      <vt:lpstr>Sheet1</vt:lpstr>
      <vt:lpstr>河北锐翰!Print_Area</vt:lpstr>
      <vt:lpstr>正大GY1!Print_Area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2023-06-15T03:16:56Z</cp:lastPrinted>
  <dcterms:created xsi:type="dcterms:W3CDTF">2015-06-05T18:19:34Z</dcterms:created>
  <dcterms:modified xsi:type="dcterms:W3CDTF">2023-08-30T12:45:15Z</dcterms:modified>
</cp:coreProperties>
</file>