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外卖合同\"/>
    </mc:Choice>
  </mc:AlternateContent>
  <xr:revisionPtr revIDLastSave="0" documentId="13_ncr:1_{0AD29F24-F377-45D1-BED3-4F7C57EFC6E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外加工用料明细" sheetId="1" r:id="rId1"/>
    <sheet name="借料明细" sheetId="2" r:id="rId2"/>
    <sheet name="外卖" sheetId="3" r:id="rId3"/>
    <sheet name="Sheet1" sheetId="4" r:id="rId4"/>
  </sheets>
  <calcPr calcId="191029"/>
</workbook>
</file>

<file path=xl/calcChain.xml><?xml version="1.0" encoding="utf-8"?>
<calcChain xmlns="http://schemas.openxmlformats.org/spreadsheetml/2006/main">
  <c r="J3" i="4" l="1"/>
  <c r="J4" i="4"/>
  <c r="J5" i="4"/>
  <c r="I3" i="4"/>
  <c r="I4" i="4"/>
  <c r="I5" i="4"/>
  <c r="I2" i="4"/>
  <c r="H3" i="4"/>
  <c r="H4" i="4"/>
  <c r="H5" i="4"/>
  <c r="H6" i="4"/>
  <c r="H2" i="4"/>
  <c r="J2" i="4" s="1"/>
  <c r="I6" i="4" l="1"/>
  <c r="J6" i="4" s="1"/>
  <c r="J7" i="4" s="1"/>
</calcChain>
</file>

<file path=xl/sharedStrings.xml><?xml version="1.0" encoding="utf-8"?>
<sst xmlns="http://schemas.openxmlformats.org/spreadsheetml/2006/main" count="226" uniqueCount="114">
  <si>
    <t>外加工明细（出库异常）</t>
  </si>
  <si>
    <t>QAD码</t>
  </si>
  <si>
    <t>规格型号</t>
  </si>
  <si>
    <t>单位</t>
  </si>
  <si>
    <t>重量</t>
  </si>
  <si>
    <t>厂家</t>
  </si>
  <si>
    <t>日期</t>
  </si>
  <si>
    <t>备注</t>
  </si>
  <si>
    <t>完成日期</t>
  </si>
  <si>
    <t>TST0000006</t>
  </si>
  <si>
    <t>SAPH440板2*1250*2500</t>
  </si>
  <si>
    <t>公斤</t>
  </si>
  <si>
    <t>海兴中盛外加工</t>
  </si>
  <si>
    <t>欧曼右舵扶手/3月22出库完成</t>
  </si>
  <si>
    <t>激光割料片/3月22日出库完成</t>
  </si>
  <si>
    <t>TST0000036</t>
  </si>
  <si>
    <t>SAPH440板5.0*1080*2500</t>
  </si>
  <si>
    <t>K1手柄/4月27日出库完成</t>
  </si>
  <si>
    <t>董</t>
  </si>
  <si>
    <t>TWT0000098</t>
  </si>
  <si>
    <t>焊管Q195/20*2*6000</t>
  </si>
  <si>
    <t>再兴</t>
  </si>
  <si>
    <t>出库完成</t>
  </si>
  <si>
    <t>TST0000793</t>
  </si>
  <si>
    <t>热板5Φ</t>
  </si>
  <si>
    <t>宇诺外加工</t>
  </si>
  <si>
    <t>纵梁加强块/4月12日出库完成</t>
  </si>
  <si>
    <t>TST0000012</t>
  </si>
  <si>
    <t>钢材SAPH440.3.0*1250*2500</t>
  </si>
  <si>
    <t>鑫昌外加工</t>
  </si>
  <si>
    <t>C32B调角器下连接板/4月12完成出库</t>
  </si>
  <si>
    <t>·</t>
  </si>
  <si>
    <t>黄色为未还的</t>
  </si>
  <si>
    <t>备注1</t>
  </si>
  <si>
    <t>备注2</t>
  </si>
  <si>
    <t>备注3</t>
  </si>
  <si>
    <t>TST0000034</t>
  </si>
  <si>
    <t>SAPH440板4.0*1250*2500</t>
  </si>
  <si>
    <t>鑫昌（借）</t>
  </si>
  <si>
    <t>鑫昌借有欠条</t>
  </si>
  <si>
    <t>23/1/11已还清</t>
  </si>
  <si>
    <t>TWT0000027</t>
  </si>
  <si>
    <t>方管20*20*1.5*6</t>
  </si>
  <si>
    <t>恒伟（借）</t>
  </si>
  <si>
    <t>恒伟借有欠条</t>
  </si>
  <si>
    <t>23/2/7已还清</t>
  </si>
  <si>
    <t>TST0000033</t>
  </si>
  <si>
    <t>SAPH440板2.5*1020*2500</t>
  </si>
  <si>
    <t>海兴中盛借4张</t>
  </si>
  <si>
    <t>海兴中盛有借条/2月底前还</t>
  </si>
  <si>
    <t>李伟杰/办理外卖手续.欠条已附外卖单3月7日</t>
  </si>
  <si>
    <t>5/18完成</t>
  </si>
  <si>
    <t>李鹏</t>
  </si>
  <si>
    <t>恒伟由2月份外借6月12改外卖</t>
  </si>
  <si>
    <t>恒伟借有借条条</t>
  </si>
  <si>
    <t>TWT0000106</t>
  </si>
  <si>
    <t>焊管Q195/18*1.5*6000</t>
  </si>
  <si>
    <t>2023-5-9已还清</t>
  </si>
  <si>
    <t>23年外卖明细（出库异常）</t>
  </si>
  <si>
    <r>
      <rPr>
        <b/>
        <sz val="14"/>
        <color theme="1"/>
        <rFont val="宋体"/>
        <family val="3"/>
        <charset val="134"/>
        <scheme val="minor"/>
      </rPr>
      <t>重量</t>
    </r>
    <r>
      <rPr>
        <b/>
        <sz val="10"/>
        <color theme="1"/>
        <rFont val="宋体"/>
        <family val="3"/>
        <charset val="134"/>
        <scheme val="minor"/>
      </rPr>
      <t>（</t>
    </r>
    <r>
      <rPr>
        <b/>
        <sz val="10"/>
        <color rgb="FFFF0000"/>
        <rFont val="宋体"/>
        <family val="3"/>
        <charset val="134"/>
        <scheme val="minor"/>
      </rPr>
      <t>黄色为系统没出的</t>
    </r>
    <r>
      <rPr>
        <b/>
        <sz val="14"/>
        <color theme="1"/>
        <rFont val="宋体"/>
        <family val="3"/>
        <charset val="134"/>
        <scheme val="minor"/>
      </rPr>
      <t>）</t>
    </r>
  </si>
  <si>
    <t>外卖宇诺</t>
  </si>
  <si>
    <t>2/25已出库</t>
  </si>
  <si>
    <t>系统已走完</t>
  </si>
  <si>
    <t>TST0000013</t>
  </si>
  <si>
    <t>板材SPFH5903.0*1250*2500</t>
  </si>
  <si>
    <t>TST0001804</t>
  </si>
  <si>
    <t>钢材SPFH590.1.6(含_460）</t>
  </si>
  <si>
    <t>KG</t>
  </si>
  <si>
    <t>外卖恒伟</t>
  </si>
  <si>
    <t>2月14</t>
  </si>
  <si>
    <t>未出库</t>
  </si>
  <si>
    <t>刘寿超.</t>
  </si>
  <si>
    <t>外卖海兴中盛</t>
  </si>
  <si>
    <t>由1月10日外借转来/3月7日改外卖</t>
  </si>
  <si>
    <t>系统走完23/5/18</t>
  </si>
  <si>
    <t>TWT0000116</t>
  </si>
  <si>
    <t>焊管QSTE340/25*2*</t>
  </si>
  <si>
    <t>外卖新强力</t>
  </si>
  <si>
    <t>系统走完23/5/22</t>
  </si>
  <si>
    <t>恒伟借有欠条（未出库）</t>
  </si>
  <si>
    <t>TST0001882</t>
  </si>
  <si>
    <t>外卖再兴</t>
  </si>
  <si>
    <t>吴英格</t>
  </si>
  <si>
    <t>外卖海兴中盛(围框接头)</t>
  </si>
  <si>
    <t>6/19已完成出库</t>
  </si>
  <si>
    <t>赵艳翠</t>
  </si>
  <si>
    <t>TST0000029</t>
  </si>
  <si>
    <t>590酸洗板2*1178*2500mm</t>
  </si>
  <si>
    <t>外卖鑫昌</t>
  </si>
  <si>
    <t>TST0001882</t>
    <phoneticPr fontId="14" type="noConversion"/>
  </si>
  <si>
    <t>440卷材余料</t>
    <phoneticPr fontId="14" type="noConversion"/>
  </si>
  <si>
    <t>钢材SAPH440.3.0*1250*2500</t>
    <phoneticPr fontId="14" type="noConversion"/>
  </si>
  <si>
    <t>TST0000012</t>
    <phoneticPr fontId="14" type="noConversion"/>
  </si>
  <si>
    <t>序号</t>
  </si>
  <si>
    <t>货物名称</t>
  </si>
  <si>
    <t>数量</t>
  </si>
  <si>
    <t>未税单价</t>
  </si>
  <si>
    <t>未税金额</t>
  </si>
  <si>
    <t>增值税额</t>
  </si>
  <si>
    <t>SAPH440酸洗板</t>
  </si>
  <si>
    <t>3.0*1250*2500</t>
  </si>
  <si>
    <t>kg</t>
  </si>
  <si>
    <t>3.0*1250*L</t>
  </si>
  <si>
    <t>SAPH440卷材余料</t>
  </si>
  <si>
    <t>合   计</t>
  </si>
  <si>
    <t>物料号</t>
    <phoneticPr fontId="14" type="noConversion"/>
  </si>
  <si>
    <t>规格型号</t>
    <phoneticPr fontId="14" type="noConversion"/>
  </si>
  <si>
    <t>出库批次：6月13日</t>
    <phoneticPr fontId="14" type="noConversion"/>
  </si>
  <si>
    <t>出库批次：6月17日</t>
    <phoneticPr fontId="14" type="noConversion"/>
  </si>
  <si>
    <t>出库批次：6月26日</t>
    <phoneticPr fontId="14" type="noConversion"/>
  </si>
  <si>
    <t>出入批次：7月2日</t>
    <phoneticPr fontId="14" type="noConversion"/>
  </si>
  <si>
    <t>出入批次：7月4日</t>
    <phoneticPr fontId="14" type="noConversion"/>
  </si>
  <si>
    <t>含税总价</t>
    <phoneticPr fontId="14" type="noConversion"/>
  </si>
  <si>
    <r>
      <t>人民币大写：壹万肆仟伍佰贰拾陆元叁角零分（</t>
    </r>
    <r>
      <rPr>
        <sz val="10.5"/>
        <color rgb="FF000000"/>
        <rFont val="仿宋"/>
        <family val="3"/>
        <charset val="134"/>
      </rPr>
      <t>含增值税13%）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</si>
</sst>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m&quot;月&quot;d&quot;日&quot;;@"/>
    <numFmt numFmtId="187" formatCode="0.00_ "/>
  </numFmts>
  <fonts count="18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Calibri"/>
      <family val="2"/>
    </font>
    <font>
      <sz val="10.5"/>
      <color rgb="FF000000"/>
      <name val="仿宋"/>
      <family val="3"/>
      <charset val="134"/>
    </font>
    <font>
      <b/>
      <sz val="10.5"/>
      <color rgb="FF000000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58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4" fillId="0" borderId="1" xfId="0" applyFont="1" applyBorder="1">
      <alignment vertical="center"/>
    </xf>
    <xf numFmtId="0" fontId="0" fillId="2" borderId="1" xfId="0" applyFill="1" applyBorder="1">
      <alignment vertical="center"/>
    </xf>
    <xf numFmtId="58" fontId="0" fillId="0" borderId="1" xfId="0" applyNumberForma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Protection="1">
      <alignment vertical="center"/>
      <protection locked="0"/>
    </xf>
    <xf numFmtId="0" fontId="5" fillId="2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0" fillId="3" borderId="1" xfId="0" applyFill="1" applyBorder="1">
      <alignment vertical="center"/>
    </xf>
    <xf numFmtId="58" fontId="0" fillId="3" borderId="1" xfId="0" applyNumberFormat="1" applyFill="1" applyBorder="1">
      <alignment vertical="center"/>
    </xf>
    <xf numFmtId="14" fontId="0" fillId="3" borderId="1" xfId="0" applyNumberFormat="1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9" fillId="0" borderId="1" xfId="0" applyFont="1" applyBorder="1">
      <alignment vertical="center"/>
    </xf>
    <xf numFmtId="178" fontId="10" fillId="0" borderId="1" xfId="0" applyNumberFormat="1" applyFont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1" fillId="0" borderId="1" xfId="0" applyFont="1" applyBorder="1">
      <alignment vertical="center"/>
    </xf>
    <xf numFmtId="0" fontId="0" fillId="4" borderId="1" xfId="0" applyFill="1" applyBorder="1">
      <alignment vertical="center"/>
    </xf>
    <xf numFmtId="58" fontId="0" fillId="4" borderId="1" xfId="0" applyNumberFormat="1" applyFill="1" applyBorder="1">
      <alignment vertical="center"/>
    </xf>
    <xf numFmtId="0" fontId="0" fillId="0" borderId="1" xfId="0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2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87" fontId="16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87" fontId="15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2" fontId="16" fillId="4" borderId="1" xfId="0" applyNumberFormat="1" applyFont="1" applyFill="1" applyBorder="1" applyAlignment="1">
      <alignment vertical="center" wrapText="1"/>
    </xf>
    <xf numFmtId="2" fontId="16" fillId="2" borderId="1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workbookViewId="0">
      <selection activeCell="G4" sqref="G4"/>
    </sheetView>
  </sheetViews>
  <sheetFormatPr defaultColWidth="9" defaultRowHeight="14.4" x14ac:dyDescent="0.25"/>
  <cols>
    <col min="1" max="1" width="11.21875" customWidth="1"/>
    <col min="2" max="2" width="26.109375" customWidth="1"/>
    <col min="3" max="3" width="4.77734375" customWidth="1"/>
    <col min="4" max="4" width="7.88671875" customWidth="1"/>
    <col min="5" max="5" width="15" customWidth="1"/>
    <col min="6" max="6" width="9.109375"/>
    <col min="7" max="7" width="32" customWidth="1"/>
    <col min="8" max="8" width="16.21875" customWidth="1"/>
    <col min="9" max="9" width="15.109375" customWidth="1"/>
  </cols>
  <sheetData>
    <row r="1" spans="1:9" ht="22.2" x14ac:dyDescent="0.25">
      <c r="A1" s="23" t="s">
        <v>0</v>
      </c>
      <c r="B1" s="23"/>
      <c r="C1" s="23"/>
      <c r="D1" s="23"/>
      <c r="E1" s="23"/>
      <c r="F1" s="23"/>
      <c r="G1" s="23"/>
      <c r="H1" s="23"/>
    </row>
    <row r="2" spans="1:9" ht="17.399999999999999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8" t="s">
        <v>7</v>
      </c>
      <c r="H2" s="5"/>
      <c r="I2" s="5" t="s">
        <v>8</v>
      </c>
    </row>
    <row r="3" spans="1:9" ht="15.6" x14ac:dyDescent="0.25">
      <c r="A3" s="4" t="s">
        <v>9</v>
      </c>
      <c r="B3" s="5" t="s">
        <v>10</v>
      </c>
      <c r="C3" s="5" t="s">
        <v>11</v>
      </c>
      <c r="D3" s="5">
        <v>98</v>
      </c>
      <c r="E3" s="5" t="s">
        <v>12</v>
      </c>
      <c r="F3" s="6">
        <v>44928</v>
      </c>
      <c r="G3" s="15" t="s">
        <v>13</v>
      </c>
      <c r="H3" s="6"/>
      <c r="I3" s="6">
        <v>45007</v>
      </c>
    </row>
    <row r="4" spans="1:9" ht="15.6" x14ac:dyDescent="0.25">
      <c r="A4" s="4" t="s">
        <v>9</v>
      </c>
      <c r="B4" s="5" t="s">
        <v>10</v>
      </c>
      <c r="C4" s="5" t="s">
        <v>11</v>
      </c>
      <c r="D4" s="5">
        <v>49</v>
      </c>
      <c r="E4" s="5" t="s">
        <v>12</v>
      </c>
      <c r="F4" s="6">
        <v>44928</v>
      </c>
      <c r="G4" s="19" t="s">
        <v>14</v>
      </c>
      <c r="H4" s="6"/>
      <c r="I4" s="6">
        <v>45007</v>
      </c>
    </row>
    <row r="5" spans="1:9" ht="15.6" x14ac:dyDescent="0.25">
      <c r="A5" s="4" t="s">
        <v>15</v>
      </c>
      <c r="B5" s="5" t="s">
        <v>16</v>
      </c>
      <c r="C5" s="5" t="s">
        <v>11</v>
      </c>
      <c r="D5" s="5">
        <v>502</v>
      </c>
      <c r="E5" s="5" t="s">
        <v>12</v>
      </c>
      <c r="F5" s="6">
        <v>44928</v>
      </c>
      <c r="G5" s="7" t="s">
        <v>17</v>
      </c>
      <c r="H5" s="6" t="s">
        <v>18</v>
      </c>
      <c r="I5" s="6">
        <v>45043</v>
      </c>
    </row>
    <row r="6" spans="1:9" ht="15.6" x14ac:dyDescent="0.25">
      <c r="A6" s="4" t="s">
        <v>19</v>
      </c>
      <c r="B6" s="5" t="s">
        <v>20</v>
      </c>
      <c r="C6" s="5" t="s">
        <v>11</v>
      </c>
      <c r="D6" s="5">
        <v>27</v>
      </c>
      <c r="E6" s="5" t="s">
        <v>21</v>
      </c>
      <c r="F6" s="6">
        <v>44991</v>
      </c>
      <c r="G6" s="19" t="s">
        <v>22</v>
      </c>
      <c r="H6" s="5"/>
      <c r="I6" s="21">
        <v>44991</v>
      </c>
    </row>
    <row r="7" spans="1:9" x14ac:dyDescent="0.25">
      <c r="A7" s="5"/>
      <c r="B7" s="5"/>
      <c r="C7" s="5"/>
      <c r="D7" s="5"/>
      <c r="E7" s="5"/>
      <c r="F7" s="5"/>
      <c r="G7" s="7"/>
      <c r="H7" s="5"/>
      <c r="I7" s="22"/>
    </row>
    <row r="8" spans="1:9" ht="15.6" x14ac:dyDescent="0.25">
      <c r="A8" s="5" t="s">
        <v>23</v>
      </c>
      <c r="B8" s="11" t="s">
        <v>24</v>
      </c>
      <c r="C8" s="5" t="s">
        <v>11</v>
      </c>
      <c r="D8" s="5">
        <v>147</v>
      </c>
      <c r="E8" s="5" t="s">
        <v>25</v>
      </c>
      <c r="F8" s="6">
        <v>44929</v>
      </c>
      <c r="G8" s="7" t="s">
        <v>26</v>
      </c>
      <c r="H8" s="6" t="s">
        <v>18</v>
      </c>
      <c r="I8" s="21">
        <v>45028</v>
      </c>
    </row>
    <row r="9" spans="1:9" ht="15.6" x14ac:dyDescent="0.25">
      <c r="A9" s="4" t="s">
        <v>27</v>
      </c>
      <c r="B9" s="20" t="s">
        <v>28</v>
      </c>
      <c r="C9" s="5" t="s">
        <v>11</v>
      </c>
      <c r="D9" s="5">
        <v>1990</v>
      </c>
      <c r="E9" s="5" t="s">
        <v>29</v>
      </c>
      <c r="F9" s="6">
        <v>44999</v>
      </c>
      <c r="G9" s="7" t="s">
        <v>30</v>
      </c>
      <c r="H9" s="6" t="s">
        <v>18</v>
      </c>
      <c r="I9" s="6">
        <v>45028</v>
      </c>
    </row>
    <row r="10" spans="1:9" ht="15.6" x14ac:dyDescent="0.25">
      <c r="A10" s="4"/>
      <c r="B10" s="5"/>
      <c r="C10" s="5"/>
      <c r="D10" s="5"/>
      <c r="E10" s="5"/>
      <c r="F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7"/>
      <c r="H11" s="5"/>
      <c r="I11" s="5"/>
    </row>
    <row r="12" spans="1:9" x14ac:dyDescent="0.25">
      <c r="A12" s="5"/>
      <c r="B12" s="5"/>
      <c r="C12" s="5"/>
      <c r="D12" s="5"/>
      <c r="E12" s="5"/>
      <c r="F12" s="6"/>
      <c r="G12" s="7"/>
      <c r="H12" s="6"/>
      <c r="I12" s="5"/>
    </row>
    <row r="13" spans="1:9" x14ac:dyDescent="0.25">
      <c r="A13" s="5"/>
      <c r="B13" s="5"/>
      <c r="C13" s="5"/>
      <c r="D13" s="5"/>
      <c r="E13" s="5"/>
      <c r="F13" s="6"/>
      <c r="G13" s="7"/>
      <c r="H13" s="5"/>
      <c r="I13" s="5"/>
    </row>
    <row r="14" spans="1:9" x14ac:dyDescent="0.25">
      <c r="A14" s="5"/>
      <c r="B14" s="5"/>
      <c r="C14" s="5"/>
      <c r="D14" s="5"/>
      <c r="E14" s="5"/>
      <c r="F14" s="5"/>
      <c r="G14" s="7"/>
      <c r="H14" s="5"/>
      <c r="I14" s="5"/>
    </row>
    <row r="15" spans="1:9" x14ac:dyDescent="0.25">
      <c r="A15" s="5"/>
      <c r="B15" s="5"/>
      <c r="C15" s="5"/>
      <c r="D15" s="5"/>
      <c r="E15" s="5"/>
      <c r="F15" s="5"/>
      <c r="G15" s="7"/>
      <c r="H15" s="5"/>
      <c r="I15" s="5"/>
    </row>
    <row r="21" spans="7:7" x14ac:dyDescent="0.25">
      <c r="G21" t="s">
        <v>31</v>
      </c>
    </row>
  </sheetData>
  <mergeCells count="1">
    <mergeCell ref="A1:H1"/>
  </mergeCells>
  <phoneticPr fontId="1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12"/>
  <sheetViews>
    <sheetView workbookViewId="0">
      <selection activeCell="B9" sqref="B9"/>
    </sheetView>
  </sheetViews>
  <sheetFormatPr defaultColWidth="9" defaultRowHeight="14.4" x14ac:dyDescent="0.25"/>
  <cols>
    <col min="1" max="1" width="11.33203125" customWidth="1"/>
    <col min="2" max="2" width="25.109375" customWidth="1"/>
    <col min="3" max="3" width="5" customWidth="1"/>
    <col min="4" max="4" width="14.6640625" customWidth="1"/>
    <col min="5" max="5" width="14.21875" customWidth="1"/>
    <col min="6" max="6" width="9.109375"/>
    <col min="7" max="7" width="23.77734375" customWidth="1"/>
    <col min="8" max="8" width="14.6640625" customWidth="1"/>
    <col min="9" max="9" width="26.109375" customWidth="1"/>
  </cols>
  <sheetData>
    <row r="3" spans="1:9" ht="15.6" x14ac:dyDescent="0.25">
      <c r="A3" s="14" t="s">
        <v>1</v>
      </c>
      <c r="B3" s="14" t="s">
        <v>2</v>
      </c>
      <c r="C3" s="14"/>
      <c r="D3" s="14" t="s">
        <v>32</v>
      </c>
      <c r="E3" s="14" t="s">
        <v>5</v>
      </c>
      <c r="F3" s="14" t="s">
        <v>6</v>
      </c>
      <c r="G3" s="14" t="s">
        <v>33</v>
      </c>
      <c r="H3" s="14" t="s">
        <v>34</v>
      </c>
      <c r="I3" s="14" t="s">
        <v>35</v>
      </c>
    </row>
    <row r="4" spans="1:9" ht="15.6" x14ac:dyDescent="0.25">
      <c r="A4" s="5" t="s">
        <v>36</v>
      </c>
      <c r="B4" s="11" t="s">
        <v>37</v>
      </c>
      <c r="C4" s="5" t="s">
        <v>11</v>
      </c>
      <c r="D4" s="5">
        <v>870</v>
      </c>
      <c r="E4" s="5" t="s">
        <v>38</v>
      </c>
      <c r="F4" s="6">
        <v>44879</v>
      </c>
      <c r="G4" s="5" t="s">
        <v>39</v>
      </c>
      <c r="H4" s="15" t="s">
        <v>40</v>
      </c>
      <c r="I4" s="5"/>
    </row>
    <row r="5" spans="1:9" x14ac:dyDescent="0.25">
      <c r="A5" s="5" t="s">
        <v>41</v>
      </c>
      <c r="B5" s="5" t="s">
        <v>42</v>
      </c>
      <c r="C5" s="5" t="s">
        <v>11</v>
      </c>
      <c r="D5" s="5">
        <v>534</v>
      </c>
      <c r="E5" s="5" t="s">
        <v>43</v>
      </c>
      <c r="F5" s="6">
        <v>44901</v>
      </c>
      <c r="G5" s="5" t="s">
        <v>44</v>
      </c>
      <c r="H5" s="16" t="s">
        <v>45</v>
      </c>
      <c r="I5" s="5"/>
    </row>
    <row r="6" spans="1:9" x14ac:dyDescent="0.25">
      <c r="A6" s="5" t="s">
        <v>46</v>
      </c>
      <c r="B6" s="5" t="s">
        <v>47</v>
      </c>
      <c r="C6" s="5" t="s">
        <v>11</v>
      </c>
      <c r="D6" s="5">
        <v>246</v>
      </c>
      <c r="E6" s="5" t="s">
        <v>48</v>
      </c>
      <c r="F6" s="6">
        <v>44936</v>
      </c>
      <c r="G6" s="5" t="s">
        <v>49</v>
      </c>
      <c r="H6" s="5" t="s">
        <v>50</v>
      </c>
      <c r="I6" s="5" t="s">
        <v>51</v>
      </c>
    </row>
    <row r="7" spans="1:9" x14ac:dyDescent="0.25">
      <c r="A7" s="5" t="s">
        <v>27</v>
      </c>
      <c r="B7" s="5" t="s">
        <v>28</v>
      </c>
      <c r="C7" s="5" t="s">
        <v>11</v>
      </c>
      <c r="D7" s="5">
        <v>734</v>
      </c>
      <c r="E7" s="5" t="s">
        <v>43</v>
      </c>
      <c r="F7" s="6">
        <v>44964</v>
      </c>
      <c r="G7" s="5" t="s">
        <v>44</v>
      </c>
      <c r="H7" s="5" t="s">
        <v>52</v>
      </c>
      <c r="I7" s="5" t="s">
        <v>53</v>
      </c>
    </row>
    <row r="8" spans="1:9" x14ac:dyDescent="0.25">
      <c r="A8" s="5" t="s">
        <v>27</v>
      </c>
      <c r="B8" s="5" t="s">
        <v>28</v>
      </c>
      <c r="C8" s="5" t="s">
        <v>11</v>
      </c>
      <c r="D8" s="5">
        <v>1468</v>
      </c>
      <c r="E8" s="5" t="s">
        <v>43</v>
      </c>
      <c r="F8" s="6">
        <v>44968</v>
      </c>
      <c r="G8" s="5" t="s">
        <v>44</v>
      </c>
      <c r="H8" s="5" t="s">
        <v>52</v>
      </c>
      <c r="I8" s="5" t="s">
        <v>53</v>
      </c>
    </row>
    <row r="9" spans="1:9" x14ac:dyDescent="0.25">
      <c r="A9" s="5" t="s">
        <v>41</v>
      </c>
      <c r="B9" s="5" t="s">
        <v>42</v>
      </c>
      <c r="C9" s="5" t="s">
        <v>11</v>
      </c>
      <c r="D9" s="9">
        <v>680</v>
      </c>
      <c r="E9" s="9" t="s">
        <v>43</v>
      </c>
      <c r="F9" s="6">
        <v>45119</v>
      </c>
      <c r="G9" s="5" t="s">
        <v>54</v>
      </c>
      <c r="H9" s="5" t="s">
        <v>52</v>
      </c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x14ac:dyDescent="0.25">
      <c r="A12" s="5" t="s">
        <v>55</v>
      </c>
      <c r="B12" s="5" t="s">
        <v>56</v>
      </c>
      <c r="C12" s="5" t="s">
        <v>11</v>
      </c>
      <c r="D12" s="5">
        <v>218</v>
      </c>
      <c r="E12" s="5" t="s">
        <v>38</v>
      </c>
      <c r="F12" s="6">
        <v>44967</v>
      </c>
      <c r="G12" s="5" t="s">
        <v>39</v>
      </c>
      <c r="H12" s="17" t="s">
        <v>57</v>
      </c>
      <c r="I12" s="5"/>
    </row>
  </sheetData>
  <phoneticPr fontId="1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1"/>
  <sheetViews>
    <sheetView tabSelected="1" zoomScale="80" zoomScaleNormal="80" workbookViewId="0">
      <selection activeCell="I22" sqref="I22"/>
    </sheetView>
  </sheetViews>
  <sheetFormatPr defaultColWidth="9" defaultRowHeight="14.4" x14ac:dyDescent="0.25"/>
  <cols>
    <col min="1" max="1" width="15.88671875" customWidth="1"/>
    <col min="2" max="2" width="25.33203125" customWidth="1"/>
    <col min="3" max="3" width="6.44140625" customWidth="1"/>
    <col min="4" max="4" width="29.88671875" customWidth="1"/>
    <col min="5" max="5" width="22.88671875" customWidth="1"/>
    <col min="6" max="6" width="17.109375" customWidth="1"/>
    <col min="7" max="7" width="29" customWidth="1"/>
    <col min="8" max="8" width="19.44140625" customWidth="1"/>
    <col min="9" max="9" width="32" customWidth="1"/>
  </cols>
  <sheetData>
    <row r="2" spans="1:9" ht="22.2" x14ac:dyDescent="0.25">
      <c r="A2" s="23" t="s">
        <v>58</v>
      </c>
      <c r="B2" s="23"/>
      <c r="C2" s="23"/>
      <c r="D2" s="23"/>
      <c r="E2" s="23"/>
      <c r="F2" s="23"/>
      <c r="G2" s="23"/>
      <c r="H2" s="23"/>
    </row>
    <row r="3" spans="1:9" ht="17.399999999999999" x14ac:dyDescent="0.25">
      <c r="A3" s="1" t="s">
        <v>1</v>
      </c>
      <c r="B3" s="1" t="s">
        <v>2</v>
      </c>
      <c r="C3" s="1" t="s">
        <v>3</v>
      </c>
      <c r="D3" s="1" t="s">
        <v>59</v>
      </c>
      <c r="E3" s="1" t="s">
        <v>5</v>
      </c>
      <c r="F3" s="1" t="s">
        <v>6</v>
      </c>
      <c r="G3" s="2" t="s">
        <v>7</v>
      </c>
      <c r="H3" s="3" t="s">
        <v>34</v>
      </c>
      <c r="I3" s="5"/>
    </row>
    <row r="4" spans="1:9" ht="15.6" x14ac:dyDescent="0.25">
      <c r="A4" s="4" t="s">
        <v>46</v>
      </c>
      <c r="B4" s="5" t="s">
        <v>47</v>
      </c>
      <c r="C4" s="5" t="s">
        <v>11</v>
      </c>
      <c r="D4" s="5">
        <v>2510</v>
      </c>
      <c r="E4" s="5" t="s">
        <v>60</v>
      </c>
      <c r="F4" s="6">
        <v>44958</v>
      </c>
      <c r="G4" s="5" t="s">
        <v>61</v>
      </c>
      <c r="H4" s="6" t="s">
        <v>62</v>
      </c>
      <c r="I4" s="5"/>
    </row>
    <row r="5" spans="1:9" ht="15.6" x14ac:dyDescent="0.25">
      <c r="A5" s="4" t="s">
        <v>63</v>
      </c>
      <c r="B5" s="5" t="s">
        <v>64</v>
      </c>
      <c r="C5" s="5" t="s">
        <v>11</v>
      </c>
      <c r="D5" s="5">
        <v>1980</v>
      </c>
      <c r="E5" s="5" t="s">
        <v>60</v>
      </c>
      <c r="F5" s="6">
        <v>44958</v>
      </c>
      <c r="G5" s="5" t="s">
        <v>61</v>
      </c>
      <c r="H5" s="6" t="s">
        <v>62</v>
      </c>
      <c r="I5" s="5"/>
    </row>
    <row r="6" spans="1:9" ht="15.6" x14ac:dyDescent="0.25">
      <c r="A6" s="4"/>
      <c r="B6" s="5"/>
      <c r="C6" s="5"/>
      <c r="D6" s="5"/>
      <c r="E6" s="5"/>
      <c r="F6" s="6"/>
      <c r="G6" s="7"/>
      <c r="H6" s="6"/>
      <c r="I6" s="5"/>
    </row>
    <row r="7" spans="1:9" ht="15.6" x14ac:dyDescent="0.25">
      <c r="A7" s="4" t="s">
        <v>65</v>
      </c>
      <c r="B7" s="8" t="s">
        <v>66</v>
      </c>
      <c r="C7" s="5" t="s">
        <v>67</v>
      </c>
      <c r="D7" s="9">
        <v>402</v>
      </c>
      <c r="E7" s="5" t="s">
        <v>68</v>
      </c>
      <c r="F7" s="10" t="s">
        <v>69</v>
      </c>
      <c r="G7" s="7" t="s">
        <v>70</v>
      </c>
      <c r="H7" s="5" t="s">
        <v>71</v>
      </c>
      <c r="I7" s="5"/>
    </row>
    <row r="8" spans="1:9" x14ac:dyDescent="0.25">
      <c r="A8" s="5" t="s">
        <v>46</v>
      </c>
      <c r="B8" s="5" t="s">
        <v>47</v>
      </c>
      <c r="C8" s="5" t="s">
        <v>11</v>
      </c>
      <c r="D8" s="5">
        <v>246</v>
      </c>
      <c r="E8" s="5" t="s">
        <v>72</v>
      </c>
      <c r="F8" s="6">
        <v>44992</v>
      </c>
      <c r="G8" s="7" t="s">
        <v>73</v>
      </c>
      <c r="H8" s="5" t="s">
        <v>74</v>
      </c>
      <c r="I8" s="5"/>
    </row>
    <row r="9" spans="1:9" ht="15.6" x14ac:dyDescent="0.25">
      <c r="A9" s="5" t="s">
        <v>75</v>
      </c>
      <c r="B9" s="11" t="s">
        <v>76</v>
      </c>
      <c r="C9" s="5" t="s">
        <v>11</v>
      </c>
      <c r="D9" s="5">
        <v>7</v>
      </c>
      <c r="E9" s="5" t="s">
        <v>77</v>
      </c>
      <c r="F9" s="6">
        <v>45049</v>
      </c>
      <c r="G9" s="7"/>
      <c r="H9" s="5" t="s">
        <v>78</v>
      </c>
      <c r="I9" s="5"/>
    </row>
    <row r="10" spans="1:9" x14ac:dyDescent="0.25">
      <c r="A10" s="5" t="s">
        <v>23</v>
      </c>
      <c r="B10" s="5" t="s">
        <v>24</v>
      </c>
      <c r="C10" s="5" t="s">
        <v>11</v>
      </c>
      <c r="D10" s="5">
        <v>294</v>
      </c>
      <c r="E10" s="5" t="s">
        <v>72</v>
      </c>
      <c r="F10" s="6">
        <v>45052</v>
      </c>
      <c r="G10" s="7"/>
      <c r="H10" s="6" t="s">
        <v>62</v>
      </c>
      <c r="I10" s="5"/>
    </row>
    <row r="11" spans="1:9" x14ac:dyDescent="0.25">
      <c r="A11" s="5" t="s">
        <v>27</v>
      </c>
      <c r="B11" s="5" t="s">
        <v>28</v>
      </c>
      <c r="C11" s="5" t="s">
        <v>11</v>
      </c>
      <c r="D11" s="9">
        <v>734</v>
      </c>
      <c r="E11" s="5" t="s">
        <v>43</v>
      </c>
      <c r="F11" s="6">
        <v>44964</v>
      </c>
      <c r="G11" s="7" t="s">
        <v>79</v>
      </c>
      <c r="H11" s="5" t="s">
        <v>52</v>
      </c>
      <c r="I11" s="5" t="s">
        <v>53</v>
      </c>
    </row>
    <row r="12" spans="1:9" x14ac:dyDescent="0.25">
      <c r="A12" s="5" t="s">
        <v>27</v>
      </c>
      <c r="B12" s="5" t="s">
        <v>28</v>
      </c>
      <c r="C12" s="5" t="s">
        <v>11</v>
      </c>
      <c r="D12" s="9">
        <v>1468</v>
      </c>
      <c r="E12" s="5" t="s">
        <v>43</v>
      </c>
      <c r="F12" s="6">
        <v>44968</v>
      </c>
      <c r="G12" s="7" t="s">
        <v>79</v>
      </c>
      <c r="H12" s="5" t="s">
        <v>52</v>
      </c>
      <c r="I12" s="5" t="s">
        <v>53</v>
      </c>
    </row>
    <row r="13" spans="1:9" ht="15.6" x14ac:dyDescent="0.25">
      <c r="A13" s="24" t="s">
        <v>89</v>
      </c>
      <c r="B13" s="24" t="s">
        <v>90</v>
      </c>
      <c r="C13" s="5" t="s">
        <v>11</v>
      </c>
      <c r="D13" s="9">
        <v>426</v>
      </c>
      <c r="E13" s="12" t="s">
        <v>81</v>
      </c>
      <c r="F13" s="26">
        <v>45090</v>
      </c>
      <c r="G13" s="5" t="s">
        <v>70</v>
      </c>
      <c r="H13" s="5" t="s">
        <v>82</v>
      </c>
      <c r="I13" s="5"/>
    </row>
    <row r="14" spans="1:9" ht="15.6" x14ac:dyDescent="0.25">
      <c r="A14" s="5" t="s">
        <v>23</v>
      </c>
      <c r="B14" s="5" t="s">
        <v>24</v>
      </c>
      <c r="C14" s="5" t="s">
        <v>11</v>
      </c>
      <c r="D14" s="5">
        <v>294</v>
      </c>
      <c r="E14" s="12" t="s">
        <v>83</v>
      </c>
      <c r="F14" s="6">
        <v>45090</v>
      </c>
      <c r="G14" s="5" t="s">
        <v>84</v>
      </c>
      <c r="H14" s="5" t="s">
        <v>85</v>
      </c>
      <c r="I14" s="5"/>
    </row>
    <row r="15" spans="1:9" ht="15.6" x14ac:dyDescent="0.25">
      <c r="A15" s="24" t="s">
        <v>92</v>
      </c>
      <c r="B15" s="5" t="s">
        <v>28</v>
      </c>
      <c r="C15" s="5" t="s">
        <v>11</v>
      </c>
      <c r="D15" s="9">
        <v>365</v>
      </c>
      <c r="E15" s="12" t="s">
        <v>81</v>
      </c>
      <c r="F15" s="26">
        <v>45094</v>
      </c>
      <c r="G15" s="5" t="s">
        <v>70</v>
      </c>
      <c r="H15" s="5" t="s">
        <v>82</v>
      </c>
      <c r="I15" s="5"/>
    </row>
    <row r="16" spans="1:9" ht="15.6" x14ac:dyDescent="0.25">
      <c r="A16" s="5" t="s">
        <v>27</v>
      </c>
      <c r="B16" s="24" t="s">
        <v>91</v>
      </c>
      <c r="C16" s="5" t="s">
        <v>11</v>
      </c>
      <c r="D16" s="9">
        <v>294</v>
      </c>
      <c r="E16" s="12" t="s">
        <v>81</v>
      </c>
      <c r="F16" s="26">
        <v>45103</v>
      </c>
      <c r="G16" s="5" t="s">
        <v>70</v>
      </c>
      <c r="H16" s="5" t="s">
        <v>82</v>
      </c>
    </row>
    <row r="17" spans="1:8" ht="15.6" x14ac:dyDescent="0.25">
      <c r="A17" s="25" t="s">
        <v>27</v>
      </c>
      <c r="B17" s="25" t="s">
        <v>28</v>
      </c>
      <c r="C17" s="5" t="s">
        <v>11</v>
      </c>
      <c r="D17" s="9">
        <v>584</v>
      </c>
      <c r="E17" s="12" t="s">
        <v>81</v>
      </c>
      <c r="F17" s="26">
        <v>45109</v>
      </c>
      <c r="G17" s="5" t="s">
        <v>70</v>
      </c>
      <c r="H17" s="5" t="s">
        <v>82</v>
      </c>
    </row>
    <row r="18" spans="1:8" ht="15.6" x14ac:dyDescent="0.25">
      <c r="A18" s="5" t="s">
        <v>86</v>
      </c>
      <c r="B18" s="11" t="s">
        <v>87</v>
      </c>
      <c r="C18" s="5"/>
      <c r="D18" s="13">
        <v>304</v>
      </c>
      <c r="E18" s="5" t="s">
        <v>88</v>
      </c>
      <c r="F18" s="6">
        <v>45119</v>
      </c>
      <c r="G18" s="5" t="s">
        <v>70</v>
      </c>
      <c r="H18" s="5" t="s">
        <v>82</v>
      </c>
    </row>
    <row r="19" spans="1:8" x14ac:dyDescent="0.25">
      <c r="A19" s="5"/>
      <c r="B19" s="5"/>
      <c r="C19" s="5"/>
      <c r="D19" s="5"/>
      <c r="E19" s="5"/>
      <c r="F19" s="5"/>
      <c r="G19" s="5"/>
      <c r="H19" s="5"/>
    </row>
    <row r="20" spans="1:8" x14ac:dyDescent="0.25">
      <c r="A20" s="5"/>
      <c r="B20" s="5"/>
      <c r="C20" s="5"/>
      <c r="D20" s="5"/>
      <c r="E20" s="5"/>
      <c r="F20" s="5"/>
      <c r="G20" s="5"/>
      <c r="H20" s="5"/>
    </row>
    <row r="21" spans="1:8" x14ac:dyDescent="0.25">
      <c r="A21" s="5"/>
      <c r="B21" s="5"/>
      <c r="C21" s="5"/>
      <c r="D21" s="5"/>
      <c r="E21" s="5"/>
      <c r="F21" s="5"/>
      <c r="G21" s="5"/>
      <c r="H21" s="5"/>
    </row>
  </sheetData>
  <mergeCells count="1">
    <mergeCell ref="A2:H2"/>
  </mergeCells>
  <phoneticPr fontId="14" type="noConversion"/>
  <pageMargins left="0.75" right="0.75" top="1" bottom="1" header="0.5" footer="0.5"/>
  <pageSetup paperSize="132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D470C-1DD3-47B3-B507-3C9B6ED10452}">
  <dimension ref="A1:K8"/>
  <sheetViews>
    <sheetView workbookViewId="0">
      <selection sqref="A1:K8"/>
    </sheetView>
  </sheetViews>
  <sheetFormatPr defaultRowHeight="14.4" x14ac:dyDescent="0.25"/>
  <cols>
    <col min="1" max="1" width="4.77734375" customWidth="1"/>
    <col min="2" max="2" width="16.33203125" customWidth="1"/>
    <col min="3" max="3" width="12.109375" customWidth="1"/>
    <col min="4" max="4" width="15.21875" customWidth="1"/>
    <col min="5" max="5" width="4.21875" customWidth="1"/>
    <col min="8" max="8" width="10.5546875" bestFit="1" customWidth="1"/>
    <col min="9" max="9" width="10.109375" customWidth="1"/>
    <col min="10" max="10" width="11" customWidth="1"/>
    <col min="11" max="11" width="20.21875" customWidth="1"/>
  </cols>
  <sheetData>
    <row r="1" spans="1:11" s="35" customFormat="1" ht="28.8" x14ac:dyDescent="0.25">
      <c r="A1" s="31" t="s">
        <v>93</v>
      </c>
      <c r="B1" s="31" t="s">
        <v>94</v>
      </c>
      <c r="C1" s="31" t="s">
        <v>105</v>
      </c>
      <c r="D1" s="31" t="s">
        <v>106</v>
      </c>
      <c r="E1" s="31" t="s">
        <v>3</v>
      </c>
      <c r="F1" s="31" t="s">
        <v>95</v>
      </c>
      <c r="G1" s="31" t="s">
        <v>96</v>
      </c>
      <c r="H1" s="31" t="s">
        <v>97</v>
      </c>
      <c r="I1" s="31" t="s">
        <v>98</v>
      </c>
      <c r="J1" s="31" t="s">
        <v>112</v>
      </c>
      <c r="K1" s="31" t="s">
        <v>7</v>
      </c>
    </row>
    <row r="2" spans="1:11" x14ac:dyDescent="0.25">
      <c r="A2" s="31">
        <v>1</v>
      </c>
      <c r="B2" s="28" t="s">
        <v>103</v>
      </c>
      <c r="C2" s="28" t="s">
        <v>80</v>
      </c>
      <c r="D2" s="28"/>
      <c r="E2" s="31" t="s">
        <v>101</v>
      </c>
      <c r="F2" s="30">
        <v>426</v>
      </c>
      <c r="G2" s="36">
        <v>4.9656000000000002</v>
      </c>
      <c r="H2" s="30">
        <f>F2*G2</f>
        <v>2115.3456000000001</v>
      </c>
      <c r="I2" s="30">
        <f>H2*0.13</f>
        <v>274.99492800000002</v>
      </c>
      <c r="J2" s="32">
        <f>H2+I2</f>
        <v>2390.3405280000002</v>
      </c>
      <c r="K2" s="28" t="s">
        <v>107</v>
      </c>
    </row>
    <row r="3" spans="1:11" x14ac:dyDescent="0.25">
      <c r="A3" s="31">
        <v>2</v>
      </c>
      <c r="B3" s="28" t="s">
        <v>99</v>
      </c>
      <c r="C3" s="28" t="s">
        <v>27</v>
      </c>
      <c r="D3" s="28" t="s">
        <v>100</v>
      </c>
      <c r="E3" s="31" t="s">
        <v>101</v>
      </c>
      <c r="F3" s="30">
        <v>365</v>
      </c>
      <c r="G3" s="30">
        <v>5.7080000000000002</v>
      </c>
      <c r="H3" s="30">
        <f t="shared" ref="H3:H6" si="0">F3*G3</f>
        <v>2083.42</v>
      </c>
      <c r="I3" s="30">
        <f t="shared" ref="I3:I6" si="1">H3*0.13</f>
        <v>270.84460000000001</v>
      </c>
      <c r="J3" s="32">
        <f t="shared" ref="J3:J6" si="2">H3+I3</f>
        <v>2354.2646</v>
      </c>
      <c r="K3" s="28" t="s">
        <v>108</v>
      </c>
    </row>
    <row r="4" spans="1:11" x14ac:dyDescent="0.25">
      <c r="A4" s="31">
        <v>3</v>
      </c>
      <c r="B4" s="28" t="s">
        <v>99</v>
      </c>
      <c r="C4" s="27" t="s">
        <v>27</v>
      </c>
      <c r="D4" s="28" t="s">
        <v>100</v>
      </c>
      <c r="E4" s="31" t="s">
        <v>101</v>
      </c>
      <c r="F4" s="30">
        <v>294</v>
      </c>
      <c r="G4" s="30">
        <v>4.7345100000000002</v>
      </c>
      <c r="H4" s="30">
        <f t="shared" si="0"/>
        <v>1391.9459400000001</v>
      </c>
      <c r="I4" s="30">
        <f t="shared" si="1"/>
        <v>180.9529722</v>
      </c>
      <c r="J4" s="32">
        <f t="shared" si="2"/>
        <v>1572.8989122</v>
      </c>
      <c r="K4" s="28" t="s">
        <v>109</v>
      </c>
    </row>
    <row r="5" spans="1:11" x14ac:dyDescent="0.25">
      <c r="A5" s="31">
        <v>4</v>
      </c>
      <c r="B5" s="28" t="s">
        <v>99</v>
      </c>
      <c r="C5" s="27" t="s">
        <v>27</v>
      </c>
      <c r="D5" s="28" t="s">
        <v>100</v>
      </c>
      <c r="E5" s="31" t="s">
        <v>101</v>
      </c>
      <c r="F5" s="30">
        <v>584</v>
      </c>
      <c r="G5" s="30">
        <v>4.7788000000000004</v>
      </c>
      <c r="H5" s="30">
        <f t="shared" si="0"/>
        <v>2790.8192000000004</v>
      </c>
      <c r="I5" s="30">
        <f t="shared" si="1"/>
        <v>362.80649600000004</v>
      </c>
      <c r="J5" s="32">
        <f t="shared" si="2"/>
        <v>3153.6256960000005</v>
      </c>
      <c r="K5" s="28" t="s">
        <v>110</v>
      </c>
    </row>
    <row r="6" spans="1:11" x14ac:dyDescent="0.25">
      <c r="A6" s="31">
        <v>5</v>
      </c>
      <c r="B6" s="28" t="s">
        <v>99</v>
      </c>
      <c r="C6" s="27" t="s">
        <v>27</v>
      </c>
      <c r="D6" s="28" t="s">
        <v>102</v>
      </c>
      <c r="E6" s="31" t="s">
        <v>101</v>
      </c>
      <c r="F6" s="30">
        <v>932</v>
      </c>
      <c r="G6" s="37">
        <v>4.8</v>
      </c>
      <c r="H6" s="30">
        <f t="shared" si="0"/>
        <v>4473.5999999999995</v>
      </c>
      <c r="I6" s="30">
        <f t="shared" si="1"/>
        <v>581.56799999999998</v>
      </c>
      <c r="J6" s="32">
        <f t="shared" si="2"/>
        <v>5055.1679999999997</v>
      </c>
      <c r="K6" s="28" t="s">
        <v>111</v>
      </c>
    </row>
    <row r="7" spans="1:11" x14ac:dyDescent="0.25">
      <c r="A7" s="33" t="s">
        <v>104</v>
      </c>
      <c r="B7" s="33"/>
      <c r="C7" s="33"/>
      <c r="D7" s="33"/>
      <c r="E7" s="33"/>
      <c r="F7" s="33"/>
      <c r="G7" s="33"/>
      <c r="H7" s="33"/>
      <c r="I7" s="33"/>
      <c r="J7" s="34">
        <f>SUM(J2:J6)</f>
        <v>14526.2977362</v>
      </c>
      <c r="K7" s="28"/>
    </row>
    <row r="8" spans="1:11" ht="20.399999999999999" customHeight="1" x14ac:dyDescent="0.25">
      <c r="A8" s="29" t="s">
        <v>113</v>
      </c>
      <c r="B8" s="29"/>
      <c r="C8" s="29"/>
      <c r="D8" s="29"/>
      <c r="E8" s="29"/>
      <c r="F8" s="29"/>
      <c r="G8" s="29"/>
      <c r="H8" s="29"/>
      <c r="I8" s="29"/>
      <c r="J8" s="29"/>
      <c r="K8" s="29"/>
    </row>
  </sheetData>
  <mergeCells count="2">
    <mergeCell ref="A7:I7"/>
    <mergeCell ref="A8:K8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外加工用料明细</vt:lpstr>
      <vt:lpstr>借料明细</vt:lpstr>
      <vt:lpstr>外卖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2022-12-19T03:46:00Z</dcterms:created>
  <dcterms:modified xsi:type="dcterms:W3CDTF">2023-08-29T11:39:22Z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E7CF6D9D5D17406D93464DB49895D218</vt:lpwstr>
  </property>
  <property fmtid="{D5CDD505-2E9C-101B-9397-08002B2CF9AE}" pid="3" name="KSOProductBuildVer">
    <vt:lpwstr>2052-11.1.0.14309</vt:lpwstr>
  </property>
</Properties>
</file>