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福基报价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福基报价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福基报价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福基报价</t>
        </r>
      </text>
    </comment>
  </commentList>
</comments>
</file>

<file path=xl/sharedStrings.xml><?xml version="1.0" encoding="utf-8"?>
<sst xmlns="http://schemas.openxmlformats.org/spreadsheetml/2006/main" count="92" uniqueCount="44">
  <si>
    <t>零部件采购价格协议（1937655）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</si>
  <si>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-2023-CG-09</t>
    </r>
  </si>
  <si>
    <t>甲方：潍坊光华荣昌汽车技术有限公司</t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</si>
  <si>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</si>
  <si>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</si>
  <si>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仿宋"/>
        <charset val="134"/>
      </rPr>
      <t>一、乙方供货价格（</t>
    </r>
    <r>
      <rPr>
        <b/>
        <sz val="12"/>
        <rFont val="仿宋"/>
        <charset val="134"/>
      </rPr>
      <t>以未税价格为准</t>
    </r>
    <r>
      <rPr>
        <sz val="12"/>
        <rFont val="仿宋"/>
        <charset val="134"/>
      </rPr>
      <t>）                                          单位：元（RMB)</t>
    </r>
  </si>
  <si>
    <t>序号</t>
  </si>
  <si>
    <t>QAD编码</t>
  </si>
  <si>
    <t>零部件名称（QAD）</t>
  </si>
  <si>
    <t>福基未税</t>
  </si>
  <si>
    <t>金达未税价格</t>
  </si>
  <si>
    <t>差价</t>
  </si>
  <si>
    <t>降幅</t>
  </si>
  <si>
    <t>备注</t>
  </si>
  <si>
    <t>SBS0010019</t>
  </si>
  <si>
    <t>现汇支付不再扣点</t>
  </si>
  <si>
    <t>SBS0010012</t>
  </si>
  <si>
    <t>SBS0010011</t>
  </si>
  <si>
    <t>SBS0010518</t>
  </si>
  <si>
    <t>SBS0010023</t>
  </si>
  <si>
    <t>SBS0010519</t>
  </si>
  <si>
    <t>SBS0010520</t>
  </si>
  <si>
    <t>k1窄车中间头枕布套</t>
  </si>
  <si>
    <t>SBS0010008</t>
  </si>
  <si>
    <t>SBS0010009</t>
  </si>
  <si>
    <t>SBS0010010</t>
  </si>
  <si>
    <t>SBS0010021</t>
  </si>
  <si>
    <t>SBS0010364</t>
  </si>
  <si>
    <t>SBS0010366</t>
  </si>
  <si>
    <t>SBS0010024</t>
  </si>
  <si>
    <t>k1左舵二三排单人背布套-中期</t>
  </si>
  <si>
    <t>SBS0010022</t>
  </si>
  <si>
    <t>SBS0010029</t>
  </si>
  <si>
    <t>SBS0010030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</si>
  <si>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</si>
  <si>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仿宋"/>
        <charset val="134"/>
      </rPr>
      <t>三、价格执行期从</t>
    </r>
    <r>
      <rPr>
        <u/>
        <sz val="12"/>
        <rFont val="仿宋"/>
        <charset val="134"/>
      </rPr>
      <t xml:space="preserve"> 2023 </t>
    </r>
    <r>
      <rPr>
        <sz val="12"/>
        <rFont val="仿宋"/>
        <charset val="134"/>
      </rPr>
      <t>年</t>
    </r>
    <r>
      <rPr>
        <u/>
        <sz val="12"/>
        <rFont val="仿宋"/>
        <charset val="134"/>
      </rPr>
      <t xml:space="preserve"> 7 </t>
    </r>
    <r>
      <rPr>
        <sz val="12"/>
        <rFont val="仿宋"/>
        <charset val="134"/>
      </rPr>
      <t>月</t>
    </r>
    <r>
      <rPr>
        <u/>
        <sz val="12"/>
        <rFont val="仿宋"/>
        <charset val="134"/>
      </rPr>
      <t xml:space="preserve"> 1 </t>
    </r>
    <r>
      <rPr>
        <sz val="12"/>
        <rFont val="仿宋"/>
        <charset val="134"/>
      </rPr>
      <t>日起至</t>
    </r>
    <r>
      <rPr>
        <u/>
        <sz val="12"/>
        <rFont val="仿宋"/>
        <charset val="134"/>
      </rPr>
      <t xml:space="preserve"> 2024</t>
    </r>
    <r>
      <rPr>
        <sz val="12"/>
        <rFont val="仿宋"/>
        <charset val="134"/>
      </rPr>
      <t>年</t>
    </r>
    <r>
      <rPr>
        <u/>
        <sz val="12"/>
        <rFont val="仿宋"/>
        <charset val="134"/>
      </rPr>
      <t xml:space="preserve"> 12 </t>
    </r>
    <r>
      <rPr>
        <sz val="12"/>
        <rFont val="仿宋"/>
        <charset val="134"/>
      </rPr>
      <t>月</t>
    </r>
    <r>
      <rPr>
        <u/>
        <sz val="12"/>
        <rFont val="仿宋"/>
        <charset val="134"/>
      </rPr>
      <t xml:space="preserve"> 31 </t>
    </r>
    <r>
      <rPr>
        <sz val="12"/>
        <rFont val="仿宋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</si>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</sst>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_ ;[Red]\-0.0000\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name val="楷体_GB2312"/>
      <charset val="134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仿宋"/>
      <charset val="134"/>
    </font>
    <font>
      <u/>
      <sz val="12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2" xfId="50" applyNumberFormat="1" applyFont="1" applyBorder="1" applyAlignment="1" applyProtection="1">
      <alignment horizontal="center" vertical="center" wrapText="1"/>
    </xf>
    <xf numFmtId="176" fontId="8" fillId="0" borderId="2" xfId="50" applyNumberFormat="1" applyFont="1" applyBorder="1" applyAlignment="1" applyProtection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vertical="center"/>
    </xf>
    <xf numFmtId="10" fontId="11" fillId="0" borderId="1" xfId="51" applyNumberFormat="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 wrapText="1"/>
    </xf>
    <xf numFmtId="0" fontId="12" fillId="0" borderId="4" xfId="51" applyFont="1" applyBorder="1" applyAlignment="1">
      <alignment horizontal="center" vertical="center" wrapText="1"/>
    </xf>
    <xf numFmtId="0" fontId="12" fillId="0" borderId="5" xfId="51" applyFont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13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13" fillId="0" borderId="0" xfId="49" applyNumberFormat="1" applyFont="1">
      <alignment vertical="center"/>
    </xf>
    <xf numFmtId="0" fontId="14" fillId="0" borderId="0" xfId="49" applyFont="1">
      <alignment vertical="center"/>
    </xf>
    <xf numFmtId="0" fontId="13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3" fillId="0" borderId="0" xfId="49" applyFont="1" applyAlignment="1">
      <alignment horizontal="center" vertical="center"/>
    </xf>
    <xf numFmtId="0" fontId="14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13" fillId="2" borderId="0" xfId="49" applyFont="1" applyFill="1" applyAlignment="1">
      <alignment horizontal="left" vertical="center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left" vertical="center" shrinkToFit="1"/>
    </xf>
    <xf numFmtId="177" fontId="15" fillId="2" borderId="0" xfId="49" applyNumberFormat="1" applyFont="1" applyFill="1" applyAlignment="1">
      <alignment horizontal="center" vertical="center" shrinkToFit="1"/>
    </xf>
    <xf numFmtId="180" fontId="1" fillId="0" borderId="0" xfId="49" applyNumberFormat="1" applyFont="1">
      <alignment vertical="center"/>
    </xf>
    <xf numFmtId="0" fontId="13" fillId="0" borderId="0" xfId="49" applyFont="1" applyAlignment="1">
      <alignment vertical="center" wrapText="1"/>
    </xf>
    <xf numFmtId="0" fontId="16" fillId="0" borderId="0" xfId="49" applyFont="1" applyAlignment="1">
      <alignment vertical="center" wrapText="1"/>
    </xf>
    <xf numFmtId="0" fontId="13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\2023&#24180;&#20215;&#26684;&#21327;&#35758;\&#20215;&#26684;&#21327;&#35758;&#27719;&#24635;&#34920;\&#28493;&#22346;&#24037;&#21378;&#20379;&#24212;&#21830;&#24050;&#31614;&#35746;&#20215;&#26684;&#21327;&#35758;&#26126;&#32454;2023-L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潍坊供应商价格协议-已签订-2023"/>
      <sheetName val="Sheet2"/>
      <sheetName val="Sheet3"/>
      <sheetName val="Sheet1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B1" t="str">
            <v>发往昊烨样件明细</v>
          </cell>
        </row>
        <row r="2">
          <cell r="B2" t="str">
            <v>QAD号</v>
          </cell>
          <cell r="C2" t="str">
            <v>物料名称</v>
          </cell>
        </row>
        <row r="3">
          <cell r="B3" t="str">
            <v>SBS0010008</v>
          </cell>
          <cell r="C3" t="str">
            <v>侧翻右座椅座护面总成-中期 </v>
          </cell>
        </row>
        <row r="4">
          <cell r="B4" t="str">
            <v>SBS0010009</v>
          </cell>
          <cell r="C4" t="str">
            <v>侧翻右座椅背护面总成-中期 </v>
          </cell>
        </row>
        <row r="5">
          <cell r="B5" t="str">
            <v>SBS0010010</v>
          </cell>
          <cell r="C5" t="str">
            <v>k1头枕-中期</v>
          </cell>
        </row>
        <row r="6">
          <cell r="B6" t="str">
            <v>SBS0010011</v>
          </cell>
          <cell r="C6" t="str">
            <v>k1司机座布套（新面料）-中期 </v>
          </cell>
        </row>
        <row r="7">
          <cell r="B7" t="str">
            <v>SBS0010012</v>
          </cell>
          <cell r="C7" t="str">
            <v>k1正司机背布套(新面料）-中期 </v>
          </cell>
        </row>
        <row r="8">
          <cell r="B8" t="str">
            <v>SBS0010013</v>
          </cell>
          <cell r="C8" t="str">
            <v>前排中间座垫护面总成-中期 </v>
          </cell>
        </row>
        <row r="9">
          <cell r="B9" t="str">
            <v>SBS0010014</v>
          </cell>
          <cell r="C9" t="str">
            <v>前排中间靠背护面总成-中期 </v>
          </cell>
        </row>
        <row r="10">
          <cell r="B10" t="str">
            <v>SBS0010019</v>
          </cell>
          <cell r="C10" t="str">
            <v>一排三人座垫护面总成左舵-中期 </v>
          </cell>
        </row>
        <row r="11">
          <cell r="B11" t="str">
            <v>SBS0010366</v>
          </cell>
          <cell r="C11" t="str">
            <v>双人右靠背护面总成-中期</v>
          </cell>
        </row>
        <row r="12">
          <cell r="B12" t="str">
            <v>SBS0010021</v>
          </cell>
          <cell r="C12" t="str">
            <v>双人座布面-中期 </v>
          </cell>
        </row>
        <row r="13">
          <cell r="B13" t="str">
            <v>SBS0010022</v>
          </cell>
          <cell r="C13" t="str">
            <v>K1三排单人座-中期 </v>
          </cell>
        </row>
        <row r="14">
          <cell r="B14" t="str">
            <v>SBS0010023</v>
          </cell>
          <cell r="C14" t="str">
            <v>K1二排单人座-中期 </v>
          </cell>
        </row>
        <row r="15">
          <cell r="B15" t="str">
            <v>SBS0010368</v>
          </cell>
          <cell r="C15" t="str">
            <v>单人靠背护面-中期 </v>
          </cell>
        </row>
        <row r="16">
          <cell r="B16" t="str">
            <v>SBS0010029</v>
          </cell>
          <cell r="C16" t="str">
            <v>侧翻左座椅座护面总成-中期 </v>
          </cell>
        </row>
        <row r="17">
          <cell r="B17" t="str">
            <v>SBS0010030</v>
          </cell>
          <cell r="C17" t="str">
            <v>侧翻左座椅背护面总成-中期 </v>
          </cell>
        </row>
        <row r="18">
          <cell r="B18" t="str">
            <v>SBS0010364</v>
          </cell>
          <cell r="C18" t="str">
            <v>双人左靠背护面总成-中期</v>
          </cell>
        </row>
        <row r="19">
          <cell r="B19" t="str">
            <v>SBS0010518</v>
          </cell>
          <cell r="C19" t="str">
            <v>k1窄车中间背布套-中期</v>
          </cell>
        </row>
        <row r="20">
          <cell r="B20" t="str">
            <v>SBS0010519</v>
          </cell>
          <cell r="C20" t="str">
            <v>k1窄车中间座布套-中期</v>
          </cell>
        </row>
        <row r="21">
          <cell r="B21" t="str">
            <v>SBS0010520</v>
          </cell>
          <cell r="C21" t="str">
            <v>k1头枕布套-中期</v>
          </cell>
        </row>
        <row r="22">
          <cell r="B22" t="str">
            <v>SBS0010521</v>
          </cell>
          <cell r="C22" t="str">
            <v>K1跨背布套-中期</v>
          </cell>
        </row>
        <row r="23">
          <cell r="B23" t="str">
            <v>SBS0010522</v>
          </cell>
          <cell r="C23" t="str">
            <v>K1跨座布套-中期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L24" sqref="L24"/>
    </sheetView>
  </sheetViews>
  <sheetFormatPr defaultColWidth="9" defaultRowHeight="13.5"/>
  <cols>
    <col min="1" max="1" width="5.66666666666667" style="3" customWidth="1"/>
    <col min="2" max="2" width="14.125" style="4" customWidth="1"/>
    <col min="3" max="3" width="35.875" style="3" customWidth="1"/>
    <col min="4" max="4" width="11.625" style="3" customWidth="1"/>
    <col min="5" max="6" width="12.375" style="3" customWidth="1"/>
    <col min="7" max="7" width="13.25" style="3" customWidth="1"/>
    <col min="8" max="8" width="11.625" style="3" customWidth="1"/>
    <col min="9" max="9" width="14.75" style="3" customWidth="1"/>
    <col min="10" max="10" width="9.55833333333333" style="3" customWidth="1"/>
    <col min="11" max="13" width="8.88333333333333" style="3"/>
    <col min="14" max="14" width="10.5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42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42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43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44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 t="s">
        <v>12</v>
      </c>
      <c r="H7" s="20" t="s">
        <v>13</v>
      </c>
      <c r="I7" s="45"/>
    </row>
    <row r="8" s="1" customFormat="1" ht="19" customHeight="1" spans="1:9">
      <c r="A8" s="21">
        <v>1</v>
      </c>
      <c r="B8" s="22" t="s">
        <v>14</v>
      </c>
      <c r="C8" s="22" t="str">
        <f>VLOOKUP(B8,[1]Sheet4!$B:$C,2,0)</f>
        <v>一排三人座垫护面总成左舵-中期 </v>
      </c>
      <c r="D8" s="22">
        <v>74.77</v>
      </c>
      <c r="E8" s="23">
        <v>57</v>
      </c>
      <c r="F8" s="23">
        <f>D8-E8</f>
        <v>17.77</v>
      </c>
      <c r="G8" s="24">
        <f>F8/D8</f>
        <v>0.237662163969506</v>
      </c>
      <c r="H8" s="25" t="s">
        <v>15</v>
      </c>
      <c r="I8" s="46"/>
    </row>
    <row r="9" s="1" customFormat="1" ht="19" customHeight="1" spans="1:9">
      <c r="A9" s="21">
        <v>2</v>
      </c>
      <c r="B9" s="22" t="s">
        <v>16</v>
      </c>
      <c r="C9" s="22" t="str">
        <f>VLOOKUP(B9,[1]Sheet4!$B:$C,2,0)</f>
        <v>k1正司机背布套(新面料）-中期 </v>
      </c>
      <c r="D9" s="22">
        <v>33.85</v>
      </c>
      <c r="E9" s="23">
        <v>30</v>
      </c>
      <c r="F9" s="23">
        <f t="shared" ref="F9:F24" si="0">D9-E9</f>
        <v>3.85</v>
      </c>
      <c r="G9" s="24">
        <f t="shared" ref="G9:G24" si="1">F9/D9</f>
        <v>0.113737075332349</v>
      </c>
      <c r="H9" s="26"/>
      <c r="I9" s="46"/>
    </row>
    <row r="10" s="1" customFormat="1" ht="19" customHeight="1" spans="1:9">
      <c r="A10" s="21">
        <v>3</v>
      </c>
      <c r="B10" s="22" t="s">
        <v>17</v>
      </c>
      <c r="C10" s="22" t="str">
        <f>VLOOKUP(B10,[1]Sheet4!$B:$C,2,0)</f>
        <v>k1司机座布套（新面料）-中期 </v>
      </c>
      <c r="D10" s="22">
        <v>26.43</v>
      </c>
      <c r="E10" s="23">
        <v>21.33</v>
      </c>
      <c r="F10" s="23">
        <f t="shared" si="0"/>
        <v>5.1</v>
      </c>
      <c r="G10" s="24">
        <f t="shared" si="1"/>
        <v>0.192962542565267</v>
      </c>
      <c r="H10" s="26"/>
      <c r="I10" s="46"/>
    </row>
    <row r="11" s="1" customFormat="1" ht="19" customHeight="1" spans="1:9">
      <c r="A11" s="21">
        <v>4</v>
      </c>
      <c r="B11" s="22" t="s">
        <v>18</v>
      </c>
      <c r="C11" s="22" t="str">
        <f>VLOOKUP(B11,[1]Sheet4!$B:$C,2,0)</f>
        <v>k1窄车中间背布套-中期</v>
      </c>
      <c r="D11" s="22">
        <v>26.89</v>
      </c>
      <c r="E11" s="23">
        <v>24.72</v>
      </c>
      <c r="F11" s="23">
        <f>D11-E11</f>
        <v>2.17</v>
      </c>
      <c r="G11" s="24">
        <f>F11/D11</f>
        <v>0.0806991446634437</v>
      </c>
      <c r="H11" s="26"/>
      <c r="I11" s="46"/>
    </row>
    <row r="12" s="1" customFormat="1" ht="19" customHeight="1" spans="1:9">
      <c r="A12" s="21">
        <v>5</v>
      </c>
      <c r="B12" s="22" t="s">
        <v>19</v>
      </c>
      <c r="C12" s="22" t="str">
        <f>VLOOKUP(B12,[1]Sheet4!$B:$C,2,0)</f>
        <v>K1二排单人座-中期 </v>
      </c>
      <c r="D12" s="22">
        <v>25.63</v>
      </c>
      <c r="E12" s="23">
        <v>21.82</v>
      </c>
      <c r="F12" s="23">
        <f t="shared" si="0"/>
        <v>3.81</v>
      </c>
      <c r="G12" s="24">
        <f t="shared" si="1"/>
        <v>0.14865392118611</v>
      </c>
      <c r="H12" s="26"/>
      <c r="I12" s="46"/>
    </row>
    <row r="13" s="1" customFormat="1" ht="19" customHeight="1" spans="1:9">
      <c r="A13" s="21">
        <v>6</v>
      </c>
      <c r="B13" s="22" t="s">
        <v>20</v>
      </c>
      <c r="C13" s="22" t="str">
        <f>VLOOKUP(B13,[1]Sheet4!$B:$C,2,0)</f>
        <v>k1窄车中间座布套-中期</v>
      </c>
      <c r="D13" s="22">
        <v>24.47</v>
      </c>
      <c r="E13" s="23">
        <v>17.49</v>
      </c>
      <c r="F13" s="23">
        <f t="shared" si="0"/>
        <v>6.98</v>
      </c>
      <c r="G13" s="24">
        <f t="shared" si="1"/>
        <v>0.285247241520229</v>
      </c>
      <c r="H13" s="26"/>
      <c r="I13" s="46"/>
    </row>
    <row r="14" s="1" customFormat="1" ht="19" customHeight="1" spans="1:9">
      <c r="A14" s="21">
        <v>7</v>
      </c>
      <c r="B14" s="22" t="s">
        <v>21</v>
      </c>
      <c r="C14" s="22" t="s">
        <v>22</v>
      </c>
      <c r="D14" s="22">
        <v>8.9</v>
      </c>
      <c r="E14" s="23">
        <v>7</v>
      </c>
      <c r="F14" s="23">
        <f t="shared" si="0"/>
        <v>1.9</v>
      </c>
      <c r="G14" s="24">
        <f t="shared" si="1"/>
        <v>0.213483146067416</v>
      </c>
      <c r="H14" s="26"/>
      <c r="I14" s="46"/>
    </row>
    <row r="15" s="1" customFormat="1" ht="19" customHeight="1" spans="1:9">
      <c r="A15" s="21">
        <v>8</v>
      </c>
      <c r="B15" s="22" t="s">
        <v>23</v>
      </c>
      <c r="C15" s="22" t="str">
        <f>VLOOKUP(B15,[1]Sheet4!$B:$C,2,0)</f>
        <v>侧翻右座椅座护面总成-中期 </v>
      </c>
      <c r="D15" s="22">
        <v>54.72</v>
      </c>
      <c r="E15" s="23">
        <v>35.86</v>
      </c>
      <c r="F15" s="23">
        <f t="shared" si="0"/>
        <v>18.86</v>
      </c>
      <c r="G15" s="24">
        <f t="shared" si="1"/>
        <v>0.344663742690058</v>
      </c>
      <c r="H15" s="26"/>
      <c r="I15" s="46"/>
    </row>
    <row r="16" s="1" customFormat="1" ht="19" customHeight="1" spans="1:9">
      <c r="A16" s="21">
        <v>9</v>
      </c>
      <c r="B16" s="22" t="s">
        <v>24</v>
      </c>
      <c r="C16" s="22" t="str">
        <f>VLOOKUP(B16,[1]Sheet4!$B:$C,2,0)</f>
        <v>侧翻右座椅背护面总成-中期 </v>
      </c>
      <c r="D16" s="22">
        <v>66.79</v>
      </c>
      <c r="E16" s="23">
        <v>43.19</v>
      </c>
      <c r="F16" s="23">
        <f t="shared" si="0"/>
        <v>23.6</v>
      </c>
      <c r="G16" s="24">
        <f t="shared" si="1"/>
        <v>0.353346309327744</v>
      </c>
      <c r="H16" s="26"/>
      <c r="I16" s="46"/>
    </row>
    <row r="17" s="1" customFormat="1" ht="19" customHeight="1" spans="1:9">
      <c r="A17" s="21">
        <v>10</v>
      </c>
      <c r="B17" s="22" t="s">
        <v>25</v>
      </c>
      <c r="C17" s="22" t="str">
        <f>VLOOKUP(B17,[1]Sheet4!$B:$C,2,0)</f>
        <v>k1头枕-中期</v>
      </c>
      <c r="D17" s="22">
        <v>8.26</v>
      </c>
      <c r="E17" s="23">
        <v>7.51</v>
      </c>
      <c r="F17" s="23">
        <f t="shared" si="0"/>
        <v>0.75</v>
      </c>
      <c r="G17" s="24">
        <f t="shared" si="1"/>
        <v>0.0907990314769976</v>
      </c>
      <c r="H17" s="26"/>
      <c r="I17" s="46"/>
    </row>
    <row r="18" s="1" customFormat="1" ht="19" customHeight="1" spans="1:9">
      <c r="A18" s="21">
        <v>11</v>
      </c>
      <c r="B18" s="22" t="s">
        <v>26</v>
      </c>
      <c r="C18" s="22" t="str">
        <f>VLOOKUP(B18,[1]Sheet4!$B:$C,2,0)</f>
        <v>双人座布面-中期 </v>
      </c>
      <c r="D18" s="22">
        <v>51.72</v>
      </c>
      <c r="E18" s="23">
        <v>35.57</v>
      </c>
      <c r="F18" s="23">
        <f t="shared" si="0"/>
        <v>16.15</v>
      </c>
      <c r="G18" s="24">
        <f t="shared" si="1"/>
        <v>0.312258313998453</v>
      </c>
      <c r="H18" s="26"/>
      <c r="I18" s="46"/>
    </row>
    <row r="19" s="1" customFormat="1" ht="19" customHeight="1" spans="1:9">
      <c r="A19" s="21">
        <v>12</v>
      </c>
      <c r="B19" s="22" t="s">
        <v>27</v>
      </c>
      <c r="C19" s="22" t="str">
        <f>VLOOKUP(B19,[1]Sheet4!$B:$C,2,0)</f>
        <v>双人左靠背护面总成-中期</v>
      </c>
      <c r="D19" s="22">
        <v>31.92</v>
      </c>
      <c r="E19" s="23">
        <v>28.58</v>
      </c>
      <c r="F19" s="23">
        <f t="shared" si="0"/>
        <v>3.34</v>
      </c>
      <c r="G19" s="24">
        <f t="shared" si="1"/>
        <v>0.104636591478697</v>
      </c>
      <c r="H19" s="26"/>
      <c r="I19" s="46"/>
    </row>
    <row r="20" s="1" customFormat="1" ht="19" customHeight="1" spans="1:9">
      <c r="A20" s="21">
        <v>13</v>
      </c>
      <c r="B20" s="22" t="s">
        <v>28</v>
      </c>
      <c r="C20" s="22" t="str">
        <f>VLOOKUP(B20,[1]Sheet4!$B:$C,2,0)</f>
        <v>双人右靠背护面总成-中期</v>
      </c>
      <c r="D20" s="22">
        <v>31.92</v>
      </c>
      <c r="E20" s="23">
        <v>28.58</v>
      </c>
      <c r="F20" s="23">
        <f t="shared" si="0"/>
        <v>3.34</v>
      </c>
      <c r="G20" s="24">
        <f t="shared" si="1"/>
        <v>0.104636591478697</v>
      </c>
      <c r="H20" s="26"/>
      <c r="I20" s="46"/>
    </row>
    <row r="21" s="1" customFormat="1" ht="19" customHeight="1" spans="1:9">
      <c r="A21" s="21">
        <v>14</v>
      </c>
      <c r="B21" s="22" t="s">
        <v>29</v>
      </c>
      <c r="C21" s="22" t="s">
        <v>30</v>
      </c>
      <c r="D21" s="22">
        <v>31.93</v>
      </c>
      <c r="E21" s="23">
        <v>25.82</v>
      </c>
      <c r="F21" s="23">
        <f t="shared" si="0"/>
        <v>6.11</v>
      </c>
      <c r="G21" s="24">
        <f t="shared" si="1"/>
        <v>0.191356091450047</v>
      </c>
      <c r="H21" s="26"/>
      <c r="I21" s="46"/>
    </row>
    <row r="22" s="1" customFormat="1" ht="19" customHeight="1" spans="1:9">
      <c r="A22" s="21">
        <v>15</v>
      </c>
      <c r="B22" s="22" t="s">
        <v>31</v>
      </c>
      <c r="C22" s="22" t="str">
        <f>VLOOKUP(B22,[1]Sheet4!$B:$C,2,0)</f>
        <v>K1三排单人座-中期 </v>
      </c>
      <c r="D22" s="22">
        <v>25.63</v>
      </c>
      <c r="E22" s="23">
        <v>21.32</v>
      </c>
      <c r="F22" s="23">
        <f t="shared" si="0"/>
        <v>4.31</v>
      </c>
      <c r="G22" s="24">
        <f t="shared" si="1"/>
        <v>0.168162309793211</v>
      </c>
      <c r="H22" s="26"/>
      <c r="I22" s="46"/>
    </row>
    <row r="23" s="1" customFormat="1" ht="19" customHeight="1" spans="1:9">
      <c r="A23" s="21">
        <v>16</v>
      </c>
      <c r="B23" s="22" t="s">
        <v>32</v>
      </c>
      <c r="C23" s="22" t="str">
        <f>VLOOKUP(B23,[1]Sheet4!$B:$C,2,0)</f>
        <v>侧翻左座椅座护面总成-中期 </v>
      </c>
      <c r="D23" s="22">
        <v>54.72</v>
      </c>
      <c r="E23" s="23">
        <v>35.72</v>
      </c>
      <c r="F23" s="23">
        <f t="shared" si="0"/>
        <v>19</v>
      </c>
      <c r="G23" s="24">
        <f t="shared" si="1"/>
        <v>0.347222222222222</v>
      </c>
      <c r="H23" s="26"/>
      <c r="I23" s="46"/>
    </row>
    <row r="24" s="1" customFormat="1" ht="19" customHeight="1" spans="1:9">
      <c r="A24" s="21">
        <v>17</v>
      </c>
      <c r="B24" s="22" t="s">
        <v>33</v>
      </c>
      <c r="C24" s="22" t="str">
        <f>VLOOKUP(B24,[1]Sheet4!$B:$C,2,0)</f>
        <v>侧翻左座椅背护面总成-中期 </v>
      </c>
      <c r="D24" s="22">
        <v>66.79</v>
      </c>
      <c r="E24" s="23">
        <v>43</v>
      </c>
      <c r="F24" s="23">
        <f t="shared" si="0"/>
        <v>23.79</v>
      </c>
      <c r="G24" s="24">
        <f t="shared" si="1"/>
        <v>0.356191046563857</v>
      </c>
      <c r="H24" s="27"/>
      <c r="I24" s="46"/>
    </row>
    <row r="25" ht="31.2" customHeight="1" spans="1:9">
      <c r="A25" s="28" t="s">
        <v>34</v>
      </c>
      <c r="B25" s="29"/>
      <c r="C25" s="28"/>
      <c r="D25" s="28"/>
      <c r="E25" s="28"/>
      <c r="F25" s="28"/>
      <c r="G25" s="28"/>
      <c r="H25" s="28"/>
      <c r="I25" s="47"/>
    </row>
    <row r="26" ht="31.2" customHeight="1" spans="1:9">
      <c r="A26" s="30" t="s">
        <v>35</v>
      </c>
      <c r="B26" s="31"/>
      <c r="C26" s="30"/>
      <c r="D26" s="30"/>
      <c r="E26" s="30"/>
      <c r="F26" s="30"/>
      <c r="G26" s="30"/>
      <c r="H26" s="30"/>
      <c r="I26" s="47"/>
    </row>
    <row r="27" ht="31.2" customHeight="1" spans="1:9">
      <c r="A27" s="30" t="s">
        <v>36</v>
      </c>
      <c r="B27" s="31"/>
      <c r="C27" s="30"/>
      <c r="D27" s="30"/>
      <c r="E27" s="30"/>
      <c r="F27" s="30"/>
      <c r="G27" s="30"/>
      <c r="H27" s="30"/>
      <c r="I27" s="48"/>
    </row>
    <row r="28" ht="31.2" customHeight="1" spans="1:9">
      <c r="A28" s="30" t="s">
        <v>37</v>
      </c>
      <c r="B28" s="31"/>
      <c r="C28" s="30"/>
      <c r="D28" s="30"/>
      <c r="E28" s="30"/>
      <c r="F28" s="30"/>
      <c r="G28" s="30"/>
      <c r="H28" s="30"/>
      <c r="I28" s="48"/>
    </row>
    <row r="29" ht="31.2" customHeight="1" spans="1:9">
      <c r="A29" s="30" t="s">
        <v>38</v>
      </c>
      <c r="B29" s="31"/>
      <c r="C29" s="30"/>
      <c r="D29" s="30"/>
      <c r="E29" s="30"/>
      <c r="F29" s="30"/>
      <c r="G29" s="30"/>
      <c r="H29" s="30"/>
      <c r="I29" s="48"/>
    </row>
    <row r="30" ht="43.2" customHeight="1" spans="1:9">
      <c r="A30" s="30" t="s">
        <v>39</v>
      </c>
      <c r="B30" s="31"/>
      <c r="C30" s="30"/>
      <c r="D30" s="30"/>
      <c r="E30" s="30"/>
      <c r="F30" s="30"/>
      <c r="G30" s="30"/>
      <c r="H30" s="30"/>
      <c r="I30" s="47"/>
    </row>
    <row r="31" s="2" customFormat="1" ht="14.25" spans="1:9">
      <c r="A31" s="32"/>
      <c r="B31" s="33"/>
      <c r="C31" s="32"/>
      <c r="D31" s="32"/>
      <c r="E31" s="32"/>
      <c r="F31" s="32"/>
      <c r="G31" s="34"/>
      <c r="H31" s="34"/>
      <c r="I31" s="49"/>
    </row>
    <row r="32" s="2" customFormat="1" ht="19.2" customHeight="1" spans="1:9">
      <c r="A32" s="35" t="s">
        <v>40</v>
      </c>
      <c r="B32" s="33"/>
      <c r="C32" s="36"/>
      <c r="D32" s="36"/>
      <c r="E32" s="35" t="s">
        <v>41</v>
      </c>
      <c r="F32" s="35"/>
      <c r="G32" s="37"/>
      <c r="H32" s="37"/>
      <c r="I32" s="50"/>
    </row>
    <row r="33" s="2" customFormat="1" ht="19.2" customHeight="1" spans="1:9">
      <c r="A33" s="35"/>
      <c r="B33" s="33"/>
      <c r="C33" s="36"/>
      <c r="D33" s="36"/>
      <c r="E33" s="38"/>
      <c r="F33" s="38"/>
      <c r="G33" s="37"/>
      <c r="H33" s="37"/>
      <c r="I33" s="50"/>
    </row>
    <row r="34" ht="19.2" customHeight="1" spans="1:7">
      <c r="A34" s="35" t="s">
        <v>42</v>
      </c>
      <c r="B34" s="33"/>
      <c r="C34" s="36"/>
      <c r="D34" s="36"/>
      <c r="E34" s="35" t="s">
        <v>42</v>
      </c>
      <c r="F34" s="35"/>
      <c r="G34" s="37"/>
    </row>
    <row r="35" s="2" customFormat="1" ht="19.2" customHeight="1" spans="1:9">
      <c r="A35" s="35"/>
      <c r="B35" s="33"/>
      <c r="C35" s="36"/>
      <c r="D35" s="36"/>
      <c r="E35" s="38"/>
      <c r="F35" s="38"/>
      <c r="G35" s="37"/>
      <c r="H35" s="37"/>
      <c r="I35" s="50"/>
    </row>
    <row r="36" s="2" customFormat="1" ht="41" customHeight="1" spans="1:9">
      <c r="A36" s="35" t="s">
        <v>43</v>
      </c>
      <c r="B36" s="39"/>
      <c r="C36" s="32"/>
      <c r="D36" s="32"/>
      <c r="E36" s="35" t="s">
        <v>43</v>
      </c>
      <c r="F36" s="35"/>
      <c r="G36" s="37"/>
      <c r="H36" s="37"/>
      <c r="I36" s="50"/>
    </row>
    <row r="37" spans="1:8">
      <c r="A37" s="40"/>
      <c r="B37" s="41"/>
      <c r="C37" s="40"/>
      <c r="D37" s="40"/>
      <c r="E37" s="40"/>
      <c r="F37" s="40"/>
      <c r="G37" s="40"/>
      <c r="H37" s="40"/>
    </row>
    <row r="38" spans="1:8">
      <c r="A38" s="40"/>
      <c r="B38" s="41"/>
      <c r="C38" s="40"/>
      <c r="D38" s="40"/>
      <c r="E38" s="40"/>
      <c r="F38" s="40"/>
      <c r="G38" s="40"/>
      <c r="H38" s="40"/>
    </row>
    <row r="39" spans="1:8">
      <c r="A39" s="40"/>
      <c r="B39" s="41"/>
      <c r="C39" s="40"/>
      <c r="D39" s="40"/>
      <c r="E39" s="40"/>
      <c r="F39" s="40"/>
      <c r="G39" s="40"/>
      <c r="H39" s="40"/>
    </row>
    <row r="40" spans="1:8">
      <c r="A40" s="40"/>
      <c r="B40" s="41"/>
      <c r="C40" s="40"/>
      <c r="D40" s="40"/>
      <c r="E40" s="40"/>
      <c r="F40" s="40"/>
      <c r="G40" s="40"/>
      <c r="H40" s="40"/>
    </row>
    <row r="41" spans="1:8">
      <c r="A41" s="40"/>
      <c r="B41" s="41"/>
      <c r="C41" s="40"/>
      <c r="D41" s="40"/>
      <c r="E41" s="40"/>
      <c r="F41" s="40"/>
      <c r="G41" s="40"/>
      <c r="H41" s="40"/>
    </row>
    <row r="42" spans="1:8">
      <c r="A42" s="40"/>
      <c r="B42" s="41"/>
      <c r="C42" s="40"/>
      <c r="D42" s="40"/>
      <c r="E42" s="40"/>
      <c r="F42" s="40"/>
      <c r="G42" s="40"/>
      <c r="H42" s="40"/>
    </row>
    <row r="43" spans="1:8">
      <c r="A43" s="40"/>
      <c r="B43" s="41"/>
      <c r="C43" s="40"/>
      <c r="D43" s="40"/>
      <c r="E43" s="40"/>
      <c r="F43" s="40"/>
      <c r="G43" s="40"/>
      <c r="H43" s="40"/>
    </row>
    <row r="44" spans="1:8">
      <c r="A44" s="40"/>
      <c r="B44" s="41"/>
      <c r="C44" s="40"/>
      <c r="D44" s="40"/>
      <c r="E44" s="40"/>
      <c r="F44" s="40"/>
      <c r="G44" s="40"/>
      <c r="H44" s="40"/>
    </row>
    <row r="45" spans="1:8">
      <c r="A45" s="40"/>
      <c r="B45" s="41"/>
      <c r="C45" s="40"/>
      <c r="D45" s="40"/>
      <c r="E45" s="40"/>
      <c r="F45" s="40"/>
      <c r="G45" s="40"/>
      <c r="H45" s="40"/>
    </row>
    <row r="46" spans="1:8">
      <c r="A46" s="40"/>
      <c r="B46" s="41"/>
      <c r="C46" s="40"/>
      <c r="D46" s="40"/>
      <c r="E46" s="40"/>
      <c r="F46" s="40"/>
      <c r="G46" s="40"/>
      <c r="H46" s="40"/>
    </row>
    <row r="47" spans="1:8">
      <c r="A47" s="40"/>
      <c r="B47" s="41"/>
      <c r="C47" s="40"/>
      <c r="D47" s="40"/>
      <c r="E47" s="40"/>
      <c r="F47" s="40"/>
      <c r="G47" s="40"/>
      <c r="H47" s="40"/>
    </row>
    <row r="48" spans="1:8">
      <c r="A48" s="40"/>
      <c r="B48" s="41"/>
      <c r="C48" s="40"/>
      <c r="D48" s="40"/>
      <c r="E48" s="40"/>
      <c r="F48" s="40"/>
      <c r="G48" s="40"/>
      <c r="H48" s="40"/>
    </row>
    <row r="49" spans="1:8">
      <c r="A49" s="40"/>
      <c r="B49" s="41"/>
      <c r="C49" s="40"/>
      <c r="D49" s="40"/>
      <c r="E49" s="40"/>
      <c r="F49" s="40"/>
      <c r="G49" s="40"/>
      <c r="H49" s="40"/>
    </row>
    <row r="50" spans="1:8">
      <c r="A50" s="40"/>
      <c r="B50" s="41"/>
      <c r="C50" s="40"/>
      <c r="D50" s="40"/>
      <c r="E50" s="40"/>
      <c r="F50" s="40"/>
      <c r="G50" s="40"/>
      <c r="H50" s="40"/>
    </row>
  </sheetData>
  <mergeCells count="13">
    <mergeCell ref="A1:H1"/>
    <mergeCell ref="A2:H2"/>
    <mergeCell ref="A3:H3"/>
    <mergeCell ref="A4:H4"/>
    <mergeCell ref="A5:H5"/>
    <mergeCell ref="A6:H6"/>
    <mergeCell ref="A25:H25"/>
    <mergeCell ref="A26:H26"/>
    <mergeCell ref="A27:H27"/>
    <mergeCell ref="A28:H28"/>
    <mergeCell ref="A29:H29"/>
    <mergeCell ref="A30:H30"/>
    <mergeCell ref="H8:H24"/>
  </mergeCells>
  <conditionalFormatting sqref="B34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A10" sqref="$A1:$XFD1048576"/>
    </sheetView>
  </sheetViews>
  <sheetFormatPr defaultColWidth="9" defaultRowHeight="13.5"/>
  <cols>
    <col min="1" max="1" width="5.66666666666667" style="3" customWidth="1"/>
    <col min="2" max="2" width="14.125" style="4" customWidth="1"/>
    <col min="3" max="3" width="35.875" style="3" customWidth="1"/>
    <col min="4" max="4" width="11.625" style="3" customWidth="1"/>
    <col min="5" max="6" width="12.375" style="3" customWidth="1"/>
    <col min="7" max="7" width="13.25" style="3" customWidth="1"/>
    <col min="8" max="8" width="11.625" style="3" customWidth="1"/>
    <col min="9" max="9" width="14.75" style="3" customWidth="1"/>
    <col min="10" max="10" width="9.55833333333333" style="3" customWidth="1"/>
    <col min="11" max="13" width="8.88333333333333" style="3"/>
    <col min="14" max="14" width="10.5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42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42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43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44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 t="s">
        <v>12</v>
      </c>
      <c r="H7" s="20" t="s">
        <v>13</v>
      </c>
      <c r="I7" s="45"/>
    </row>
    <row r="8" s="1" customFormat="1" ht="19" customHeight="1" spans="1:9">
      <c r="A8" s="21">
        <v>1</v>
      </c>
      <c r="B8" s="22" t="s">
        <v>14</v>
      </c>
      <c r="C8" s="22" t="str">
        <f>VLOOKUP(B8,[1]Sheet4!$B:$C,2,0)</f>
        <v>一排三人座垫护面总成左舵-中期 </v>
      </c>
      <c r="D8" s="22">
        <v>74.77</v>
      </c>
      <c r="E8" s="23">
        <v>57</v>
      </c>
      <c r="F8" s="23">
        <f t="shared" ref="F8:F24" si="0">D8-E8</f>
        <v>17.77</v>
      </c>
      <c r="G8" s="24">
        <f t="shared" ref="G8:G24" si="1">F8/D8</f>
        <v>0.237662163969506</v>
      </c>
      <c r="H8" s="25" t="s">
        <v>15</v>
      </c>
      <c r="I8" s="46"/>
    </row>
    <row r="9" s="1" customFormat="1" ht="19" customHeight="1" spans="1:9">
      <c r="A9" s="21">
        <v>2</v>
      </c>
      <c r="B9" s="22" t="s">
        <v>16</v>
      </c>
      <c r="C9" s="22" t="str">
        <f>VLOOKUP(B9,[1]Sheet4!$B:$C,2,0)</f>
        <v>k1正司机背布套(新面料）-中期 </v>
      </c>
      <c r="D9" s="22">
        <v>33.85</v>
      </c>
      <c r="E9" s="23">
        <v>30</v>
      </c>
      <c r="F9" s="23">
        <f t="shared" si="0"/>
        <v>3.85</v>
      </c>
      <c r="G9" s="24">
        <f t="shared" si="1"/>
        <v>0.113737075332349</v>
      </c>
      <c r="H9" s="26"/>
      <c r="I9" s="46"/>
    </row>
    <row r="10" s="1" customFormat="1" ht="19" customHeight="1" spans="1:9">
      <c r="A10" s="21">
        <v>3</v>
      </c>
      <c r="B10" s="22" t="s">
        <v>17</v>
      </c>
      <c r="C10" s="22" t="str">
        <f>VLOOKUP(B10,[1]Sheet4!$B:$C,2,0)</f>
        <v>k1司机座布套（新面料）-中期 </v>
      </c>
      <c r="D10" s="22">
        <v>26.43</v>
      </c>
      <c r="E10" s="23">
        <v>21.33</v>
      </c>
      <c r="F10" s="23">
        <f t="shared" si="0"/>
        <v>5.1</v>
      </c>
      <c r="G10" s="24">
        <f t="shared" si="1"/>
        <v>0.192962542565267</v>
      </c>
      <c r="H10" s="26"/>
      <c r="I10" s="46"/>
    </row>
    <row r="11" s="1" customFormat="1" ht="19" customHeight="1" spans="1:9">
      <c r="A11" s="21">
        <v>4</v>
      </c>
      <c r="B11" s="22" t="s">
        <v>18</v>
      </c>
      <c r="C11" s="22" t="str">
        <f>VLOOKUP(B11,[1]Sheet4!$B:$C,2,0)</f>
        <v>k1窄车中间背布套-中期</v>
      </c>
      <c r="D11" s="22">
        <v>26.89</v>
      </c>
      <c r="E11" s="23">
        <v>24.72</v>
      </c>
      <c r="F11" s="23">
        <f t="shared" si="0"/>
        <v>2.17</v>
      </c>
      <c r="G11" s="24">
        <f t="shared" si="1"/>
        <v>0.0806991446634437</v>
      </c>
      <c r="H11" s="26"/>
      <c r="I11" s="46"/>
    </row>
    <row r="12" s="1" customFormat="1" ht="19" customHeight="1" spans="1:9">
      <c r="A12" s="21">
        <v>5</v>
      </c>
      <c r="B12" s="22" t="s">
        <v>19</v>
      </c>
      <c r="C12" s="22" t="str">
        <f>VLOOKUP(B12,[1]Sheet4!$B:$C,2,0)</f>
        <v>K1二排单人座-中期 </v>
      </c>
      <c r="D12" s="22">
        <v>25.63</v>
      </c>
      <c r="E12" s="23">
        <v>21.82</v>
      </c>
      <c r="F12" s="23">
        <f t="shared" si="0"/>
        <v>3.81</v>
      </c>
      <c r="G12" s="24">
        <f t="shared" si="1"/>
        <v>0.14865392118611</v>
      </c>
      <c r="H12" s="26"/>
      <c r="I12" s="46"/>
    </row>
    <row r="13" s="1" customFormat="1" ht="19" customHeight="1" spans="1:9">
      <c r="A13" s="21">
        <v>6</v>
      </c>
      <c r="B13" s="22" t="s">
        <v>20</v>
      </c>
      <c r="C13" s="22" t="str">
        <f>VLOOKUP(B13,[1]Sheet4!$B:$C,2,0)</f>
        <v>k1窄车中间座布套-中期</v>
      </c>
      <c r="D13" s="22">
        <v>24.47</v>
      </c>
      <c r="E13" s="23">
        <v>17.49</v>
      </c>
      <c r="F13" s="23">
        <f t="shared" si="0"/>
        <v>6.98</v>
      </c>
      <c r="G13" s="24">
        <f t="shared" si="1"/>
        <v>0.285247241520229</v>
      </c>
      <c r="H13" s="26"/>
      <c r="I13" s="46"/>
    </row>
    <row r="14" s="1" customFormat="1" ht="19" customHeight="1" spans="1:9">
      <c r="A14" s="21">
        <v>7</v>
      </c>
      <c r="B14" s="22" t="s">
        <v>21</v>
      </c>
      <c r="C14" s="22" t="s">
        <v>22</v>
      </c>
      <c r="D14" s="22">
        <v>8.9</v>
      </c>
      <c r="E14" s="23">
        <v>7</v>
      </c>
      <c r="F14" s="23">
        <f t="shared" si="0"/>
        <v>1.9</v>
      </c>
      <c r="G14" s="24">
        <f t="shared" si="1"/>
        <v>0.213483146067416</v>
      </c>
      <c r="H14" s="26"/>
      <c r="I14" s="46"/>
    </row>
    <row r="15" s="1" customFormat="1" ht="19" customHeight="1" spans="1:9">
      <c r="A15" s="21">
        <v>8</v>
      </c>
      <c r="B15" s="22" t="s">
        <v>23</v>
      </c>
      <c r="C15" s="22" t="str">
        <f>VLOOKUP(B15,[1]Sheet4!$B:$C,2,0)</f>
        <v>侧翻右座椅座护面总成-中期 </v>
      </c>
      <c r="D15" s="22">
        <v>54.72</v>
      </c>
      <c r="E15" s="23">
        <v>35.86</v>
      </c>
      <c r="F15" s="23">
        <f t="shared" si="0"/>
        <v>18.86</v>
      </c>
      <c r="G15" s="24">
        <f t="shared" si="1"/>
        <v>0.344663742690058</v>
      </c>
      <c r="H15" s="26"/>
      <c r="I15" s="46"/>
    </row>
    <row r="16" s="1" customFormat="1" ht="19" customHeight="1" spans="1:9">
      <c r="A16" s="21">
        <v>9</v>
      </c>
      <c r="B16" s="22" t="s">
        <v>24</v>
      </c>
      <c r="C16" s="22" t="str">
        <f>VLOOKUP(B16,[1]Sheet4!$B:$C,2,0)</f>
        <v>侧翻右座椅背护面总成-中期 </v>
      </c>
      <c r="D16" s="22">
        <v>66.79</v>
      </c>
      <c r="E16" s="23">
        <v>43.19</v>
      </c>
      <c r="F16" s="23">
        <f t="shared" si="0"/>
        <v>23.6</v>
      </c>
      <c r="G16" s="24">
        <f t="shared" si="1"/>
        <v>0.353346309327744</v>
      </c>
      <c r="H16" s="26"/>
      <c r="I16" s="46"/>
    </row>
    <row r="17" s="1" customFormat="1" ht="19" customHeight="1" spans="1:9">
      <c r="A17" s="21">
        <v>10</v>
      </c>
      <c r="B17" s="22" t="s">
        <v>25</v>
      </c>
      <c r="C17" s="22" t="str">
        <f>VLOOKUP(B17,[1]Sheet4!$B:$C,2,0)</f>
        <v>k1头枕-中期</v>
      </c>
      <c r="D17" s="22">
        <v>8.26</v>
      </c>
      <c r="E17" s="23">
        <v>7.51</v>
      </c>
      <c r="F17" s="23">
        <f t="shared" si="0"/>
        <v>0.75</v>
      </c>
      <c r="G17" s="24">
        <f t="shared" si="1"/>
        <v>0.0907990314769976</v>
      </c>
      <c r="H17" s="26"/>
      <c r="I17" s="46"/>
    </row>
    <row r="18" s="1" customFormat="1" ht="19" customHeight="1" spans="1:9">
      <c r="A18" s="21">
        <v>11</v>
      </c>
      <c r="B18" s="22" t="s">
        <v>26</v>
      </c>
      <c r="C18" s="22" t="str">
        <f>VLOOKUP(B18,[1]Sheet4!$B:$C,2,0)</f>
        <v>双人座布面-中期 </v>
      </c>
      <c r="D18" s="22">
        <v>51.72</v>
      </c>
      <c r="E18" s="23">
        <v>35.57</v>
      </c>
      <c r="F18" s="23">
        <f t="shared" si="0"/>
        <v>16.15</v>
      </c>
      <c r="G18" s="24">
        <f t="shared" si="1"/>
        <v>0.312258313998453</v>
      </c>
      <c r="H18" s="26"/>
      <c r="I18" s="46"/>
    </row>
    <row r="19" s="1" customFormat="1" ht="19" customHeight="1" spans="1:9">
      <c r="A19" s="21">
        <v>12</v>
      </c>
      <c r="B19" s="22" t="s">
        <v>27</v>
      </c>
      <c r="C19" s="22" t="str">
        <f>VLOOKUP(B19,[1]Sheet4!$B:$C,2,0)</f>
        <v>双人左靠背护面总成-中期</v>
      </c>
      <c r="D19" s="22">
        <v>31.92</v>
      </c>
      <c r="E19" s="23">
        <v>28.58</v>
      </c>
      <c r="F19" s="23">
        <f t="shared" si="0"/>
        <v>3.34</v>
      </c>
      <c r="G19" s="24">
        <f t="shared" si="1"/>
        <v>0.104636591478697</v>
      </c>
      <c r="H19" s="26"/>
      <c r="I19" s="46"/>
    </row>
    <row r="20" s="1" customFormat="1" ht="19" customHeight="1" spans="1:9">
      <c r="A20" s="21">
        <v>13</v>
      </c>
      <c r="B20" s="22" t="s">
        <v>28</v>
      </c>
      <c r="C20" s="22" t="str">
        <f>VLOOKUP(B20,[1]Sheet4!$B:$C,2,0)</f>
        <v>双人右靠背护面总成-中期</v>
      </c>
      <c r="D20" s="22">
        <v>31.92</v>
      </c>
      <c r="E20" s="23">
        <v>28.58</v>
      </c>
      <c r="F20" s="23">
        <f t="shared" si="0"/>
        <v>3.34</v>
      </c>
      <c r="G20" s="24">
        <f t="shared" si="1"/>
        <v>0.104636591478697</v>
      </c>
      <c r="H20" s="26"/>
      <c r="I20" s="46"/>
    </row>
    <row r="21" s="1" customFormat="1" ht="19" customHeight="1" spans="1:9">
      <c r="A21" s="21">
        <v>14</v>
      </c>
      <c r="B21" s="22" t="s">
        <v>29</v>
      </c>
      <c r="C21" s="22" t="s">
        <v>30</v>
      </c>
      <c r="D21" s="22">
        <v>31.93</v>
      </c>
      <c r="E21" s="23">
        <v>25.82</v>
      </c>
      <c r="F21" s="23">
        <f t="shared" si="0"/>
        <v>6.11</v>
      </c>
      <c r="G21" s="24">
        <f t="shared" si="1"/>
        <v>0.191356091450047</v>
      </c>
      <c r="H21" s="26"/>
      <c r="I21" s="46"/>
    </row>
    <row r="22" s="1" customFormat="1" ht="19" customHeight="1" spans="1:9">
      <c r="A22" s="21">
        <v>15</v>
      </c>
      <c r="B22" s="22" t="s">
        <v>31</v>
      </c>
      <c r="C22" s="22" t="str">
        <f>VLOOKUP(B22,[1]Sheet4!$B:$C,2,0)</f>
        <v>K1三排单人座-中期 </v>
      </c>
      <c r="D22" s="22">
        <v>25.63</v>
      </c>
      <c r="E22" s="23">
        <v>21.32</v>
      </c>
      <c r="F22" s="23">
        <f t="shared" si="0"/>
        <v>4.31</v>
      </c>
      <c r="G22" s="24">
        <f t="shared" si="1"/>
        <v>0.168162309793211</v>
      </c>
      <c r="H22" s="26"/>
      <c r="I22" s="46"/>
    </row>
    <row r="23" s="1" customFormat="1" ht="19" customHeight="1" spans="1:9">
      <c r="A23" s="21">
        <v>16</v>
      </c>
      <c r="B23" s="22" t="s">
        <v>32</v>
      </c>
      <c r="C23" s="22" t="str">
        <f>VLOOKUP(B23,[1]Sheet4!$B:$C,2,0)</f>
        <v>侧翻左座椅座护面总成-中期 </v>
      </c>
      <c r="D23" s="22">
        <v>54.72</v>
      </c>
      <c r="E23" s="23">
        <v>35.72</v>
      </c>
      <c r="F23" s="23">
        <f t="shared" si="0"/>
        <v>19</v>
      </c>
      <c r="G23" s="24">
        <f t="shared" si="1"/>
        <v>0.347222222222222</v>
      </c>
      <c r="H23" s="26"/>
      <c r="I23" s="46"/>
    </row>
    <row r="24" s="1" customFormat="1" ht="19" customHeight="1" spans="1:9">
      <c r="A24" s="21">
        <v>17</v>
      </c>
      <c r="B24" s="22" t="s">
        <v>33</v>
      </c>
      <c r="C24" s="22" t="str">
        <f>VLOOKUP(B24,[1]Sheet4!$B:$C,2,0)</f>
        <v>侧翻左座椅背护面总成-中期 </v>
      </c>
      <c r="D24" s="22">
        <v>66.79</v>
      </c>
      <c r="E24" s="23">
        <v>43</v>
      </c>
      <c r="F24" s="23">
        <f t="shared" si="0"/>
        <v>23.79</v>
      </c>
      <c r="G24" s="24">
        <f t="shared" si="1"/>
        <v>0.356191046563857</v>
      </c>
      <c r="H24" s="27"/>
      <c r="I24" s="46"/>
    </row>
    <row r="25" ht="31.2" customHeight="1" spans="1:9">
      <c r="A25" s="28" t="s">
        <v>34</v>
      </c>
      <c r="B25" s="29"/>
      <c r="C25" s="28"/>
      <c r="D25" s="28"/>
      <c r="E25" s="28"/>
      <c r="F25" s="28"/>
      <c r="G25" s="28"/>
      <c r="H25" s="28"/>
      <c r="I25" s="47"/>
    </row>
    <row r="26" ht="31.2" customHeight="1" spans="1:9">
      <c r="A26" s="30" t="s">
        <v>35</v>
      </c>
      <c r="B26" s="31"/>
      <c r="C26" s="30"/>
      <c r="D26" s="30"/>
      <c r="E26" s="30"/>
      <c r="F26" s="30"/>
      <c r="G26" s="30"/>
      <c r="H26" s="30"/>
      <c r="I26" s="47"/>
    </row>
    <row r="27" ht="31.2" customHeight="1" spans="1:9">
      <c r="A27" s="30" t="s">
        <v>36</v>
      </c>
      <c r="B27" s="31"/>
      <c r="C27" s="30"/>
      <c r="D27" s="30"/>
      <c r="E27" s="30"/>
      <c r="F27" s="30"/>
      <c r="G27" s="30"/>
      <c r="H27" s="30"/>
      <c r="I27" s="48"/>
    </row>
    <row r="28" ht="31.2" customHeight="1" spans="1:9">
      <c r="A28" s="30" t="s">
        <v>37</v>
      </c>
      <c r="B28" s="31"/>
      <c r="C28" s="30"/>
      <c r="D28" s="30"/>
      <c r="E28" s="30"/>
      <c r="F28" s="30"/>
      <c r="G28" s="30"/>
      <c r="H28" s="30"/>
      <c r="I28" s="48"/>
    </row>
    <row r="29" ht="31.2" customHeight="1" spans="1:9">
      <c r="A29" s="30" t="s">
        <v>38</v>
      </c>
      <c r="B29" s="31"/>
      <c r="C29" s="30"/>
      <c r="D29" s="30"/>
      <c r="E29" s="30"/>
      <c r="F29" s="30"/>
      <c r="G29" s="30"/>
      <c r="H29" s="30"/>
      <c r="I29" s="48"/>
    </row>
    <row r="30" ht="43.2" customHeight="1" spans="1:9">
      <c r="A30" s="30" t="s">
        <v>39</v>
      </c>
      <c r="B30" s="31"/>
      <c r="C30" s="30"/>
      <c r="D30" s="30"/>
      <c r="E30" s="30"/>
      <c r="F30" s="30"/>
      <c r="G30" s="30"/>
      <c r="H30" s="30"/>
      <c r="I30" s="47"/>
    </row>
    <row r="31" s="2" customFormat="1" ht="14.25" spans="1:9">
      <c r="A31" s="32"/>
      <c r="B31" s="33"/>
      <c r="C31" s="32"/>
      <c r="D31" s="32"/>
      <c r="E31" s="32"/>
      <c r="F31" s="32"/>
      <c r="G31" s="34"/>
      <c r="H31" s="34"/>
      <c r="I31" s="49"/>
    </row>
    <row r="32" s="2" customFormat="1" ht="19.2" customHeight="1" spans="1:9">
      <c r="A32" s="35" t="s">
        <v>40</v>
      </c>
      <c r="B32" s="33"/>
      <c r="C32" s="36"/>
      <c r="D32" s="36"/>
      <c r="E32" s="35" t="s">
        <v>41</v>
      </c>
      <c r="F32" s="35"/>
      <c r="G32" s="37"/>
      <c r="H32" s="37"/>
      <c r="I32" s="50"/>
    </row>
    <row r="33" s="2" customFormat="1" ht="19.2" customHeight="1" spans="1:9">
      <c r="A33" s="35"/>
      <c r="B33" s="33"/>
      <c r="C33" s="36"/>
      <c r="D33" s="36"/>
      <c r="E33" s="38"/>
      <c r="F33" s="38"/>
      <c r="G33" s="37"/>
      <c r="H33" s="37"/>
      <c r="I33" s="50"/>
    </row>
    <row r="34" ht="19.2" customHeight="1" spans="1:7">
      <c r="A34" s="35" t="s">
        <v>42</v>
      </c>
      <c r="B34" s="33"/>
      <c r="C34" s="36"/>
      <c r="D34" s="36"/>
      <c r="E34" s="35" t="s">
        <v>42</v>
      </c>
      <c r="F34" s="35"/>
      <c r="G34" s="37"/>
    </row>
    <row r="35" s="2" customFormat="1" ht="19.2" customHeight="1" spans="1:9">
      <c r="A35" s="35"/>
      <c r="B35" s="33"/>
      <c r="C35" s="36"/>
      <c r="D35" s="36"/>
      <c r="E35" s="38"/>
      <c r="F35" s="38"/>
      <c r="G35" s="37"/>
      <c r="H35" s="37"/>
      <c r="I35" s="50"/>
    </row>
    <row r="36" s="2" customFormat="1" ht="41" customHeight="1" spans="1:9">
      <c r="A36" s="35" t="s">
        <v>43</v>
      </c>
      <c r="B36" s="39"/>
      <c r="C36" s="32"/>
      <c r="D36" s="32"/>
      <c r="E36" s="35" t="s">
        <v>43</v>
      </c>
      <c r="F36" s="35"/>
      <c r="G36" s="37"/>
      <c r="H36" s="37"/>
      <c r="I36" s="50"/>
    </row>
    <row r="37" spans="1:8">
      <c r="A37" s="40"/>
      <c r="B37" s="41"/>
      <c r="C37" s="40"/>
      <c r="D37" s="40"/>
      <c r="E37" s="40"/>
      <c r="F37" s="40"/>
      <c r="G37" s="40"/>
      <c r="H37" s="40"/>
    </row>
    <row r="38" spans="1:8">
      <c r="A38" s="40"/>
      <c r="B38" s="41"/>
      <c r="C38" s="40"/>
      <c r="D38" s="40"/>
      <c r="E38" s="40"/>
      <c r="F38" s="40"/>
      <c r="G38" s="40"/>
      <c r="H38" s="40"/>
    </row>
    <row r="39" spans="1:8">
      <c r="A39" s="40"/>
      <c r="B39" s="41"/>
      <c r="C39" s="40"/>
      <c r="D39" s="40"/>
      <c r="E39" s="40"/>
      <c r="F39" s="40"/>
      <c r="G39" s="40"/>
      <c r="H39" s="40"/>
    </row>
    <row r="40" spans="1:8">
      <c r="A40" s="40"/>
      <c r="B40" s="41"/>
      <c r="C40" s="40"/>
      <c r="D40" s="40"/>
      <c r="E40" s="40"/>
      <c r="F40" s="40"/>
      <c r="G40" s="40"/>
      <c r="H40" s="40"/>
    </row>
    <row r="41" spans="1:8">
      <c r="A41" s="40"/>
      <c r="B41" s="41"/>
      <c r="C41" s="40"/>
      <c r="D41" s="40"/>
      <c r="E41" s="40"/>
      <c r="F41" s="40"/>
      <c r="G41" s="40"/>
      <c r="H41" s="40"/>
    </row>
    <row r="42" spans="1:8">
      <c r="A42" s="40"/>
      <c r="B42" s="41"/>
      <c r="C42" s="40"/>
      <c r="D42" s="40"/>
      <c r="E42" s="40"/>
      <c r="F42" s="40"/>
      <c r="G42" s="40"/>
      <c r="H42" s="40"/>
    </row>
    <row r="43" spans="1:8">
      <c r="A43" s="40"/>
      <c r="B43" s="41"/>
      <c r="C43" s="40"/>
      <c r="D43" s="40"/>
      <c r="E43" s="40"/>
      <c r="F43" s="40"/>
      <c r="G43" s="40"/>
      <c r="H43" s="40"/>
    </row>
    <row r="44" spans="1:8">
      <c r="A44" s="40"/>
      <c r="B44" s="41"/>
      <c r="C44" s="40"/>
      <c r="D44" s="40"/>
      <c r="E44" s="40"/>
      <c r="F44" s="40"/>
      <c r="G44" s="40"/>
      <c r="H44" s="40"/>
    </row>
    <row r="45" spans="1:8">
      <c r="A45" s="40"/>
      <c r="B45" s="41"/>
      <c r="C45" s="40"/>
      <c r="D45" s="40"/>
      <c r="E45" s="40"/>
      <c r="F45" s="40"/>
      <c r="G45" s="40"/>
      <c r="H45" s="40"/>
    </row>
    <row r="46" spans="1:8">
      <c r="A46" s="40"/>
      <c r="B46" s="41"/>
      <c r="C46" s="40"/>
      <c r="D46" s="40"/>
      <c r="E46" s="40"/>
      <c r="F46" s="40"/>
      <c r="G46" s="40"/>
      <c r="H46" s="40"/>
    </row>
    <row r="47" spans="1:8">
      <c r="A47" s="40"/>
      <c r="B47" s="41"/>
      <c r="C47" s="40"/>
      <c r="D47" s="40"/>
      <c r="E47" s="40"/>
      <c r="F47" s="40"/>
      <c r="G47" s="40"/>
      <c r="H47" s="40"/>
    </row>
    <row r="48" spans="1:8">
      <c r="A48" s="40"/>
      <c r="B48" s="41"/>
      <c r="C48" s="40"/>
      <c r="D48" s="40"/>
      <c r="E48" s="40"/>
      <c r="F48" s="40"/>
      <c r="G48" s="40"/>
      <c r="H48" s="40"/>
    </row>
    <row r="49" spans="1:8">
      <c r="A49" s="40"/>
      <c r="B49" s="41"/>
      <c r="C49" s="40"/>
      <c r="D49" s="40"/>
      <c r="E49" s="40"/>
      <c r="F49" s="40"/>
      <c r="G49" s="40"/>
      <c r="H49" s="40"/>
    </row>
    <row r="50" spans="1:8">
      <c r="A50" s="40"/>
      <c r="B50" s="41"/>
      <c r="C50" s="40"/>
      <c r="D50" s="40"/>
      <c r="E50" s="40"/>
      <c r="F50" s="40"/>
      <c r="G50" s="40"/>
      <c r="H50" s="40"/>
    </row>
  </sheetData>
  <mergeCells count="13">
    <mergeCell ref="A1:H1"/>
    <mergeCell ref="A2:H2"/>
    <mergeCell ref="A3:H3"/>
    <mergeCell ref="A4:H4"/>
    <mergeCell ref="A5:H5"/>
    <mergeCell ref="A6:H6"/>
    <mergeCell ref="A25:H25"/>
    <mergeCell ref="A26:H26"/>
    <mergeCell ref="A27:H27"/>
    <mergeCell ref="A28:H28"/>
    <mergeCell ref="A29:H29"/>
    <mergeCell ref="A30:H30"/>
    <mergeCell ref="H8:H24"/>
  </mergeCells>
  <conditionalFormatting sqref="B3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2023-09-05T02:51:18Z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