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E:\特殊备件订单管理\2023.9.12\"/>
    </mc:Choice>
  </mc:AlternateContent>
  <xr:revisionPtr revIDLastSave="0" documentId="13_ncr:1_{52C6A5F8-E15A-40D1-9915-58380F0FD5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M10" i="1" l="1"/>
  <c r="M9" i="1"/>
  <c r="M8" i="1"/>
  <c r="M7" i="1"/>
  <c r="M6" i="1"/>
  <c r="M5" i="1"/>
  <c r="M4" i="1"/>
  <c r="J9" i="1" l="1"/>
  <c r="J8" i="1"/>
  <c r="J7" i="1"/>
  <c r="J6" i="1"/>
  <c r="J5" i="1"/>
  <c r="J4" i="1"/>
  <c r="L9" i="1"/>
  <c r="L8" i="1"/>
  <c r="L7" i="1"/>
  <c r="L6" i="1"/>
  <c r="L5" i="1"/>
  <c r="L4" i="1"/>
  <c r="L10" i="1" l="1"/>
</calcChain>
</file>

<file path=xl/sharedStrings.xml><?xml version="1.0" encoding="utf-8"?>
<sst xmlns="http://schemas.openxmlformats.org/spreadsheetml/2006/main" count="43" uniqueCount="35">
  <si>
    <t>订货单2.</t>
  </si>
  <si>
    <t>客户零件号</t>
  </si>
  <si>
    <t>零件名称</t>
  </si>
  <si>
    <t>功能</t>
  </si>
  <si>
    <t>颜色</t>
  </si>
  <si>
    <t>河北</t>
  </si>
  <si>
    <t>5CG 857 501 AN C9A</t>
  </si>
  <si>
    <t>316MP外镜高左极地白</t>
  </si>
  <si>
    <t>镜片电调节，单曲镜片，带LG灯，电动折叠，镜片电加热，发泡三角垫</t>
  </si>
  <si>
    <t>极地白</t>
  </si>
  <si>
    <t>5CG 857 502 AH C9A</t>
  </si>
  <si>
    <t>316MP外镜高右极地白</t>
  </si>
  <si>
    <t>5CG 857 501 AN 041</t>
  </si>
  <si>
    <t>316MP外镜高左高亮黑</t>
  </si>
  <si>
    <t>高亮黑</t>
  </si>
  <si>
    <t>5CG 857 502 AH 041</t>
  </si>
  <si>
    <t>316MP外镜高右高亮黑</t>
  </si>
  <si>
    <t>5CG 857 501 AS 041</t>
  </si>
  <si>
    <t>316MP外镜顶左高亮黑</t>
  </si>
  <si>
    <t>镜片电调节，单曲镜片，带LG灯，电动折叠，镜片电加热，360摄像头，发泡三角垫</t>
  </si>
  <si>
    <t>5CG 857 502 AM 041</t>
  </si>
  <si>
    <t>316MP外镜顶右高亮黑</t>
  </si>
  <si>
    <t>合计</t>
  </si>
  <si>
    <t>发货地</t>
  </si>
  <si>
    <t>河北省 廊坊市 香河县 机器人小镇 盛大汽配仓库 薛迪秋13910334408</t>
  </si>
  <si>
    <t>附加值</t>
    <phoneticPr fontId="8" type="noConversion"/>
  </si>
  <si>
    <t>出售/单价</t>
    <phoneticPr fontId="8" type="noConversion"/>
  </si>
  <si>
    <t>包装1（内纸箱）</t>
    <phoneticPr fontId="8" type="noConversion"/>
  </si>
  <si>
    <t>包装2（外纸箱）</t>
    <phoneticPr fontId="8" type="noConversion"/>
  </si>
  <si>
    <t>成本/单个</t>
    <phoneticPr fontId="8" type="noConversion"/>
  </si>
  <si>
    <t>订货数量</t>
    <phoneticPr fontId="8" type="noConversion"/>
  </si>
  <si>
    <t>金额（含税）</t>
    <phoneticPr fontId="8" type="noConversion"/>
  </si>
  <si>
    <t>运费</t>
    <phoneticPr fontId="8" type="noConversion"/>
  </si>
  <si>
    <t>客户自理</t>
    <phoneticPr fontId="8" type="noConversion"/>
  </si>
  <si>
    <t>附加值共计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</si>
</sst>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);[Red]\(0.00\)"/>
  </numFmts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theme="4" tint="0.5999633777886288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4" tint="0.5999633777886288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178" fontId="2" fillId="3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178" fontId="4" fillId="4" borderId="1" xfId="1" applyNumberFormat="1" applyFont="1" applyFill="1" applyBorder="1">
      <alignment vertical="center"/>
    </xf>
    <xf numFmtId="178" fontId="4" fillId="4" borderId="1" xfId="1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78" fontId="4" fillId="4" borderId="1" xfId="0" applyNumberFormat="1" applyFont="1" applyFill="1" applyBorder="1">
      <alignment vertical="center"/>
    </xf>
    <xf numFmtId="178" fontId="4" fillId="4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78" fontId="10" fillId="3" borderId="1" xfId="1" applyNumberFormat="1" applyFont="1" applyFill="1" applyBorder="1" applyAlignment="1">
      <alignment horizontal="center" vertical="center"/>
    </xf>
    <xf numFmtId="178" fontId="4" fillId="4" borderId="1" xfId="1" applyNumberFormat="1" applyFont="1" applyFill="1" applyBorder="1" applyAlignment="1">
      <alignment horizontal="center" vertical="center"/>
    </xf>
    <xf numFmtId="178" fontId="4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178" fontId="10" fillId="5" borderId="1" xfId="1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>
      <alignment vertical="center"/>
    </xf>
    <xf numFmtId="0" fontId="9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zoomScale="85" zoomScaleNormal="85" workbookViewId="0">
      <selection activeCell="D19" sqref="D19"/>
    </sheetView>
  </sheetViews>
  <sheetFormatPr defaultColWidth="9" defaultRowHeight="13.5" x14ac:dyDescent="0.15"/>
  <cols>
    <col min="2" max="2" width="22.75" customWidth="1"/>
    <col min="3" max="3" width="20.625" bestFit="1" customWidth="1"/>
    <col min="4" max="4" width="76.875" bestFit="1" customWidth="1"/>
    <col min="5" max="5" width="14" customWidth="1"/>
    <col min="6" max="6" width="10.5" bestFit="1" customWidth="1"/>
    <col min="7" max="7" width="12.75" bestFit="1" customWidth="1"/>
    <col min="8" max="8" width="17.25" bestFit="1" customWidth="1"/>
    <col min="9" max="9" width="19.375" bestFit="1" customWidth="1"/>
    <col min="10" max="10" width="12.75" bestFit="1" customWidth="1"/>
    <col min="11" max="11" width="9.5" style="1" bestFit="1" customWidth="1"/>
    <col min="12" max="12" width="13.875" bestFit="1" customWidth="1"/>
    <col min="13" max="13" width="13.875" customWidth="1"/>
  </cols>
  <sheetData>
    <row r="1" spans="1:14" x14ac:dyDescent="0.15">
      <c r="F1" s="18"/>
      <c r="H1" s="18"/>
      <c r="K1" s="19"/>
      <c r="L1" s="18"/>
      <c r="M1" s="18"/>
    </row>
    <row r="2" spans="1:14" x14ac:dyDescent="0.15">
      <c r="F2" s="18"/>
      <c r="H2" s="18"/>
      <c r="I2" s="18"/>
      <c r="K2" s="19"/>
      <c r="L2" s="18"/>
      <c r="M2" s="18"/>
    </row>
    <row r="3" spans="1:14" ht="14.25" x14ac:dyDescent="0.15">
      <c r="A3" t="s">
        <v>0</v>
      </c>
      <c r="B3" s="3" t="s">
        <v>1</v>
      </c>
      <c r="C3" s="4" t="s">
        <v>2</v>
      </c>
      <c r="D3" s="4" t="s">
        <v>3</v>
      </c>
      <c r="E3" s="4" t="s">
        <v>4</v>
      </c>
      <c r="F3" s="14" t="s">
        <v>26</v>
      </c>
      <c r="G3" s="20" t="s">
        <v>29</v>
      </c>
      <c r="H3" s="20" t="s">
        <v>27</v>
      </c>
      <c r="I3" s="20" t="s">
        <v>28</v>
      </c>
      <c r="J3" s="20" t="s">
        <v>25</v>
      </c>
      <c r="K3" s="14" t="s">
        <v>30</v>
      </c>
      <c r="L3" s="14" t="s">
        <v>31</v>
      </c>
      <c r="M3" s="20" t="s">
        <v>34</v>
      </c>
      <c r="N3" s="20" t="s">
        <v>32</v>
      </c>
    </row>
    <row r="4" spans="1:14" x14ac:dyDescent="0.15">
      <c r="A4" t="s">
        <v>5</v>
      </c>
      <c r="B4" s="5" t="s">
        <v>6</v>
      </c>
      <c r="C4" s="6" t="s">
        <v>7</v>
      </c>
      <c r="D4" s="7" t="s">
        <v>8</v>
      </c>
      <c r="E4" s="15" t="s">
        <v>9</v>
      </c>
      <c r="F4" s="25">
        <v>241</v>
      </c>
      <c r="G4" s="22">
        <v>146.4152</v>
      </c>
      <c r="H4" s="21">
        <v>1.0620000000000001</v>
      </c>
      <c r="I4" s="21">
        <v>0.90625</v>
      </c>
      <c r="J4" s="22">
        <f>66.85913628-H4-I4</f>
        <v>64.890886280000004</v>
      </c>
      <c r="K4" s="2">
        <v>8</v>
      </c>
      <c r="L4" s="2">
        <f>F4*K4</f>
        <v>1928</v>
      </c>
      <c r="M4" s="2">
        <f>J4*K4</f>
        <v>519.12709024000003</v>
      </c>
      <c r="N4" s="23" t="s">
        <v>33</v>
      </c>
    </row>
    <row r="5" spans="1:14" x14ac:dyDescent="0.15">
      <c r="B5" s="5" t="s">
        <v>10</v>
      </c>
      <c r="C5" s="6" t="s">
        <v>11</v>
      </c>
      <c r="D5" s="7" t="s">
        <v>8</v>
      </c>
      <c r="E5" s="15" t="s">
        <v>9</v>
      </c>
      <c r="F5" s="25">
        <v>241</v>
      </c>
      <c r="G5" s="22">
        <v>146.4152</v>
      </c>
      <c r="H5" s="21">
        <v>1.0620000000000001</v>
      </c>
      <c r="I5" s="21">
        <v>0.90625</v>
      </c>
      <c r="J5" s="22">
        <f>66.85913628-H5-I5</f>
        <v>64.890886280000004</v>
      </c>
      <c r="K5" s="2">
        <v>12</v>
      </c>
      <c r="L5" s="2">
        <f>F5*K5</f>
        <v>2892</v>
      </c>
      <c r="M5" s="2">
        <f>J5*K5</f>
        <v>778.69063535999999</v>
      </c>
      <c r="N5" s="24"/>
    </row>
    <row r="6" spans="1:14" x14ac:dyDescent="0.15">
      <c r="B6" s="8" t="s">
        <v>12</v>
      </c>
      <c r="C6" s="9" t="s">
        <v>13</v>
      </c>
      <c r="D6" s="10" t="s">
        <v>8</v>
      </c>
      <c r="E6" s="16" t="s">
        <v>14</v>
      </c>
      <c r="F6" s="25">
        <v>241</v>
      </c>
      <c r="G6" s="22">
        <v>152.9606373</v>
      </c>
      <c r="H6" s="21">
        <v>1.0620000000000001</v>
      </c>
      <c r="I6" s="21">
        <v>0.90625</v>
      </c>
      <c r="J6" s="22">
        <f>60.31369903-H6-I6</f>
        <v>58.345449030000005</v>
      </c>
      <c r="K6" s="2">
        <v>4</v>
      </c>
      <c r="L6" s="2">
        <f>F6*K6</f>
        <v>964</v>
      </c>
      <c r="M6" s="2">
        <f t="shared" ref="M6:M9" si="0">J6*K6</f>
        <v>233.38179612000002</v>
      </c>
      <c r="N6" s="24"/>
    </row>
    <row r="7" spans="1:14" x14ac:dyDescent="0.15">
      <c r="B7" s="8" t="s">
        <v>15</v>
      </c>
      <c r="C7" s="9" t="s">
        <v>16</v>
      </c>
      <c r="D7" s="10" t="s">
        <v>8</v>
      </c>
      <c r="E7" s="16" t="s">
        <v>14</v>
      </c>
      <c r="F7" s="25">
        <v>241</v>
      </c>
      <c r="G7" s="22">
        <v>152.74359999999999</v>
      </c>
      <c r="H7" s="21">
        <v>1.0620000000000001</v>
      </c>
      <c r="I7" s="21">
        <v>0.90625</v>
      </c>
      <c r="J7" s="22">
        <f>60.53073628-H7-I7</f>
        <v>58.562486280000002</v>
      </c>
      <c r="K7" s="2">
        <v>12</v>
      </c>
      <c r="L7" s="2">
        <f>F7*K7</f>
        <v>2892</v>
      </c>
      <c r="M7" s="2">
        <f t="shared" si="0"/>
        <v>702.74983536000002</v>
      </c>
      <c r="N7" s="24"/>
    </row>
    <row r="8" spans="1:14" x14ac:dyDescent="0.15">
      <c r="B8" s="8" t="s">
        <v>17</v>
      </c>
      <c r="C8" s="9" t="s">
        <v>18</v>
      </c>
      <c r="D8" s="10" t="s">
        <v>19</v>
      </c>
      <c r="E8" s="16" t="s">
        <v>14</v>
      </c>
      <c r="F8" s="25">
        <v>361</v>
      </c>
      <c r="G8" s="22">
        <v>273.37263730000001</v>
      </c>
      <c r="H8" s="21">
        <v>1.0620000000000001</v>
      </c>
      <c r="I8" s="21">
        <v>0.90625</v>
      </c>
      <c r="J8" s="22">
        <f>46.09638929-H8-I8</f>
        <v>44.12813929</v>
      </c>
      <c r="K8" s="2">
        <v>8</v>
      </c>
      <c r="L8" s="2">
        <f t="shared" ref="L8:L9" si="1">F8*K8</f>
        <v>2888</v>
      </c>
      <c r="M8" s="2">
        <f t="shared" si="0"/>
        <v>353.02511432</v>
      </c>
      <c r="N8" s="24"/>
    </row>
    <row r="9" spans="1:14" x14ac:dyDescent="0.15">
      <c r="B9" s="8" t="s">
        <v>20</v>
      </c>
      <c r="C9" s="9" t="s">
        <v>21</v>
      </c>
      <c r="D9" s="10" t="s">
        <v>19</v>
      </c>
      <c r="E9" s="16" t="s">
        <v>14</v>
      </c>
      <c r="F9" s="25">
        <v>361</v>
      </c>
      <c r="G9" s="22">
        <v>273.15559999999999</v>
      </c>
      <c r="H9" s="21">
        <v>1.0620000000000001</v>
      </c>
      <c r="I9" s="21">
        <v>0.90625</v>
      </c>
      <c r="J9" s="22">
        <f>46.31342655-H9-I9</f>
        <v>44.345176550000005</v>
      </c>
      <c r="K9" s="2">
        <v>4</v>
      </c>
      <c r="L9" s="2">
        <f t="shared" si="1"/>
        <v>1444</v>
      </c>
      <c r="M9" s="2">
        <f t="shared" si="0"/>
        <v>177.38070620000002</v>
      </c>
      <c r="N9" s="24"/>
    </row>
    <row r="10" spans="1:14" x14ac:dyDescent="0.15">
      <c r="B10" s="13" t="s">
        <v>22</v>
      </c>
      <c r="C10" s="13"/>
      <c r="D10" s="13"/>
      <c r="E10" s="13"/>
      <c r="F10" s="13"/>
      <c r="G10" s="13"/>
      <c r="H10" s="13"/>
      <c r="I10" s="13"/>
      <c r="J10" s="13"/>
      <c r="K10" s="13"/>
      <c r="L10" s="11">
        <f>SUM(L4:L9)</f>
        <v>13008</v>
      </c>
      <c r="M10" s="11">
        <f>SUM(M4:M9)</f>
        <v>2764.3551775999999</v>
      </c>
    </row>
    <row r="11" spans="1:14" x14ac:dyDescent="0.15">
      <c r="F11" s="1"/>
      <c r="J11" s="17"/>
    </row>
    <row r="12" spans="1:14" ht="18.75" x14ac:dyDescent="0.15">
      <c r="A12" t="s">
        <v>23</v>
      </c>
      <c r="B12" s="12" t="s">
        <v>24</v>
      </c>
      <c r="C12" s="12"/>
      <c r="D12" s="12"/>
      <c r="J12" s="17"/>
    </row>
    <row r="13" spans="1:14" x14ac:dyDescent="0.15">
      <c r="J13" s="17"/>
    </row>
    <row r="14" spans="1:14" x14ac:dyDescent="0.15">
      <c r="J14" s="17"/>
    </row>
    <row r="15" spans="1:14" x14ac:dyDescent="0.15">
      <c r="J15" s="17"/>
    </row>
    <row r="16" spans="1:14" x14ac:dyDescent="0.15">
      <c r="J16" s="17"/>
    </row>
    <row r="17" spans="10:10" x14ac:dyDescent="0.15">
      <c r="J17" s="17"/>
    </row>
    <row r="18" spans="10:10" x14ac:dyDescent="0.15">
      <c r="J18" s="17"/>
    </row>
    <row r="19" spans="10:10" x14ac:dyDescent="0.15">
      <c r="J19" s="17"/>
    </row>
    <row r="20" spans="10:10" x14ac:dyDescent="0.15">
      <c r="J20" s="17"/>
    </row>
    <row r="21" spans="10:10" x14ac:dyDescent="0.15">
      <c r="J21" s="17"/>
    </row>
    <row r="22" spans="10:10" x14ac:dyDescent="0.15">
      <c r="J22" s="17"/>
    </row>
    <row r="23" spans="10:10" x14ac:dyDescent="0.15">
      <c r="J23" s="17"/>
    </row>
    <row r="24" spans="10:10" x14ac:dyDescent="0.15">
      <c r="J24" s="17"/>
    </row>
    <row r="25" spans="10:10" x14ac:dyDescent="0.15">
      <c r="J25" s="17"/>
    </row>
    <row r="26" spans="10:10" x14ac:dyDescent="0.15">
      <c r="J26" s="17"/>
    </row>
  </sheetData>
  <mergeCells count="2">
    <mergeCell ref="N4:N9"/>
    <mergeCell ref="B10:K10"/>
  </mergeCells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dcterms:created xsi:type="dcterms:W3CDTF">2023-02-03T03:31:00Z</dcterms:created>
  <dcterms:modified xsi:type="dcterms:W3CDTF">2023-09-19T01:07:35Z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2A11590355134ABDAD50FD025F064FBF_13</vt:lpwstr>
  </property>
  <property fmtid="{D5CDD505-2E9C-101B-9397-08002B2CF9AE}" pid="3" name="KSOProductBuildVer">
    <vt:lpwstr>2052-11.1.0.14309</vt:lpwstr>
  </property>
</Properties>
</file>