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nhongwang\Desktop\M4中期改款\M4中期改款\"/>
    </mc:Choice>
  </mc:AlternateContent>
  <xr:revisionPtr revIDLastSave="0" documentId="13_ncr:1_{1DC28D20-F7EE-4A67-8EA6-9B98ADDC8048}" xr6:coauthVersionLast="45" xr6:coauthVersionMax="45" xr10:uidLastSave="{00000000-0000-0000-0000-000000000000}"/>
  <bookViews>
    <workbookView xWindow="-120" yWindow="-120" windowWidth="24240" windowHeight="14640" tabRatio="937" activeTab="1" xr2:uid="{00000000-000D-0000-FFFF-FFFF00000000}"/>
  </bookViews>
  <sheets>
    <sheet name="主驾驶成本对比" sheetId="12" r:id="rId1"/>
    <sheet name="副驾驶成本对比" sheetId="13" r:id="rId2"/>
    <sheet name="面料成本差异" sheetId="15" r:id="rId3"/>
    <sheet name="2060副座椅总成首页" sheetId="8" state="hidden" r:id="rId4"/>
    <sheet name="2060副驾驶员座椅总成EBOM" sheetId="7" state="hidden" r:id="rId5"/>
    <sheet name="1880副座椅总成首页" sheetId="9" state="hidden" r:id="rId6"/>
    <sheet name="1880副驾驶员座椅总成EBOM" sheetId="10" state="hidden" r:id="rId7"/>
    <sheet name="单双轴成本差异" sheetId="14" r:id="rId8"/>
  </sheets>
  <externalReferences>
    <externalReference r:id="rId9"/>
  </externalReferences>
  <definedNames>
    <definedName name="_xlnm._FilterDatabase" localSheetId="6" hidden="1">'1880副驾驶员座椅总成EBOM'!$A$8:$AL$158</definedName>
    <definedName name="_xlnm._FilterDatabase" localSheetId="4" hidden="1">'2060副驾驶员座椅总成EBOM'!$A$8:$AL$158</definedName>
    <definedName name="_xlnm.Print_Area" localSheetId="6">'1880副驾驶员座椅总成EBOM'!$A$1:$AL$158</definedName>
    <definedName name="_xlnm.Print_Area" localSheetId="5">'1880副座椅总成首页'!$A$1:$AC$37</definedName>
    <definedName name="_xlnm.Print_Area" localSheetId="4">'2060副驾驶员座椅总成EBOM'!$A$1:$AL$158</definedName>
    <definedName name="_xlnm.Print_Area" localSheetId="3">'2060副座椅总成首页'!$A$1:$AC$37</definedName>
    <definedName name="_xlnm.Print_Titles" localSheetId="6">'1880副驾驶员座椅总成EBOM'!$7:$8</definedName>
    <definedName name="_xlnm.Print_Titles" localSheetId="4">'2060副驾驶员座椅总成EBOM'!$7:$8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6" i="15" l="1"/>
  <c r="F36" i="15"/>
  <c r="N34" i="15"/>
  <c r="M34" i="15"/>
  <c r="L34" i="15"/>
  <c r="K34" i="15"/>
  <c r="J34" i="15"/>
  <c r="I34" i="15"/>
  <c r="H34" i="15"/>
  <c r="H35" i="15" s="1"/>
  <c r="H36" i="15" s="1"/>
  <c r="G34" i="15"/>
  <c r="F34" i="15"/>
  <c r="E34" i="15"/>
  <c r="D34" i="15"/>
  <c r="N33" i="15"/>
  <c r="M33" i="15"/>
  <c r="L33" i="15"/>
  <c r="K33" i="15"/>
  <c r="I33" i="15"/>
  <c r="H33" i="15"/>
  <c r="G33" i="15"/>
  <c r="E33" i="15"/>
  <c r="D33" i="15"/>
  <c r="J27" i="15"/>
  <c r="F27" i="15"/>
  <c r="N25" i="15"/>
  <c r="M25" i="15"/>
  <c r="L25" i="15"/>
  <c r="K25" i="15"/>
  <c r="J25" i="15"/>
  <c r="I25" i="15"/>
  <c r="H25" i="15"/>
  <c r="G25" i="15"/>
  <c r="F25" i="15"/>
  <c r="E25" i="15"/>
  <c r="E26" i="15" s="1"/>
  <c r="E27" i="15" s="1"/>
  <c r="D25" i="15"/>
  <c r="N24" i="15"/>
  <c r="M24" i="15"/>
  <c r="L24" i="15"/>
  <c r="K24" i="15"/>
  <c r="I24" i="15"/>
  <c r="H24" i="15"/>
  <c r="G24" i="15"/>
  <c r="E24" i="15"/>
  <c r="D24" i="15"/>
  <c r="L16" i="15"/>
  <c r="K16" i="15"/>
  <c r="J16" i="15"/>
  <c r="I16" i="15"/>
  <c r="H16" i="15"/>
  <c r="G16" i="15"/>
  <c r="F16" i="15"/>
  <c r="E16" i="15"/>
  <c r="E17" i="15" s="1"/>
  <c r="E18" i="15" s="1"/>
  <c r="D16" i="15"/>
  <c r="L15" i="15"/>
  <c r="K15" i="15"/>
  <c r="J15" i="15"/>
  <c r="I15" i="15"/>
  <c r="H15" i="15"/>
  <c r="G15" i="15"/>
  <c r="F15" i="15"/>
  <c r="E15" i="15"/>
  <c r="D15" i="15"/>
  <c r="L7" i="15"/>
  <c r="K7" i="15"/>
  <c r="J7" i="15"/>
  <c r="I7" i="15"/>
  <c r="H7" i="15"/>
  <c r="G7" i="15"/>
  <c r="G8" i="15" s="1"/>
  <c r="G9" i="15" s="1"/>
  <c r="F7" i="15"/>
  <c r="E7" i="15"/>
  <c r="D7" i="15"/>
  <c r="L6" i="15"/>
  <c r="K6" i="15"/>
  <c r="J6" i="15"/>
  <c r="I6" i="15"/>
  <c r="H6" i="15"/>
  <c r="G6" i="15"/>
  <c r="F6" i="15"/>
  <c r="E6" i="15"/>
  <c r="D6" i="15"/>
  <c r="K8" i="15" l="1"/>
  <c r="K9" i="15" s="1"/>
  <c r="H17" i="15"/>
  <c r="H18" i="15" s="1"/>
  <c r="O6" i="15"/>
  <c r="G26" i="15"/>
  <c r="G27" i="15" s="1"/>
  <c r="J8" i="15"/>
  <c r="J9" i="15" s="1"/>
  <c r="I17" i="15"/>
  <c r="I18" i="15" s="1"/>
  <c r="D35" i="15"/>
  <c r="D36" i="15" s="1"/>
  <c r="J17" i="15"/>
  <c r="J18" i="15" s="1"/>
  <c r="I35" i="15"/>
  <c r="I36" i="15" s="1"/>
  <c r="L8" i="15"/>
  <c r="L9" i="15" s="1"/>
  <c r="N15" i="15"/>
  <c r="K17" i="15"/>
  <c r="K18" i="15" s="1"/>
  <c r="H26" i="15"/>
  <c r="H27" i="15" s="1"/>
  <c r="D8" i="15"/>
  <c r="D9" i="15" s="1"/>
  <c r="E8" i="15"/>
  <c r="E9" i="15" s="1"/>
  <c r="F8" i="15"/>
  <c r="F9" i="15" s="1"/>
  <c r="O16" i="15"/>
  <c r="L17" i="15"/>
  <c r="L18" i="15" s="1"/>
  <c r="I26" i="15"/>
  <c r="I27" i="15" s="1"/>
  <c r="Q33" i="15"/>
  <c r="K35" i="15"/>
  <c r="K36" i="15" s="1"/>
  <c r="L35" i="15"/>
  <c r="L36" i="15" s="1"/>
  <c r="H8" i="15"/>
  <c r="H9" i="15" s="1"/>
  <c r="F17" i="15"/>
  <c r="F18" i="15" s="1"/>
  <c r="Q24" i="15"/>
  <c r="N26" i="15"/>
  <c r="N27" i="15" s="1"/>
  <c r="K26" i="15"/>
  <c r="K27" i="15" s="1"/>
  <c r="E35" i="15"/>
  <c r="E36" i="15" s="1"/>
  <c r="M35" i="15"/>
  <c r="M36" i="15" s="1"/>
  <c r="O15" i="15"/>
  <c r="O17" i="15" s="1"/>
  <c r="I8" i="15"/>
  <c r="I9" i="15" s="1"/>
  <c r="G17" i="15"/>
  <c r="G18" i="15" s="1"/>
  <c r="Q25" i="15"/>
  <c r="L26" i="15"/>
  <c r="L27" i="15" s="1"/>
  <c r="N35" i="15"/>
  <c r="N36" i="15" s="1"/>
  <c r="M26" i="15"/>
  <c r="M27" i="15" s="1"/>
  <c r="G35" i="15"/>
  <c r="G36" i="15" s="1"/>
  <c r="D17" i="15"/>
  <c r="D18" i="15" s="1"/>
  <c r="P34" i="15"/>
  <c r="N6" i="15"/>
  <c r="Q34" i="15"/>
  <c r="P25" i="15"/>
  <c r="P33" i="15"/>
  <c r="N7" i="15"/>
  <c r="D26" i="15"/>
  <c r="D27" i="15" s="1"/>
  <c r="O7" i="15"/>
  <c r="O8" i="15" s="1"/>
  <c r="P24" i="15"/>
  <c r="N16" i="15"/>
  <c r="N17" i="15" l="1"/>
  <c r="N8" i="15"/>
  <c r="Q35" i="15"/>
  <c r="P26" i="15"/>
  <c r="Q26" i="15"/>
  <c r="P35" i="15"/>
  <c r="P18" i="12" l="1"/>
  <c r="J14" i="14"/>
  <c r="J15" i="14" s="1"/>
  <c r="I14" i="14"/>
  <c r="I15" i="14" s="1"/>
  <c r="H14" i="14"/>
  <c r="H15" i="14" s="1"/>
  <c r="G14" i="14"/>
  <c r="AJ5" i="10"/>
  <c r="AJ2" i="10"/>
  <c r="AJ5" i="7"/>
  <c r="AJ2" i="7"/>
  <c r="O17" i="13"/>
  <c r="J17" i="13"/>
  <c r="G17" i="13"/>
  <c r="J15" i="13"/>
  <c r="J14" i="13"/>
  <c r="J13" i="13"/>
  <c r="I13" i="13"/>
  <c r="H13" i="13"/>
  <c r="O12" i="13"/>
  <c r="G12" i="13"/>
  <c r="O11" i="13"/>
  <c r="G11" i="13"/>
  <c r="I10" i="13"/>
  <c r="H10" i="13"/>
  <c r="O9" i="13"/>
  <c r="O10" i="13" s="1"/>
  <c r="J9" i="13"/>
  <c r="G9" i="13"/>
  <c r="G10" i="13" s="1"/>
  <c r="J17" i="12"/>
  <c r="O15" i="12"/>
  <c r="J15" i="12"/>
  <c r="G15" i="12"/>
  <c r="O14" i="12"/>
  <c r="J14" i="12"/>
  <c r="G14" i="12"/>
  <c r="O13" i="12"/>
  <c r="G13" i="12"/>
  <c r="O12" i="12"/>
  <c r="G12" i="12"/>
  <c r="O11" i="12"/>
  <c r="I11" i="12"/>
  <c r="I16" i="12" s="1"/>
  <c r="H11" i="12"/>
  <c r="H16" i="12" s="1"/>
  <c r="G11" i="12"/>
  <c r="O10" i="12"/>
  <c r="G10" i="12"/>
  <c r="O9" i="12"/>
  <c r="J9" i="12"/>
  <c r="G9" i="12"/>
  <c r="O16" i="12" l="1"/>
  <c r="O13" i="13"/>
  <c r="P10" i="13"/>
  <c r="P17" i="13"/>
  <c r="J11" i="12"/>
  <c r="J16" i="12" s="1"/>
  <c r="I18" i="13"/>
  <c r="J10" i="13"/>
  <c r="G13" i="13"/>
  <c r="G16" i="12"/>
  <c r="P16" i="12" s="1"/>
  <c r="P19" i="12" s="1"/>
  <c r="H18" i="13"/>
  <c r="P13" i="13" l="1"/>
  <c r="P18" i="13" s="1"/>
  <c r="J1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wangyangguang</author>
  </authors>
  <commentList>
    <comment ref="L63" authorId="0" shapeId="0" xr:uid="{00000000-0006-0000-0400-000001000000}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  <comment ref="L65" authorId="0" shapeId="0" xr:uid="{00000000-0006-0000-0400-000002000000}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  <comment ref="L145" authorId="0" shapeId="0" xr:uid="{00000000-0006-0000-0400-000003000000}">
      <text>
        <r>
          <rPr>
            <sz val="9"/>
            <rFont val="宋体"/>
            <family val="3"/>
            <charset val="134"/>
          </rPr>
          <t>工艺确定</t>
        </r>
      </text>
    </comment>
    <comment ref="L146" authorId="0" shapeId="0" xr:uid="{00000000-0006-0000-0400-000004000000}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  <comment ref="L147" authorId="0" shapeId="0" xr:uid="{00000000-0006-0000-0400-000005000000}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wangyangguang</author>
  </authors>
  <commentList>
    <comment ref="L63" authorId="0" shapeId="0" xr:uid="{00000000-0006-0000-0600-000001000000}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  <comment ref="L65" authorId="0" shapeId="0" xr:uid="{00000000-0006-0000-0600-000002000000}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  <comment ref="L145" authorId="0" shapeId="0" xr:uid="{00000000-0006-0000-0600-000003000000}">
      <text>
        <r>
          <rPr>
            <sz val="9"/>
            <rFont val="宋体"/>
            <family val="3"/>
            <charset val="134"/>
          </rPr>
          <t>工艺确定</t>
        </r>
      </text>
    </comment>
    <comment ref="L146" authorId="0" shapeId="0" xr:uid="{00000000-0006-0000-0600-000004000000}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  <comment ref="L147" authorId="0" shapeId="0" xr:uid="{00000000-0006-0000-0600-000005000000}">
      <text>
        <r>
          <rPr>
            <sz val="9"/>
            <rFont val="宋体"/>
            <family val="3"/>
            <charset val="134"/>
          </rPr>
          <t xml:space="preserve">工艺确定
</t>
        </r>
      </text>
    </comment>
  </commentList>
</comments>
</file>

<file path=xl/sharedStrings.xml><?xml version="1.0" encoding="utf-8"?>
<sst xmlns="http://schemas.openxmlformats.org/spreadsheetml/2006/main" count="4633" uniqueCount="543">
  <si>
    <t>经济版不改结构，仅进行VAVE对比分析（面料降本，背板更换蓝色围板箱材质，更换钣金件材质）</t>
  </si>
  <si>
    <t>车型</t>
  </si>
  <si>
    <t>差异</t>
  </si>
  <si>
    <t>福田欧马可</t>
  </si>
  <si>
    <t xml:space="preserve"> 虎V</t>
  </si>
  <si>
    <t>L168100000146</t>
  </si>
  <si>
    <t>SLT0002528</t>
  </si>
  <si>
    <t>驾驶员座椅总成</t>
  </si>
  <si>
    <t>欧马可面料+扶手</t>
  </si>
  <si>
    <t>零件名称</t>
  </si>
  <si>
    <t>QAD</t>
  </si>
  <si>
    <t>零件号</t>
  </si>
  <si>
    <t>材料</t>
  </si>
  <si>
    <t>重量</t>
  </si>
  <si>
    <t>用量</t>
  </si>
  <si>
    <t>材料成本</t>
  </si>
  <si>
    <t>SLT0010861</t>
  </si>
  <si>
    <t>SLT0010865</t>
  </si>
  <si>
    <t>SLT0010938</t>
  </si>
  <si>
    <t>小计</t>
  </si>
  <si>
    <t>骨架类</t>
  </si>
  <si>
    <t>一级调节上连接板RH</t>
  </si>
  <si>
    <t>SLT0010902</t>
  </si>
  <si>
    <t>SPFH590 3.0</t>
  </si>
  <si>
    <t>Q345 3.0</t>
  </si>
  <si>
    <t>靠背一级调节下边板RH</t>
  </si>
  <si>
    <t>SLT0011255</t>
  </si>
  <si>
    <t>QStE500TM 2.5</t>
  </si>
  <si>
    <t>SAPH440 2.5</t>
  </si>
  <si>
    <t>二级调节调角器上连接板LH</t>
  </si>
  <si>
    <t>SLT0010894</t>
  </si>
  <si>
    <t>靠背复位卷簧限位支架</t>
  </si>
  <si>
    <t>SLT0011493</t>
  </si>
  <si>
    <r>
      <rPr>
        <sz val="11"/>
        <color theme="1"/>
        <rFont val="宋体"/>
        <family val="3"/>
        <charset val="134"/>
        <scheme val="minor"/>
      </rPr>
      <t>SP</t>
    </r>
    <r>
      <rPr>
        <sz val="12"/>
        <rFont val="微软雅黑"/>
        <family val="2"/>
        <charset val="134"/>
      </rPr>
      <t>F</t>
    </r>
    <r>
      <rPr>
        <sz val="12"/>
        <rFont val="微软雅黑"/>
        <family val="2"/>
        <charset val="134"/>
      </rPr>
      <t>H590 3.0</t>
    </r>
  </si>
  <si>
    <r>
      <rPr>
        <sz val="11"/>
        <color theme="1"/>
        <rFont val="宋体"/>
        <family val="3"/>
        <charset val="134"/>
        <scheme val="minor"/>
      </rPr>
      <t>Q345</t>
    </r>
    <r>
      <rPr>
        <sz val="12"/>
        <rFont val="微软雅黑"/>
        <family val="2"/>
        <charset val="134"/>
      </rPr>
      <t xml:space="preserve"> 3.0</t>
    </r>
  </si>
  <si>
    <t>一级调节上连接板LH</t>
  </si>
  <si>
    <t>SLT0010895</t>
  </si>
  <si>
    <r>
      <rPr>
        <sz val="11"/>
        <color theme="1"/>
        <rFont val="宋体"/>
        <family val="3"/>
        <charset val="134"/>
        <scheme val="minor"/>
      </rPr>
      <t>SPF</t>
    </r>
    <r>
      <rPr>
        <sz val="12"/>
        <rFont val="微软雅黑"/>
        <family val="2"/>
        <charset val="134"/>
      </rPr>
      <t xml:space="preserve">H590 </t>
    </r>
    <r>
      <rPr>
        <sz val="12"/>
        <rFont val="微软雅黑"/>
        <family val="2"/>
        <charset val="134"/>
      </rPr>
      <t>4</t>
    </r>
    <r>
      <rPr>
        <sz val="12"/>
        <rFont val="微软雅黑"/>
        <family val="2"/>
        <charset val="134"/>
      </rPr>
      <t>.0</t>
    </r>
  </si>
  <si>
    <r>
      <rPr>
        <sz val="11"/>
        <color theme="1"/>
        <rFont val="宋体"/>
        <family val="3"/>
        <charset val="134"/>
        <scheme val="minor"/>
      </rPr>
      <t>Q345</t>
    </r>
    <r>
      <rPr>
        <sz val="12"/>
        <rFont val="微软雅黑"/>
        <family val="2"/>
        <charset val="134"/>
      </rPr>
      <t xml:space="preserve"> 4.0</t>
    </r>
  </si>
  <si>
    <t>靠背一级调节下边板LH</t>
  </si>
  <si>
    <t>SLT0011252</t>
  </si>
  <si>
    <t>二级调节上连接板RH</t>
  </si>
  <si>
    <t>SLT0010906</t>
  </si>
  <si>
    <t>背板</t>
  </si>
  <si>
    <t>主驾背板总成</t>
  </si>
  <si>
    <t>SLT0010950</t>
  </si>
  <si>
    <t>B40蓝色围板箱材质</t>
  </si>
  <si>
    <t>合计</t>
  </si>
  <si>
    <t>成本差异</t>
  </si>
  <si>
    <t>泡沫件</t>
  </si>
  <si>
    <t>坐垫泡沫总成</t>
  </si>
  <si>
    <t>SLT0011125</t>
  </si>
  <si>
    <t>减重0.5Kg</t>
  </si>
  <si>
    <t>副驾靠背面套总成</t>
  </si>
  <si>
    <t>小背面套总成</t>
  </si>
  <si>
    <t>座垫面套总成</t>
  </si>
  <si>
    <t>副驾靠背右侧上连接板</t>
  </si>
  <si>
    <t>SLT0010433</t>
  </si>
  <si>
    <t>驾驶员调角器上连接板</t>
  </si>
  <si>
    <t>SLT0011088</t>
  </si>
  <si>
    <t>副驾靠背背板总成</t>
  </si>
  <si>
    <t>SLT0011053</t>
  </si>
  <si>
    <t>翻转背板本体</t>
  </si>
  <si>
    <t>SLT0011197</t>
  </si>
  <si>
    <t>小背固定背板总成</t>
  </si>
  <si>
    <t>SLT0011198</t>
  </si>
  <si>
    <t xml:space="preserve">版本：A
</t>
  </si>
  <si>
    <t>编号：GR-21-01-23</t>
  </si>
  <si>
    <t xml:space="preserve">    </t>
  </si>
  <si>
    <t>统帅</t>
  </si>
  <si>
    <r>
      <rPr>
        <b/>
        <sz val="17"/>
        <rFont val="微软雅黑"/>
        <family val="2"/>
        <charset val="134"/>
      </rPr>
      <t xml:space="preserve">                          </t>
    </r>
    <r>
      <rPr>
        <b/>
        <u/>
        <sz val="17"/>
        <rFont val="微软雅黑"/>
        <family val="2"/>
        <charset val="134"/>
      </rPr>
      <t xml:space="preserve"> 副驾驶员座椅总成EBOM清单 </t>
    </r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</si>
  <si>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</si>
  <si>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</si>
  <si>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</si>
  <si>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</si>
  <si>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</si>
  <si>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</si>
  <si>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</si>
  <si>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</si>
  <si>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</si>
  <si>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</si>
  <si>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</si>
  <si>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</si>
  <si>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</si>
  <si>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</si>
  <si>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</si>
  <si>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</si>
  <si>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L168100000147</t>
  </si>
  <si>
    <t>副驾驶员座椅总成</t>
  </si>
  <si>
    <t>2060车身+欧马可面料</t>
  </si>
  <si>
    <r>
      <rPr>
        <sz val="15"/>
        <rFont val="微软雅黑"/>
        <family val="2"/>
        <charset val="134"/>
      </rPr>
      <t>M</t>
    </r>
    <r>
      <rPr>
        <sz val="15"/>
        <rFont val="微软雅黑"/>
        <family val="2"/>
        <charset val="134"/>
      </rPr>
      <t>4 2060</t>
    </r>
  </si>
  <si>
    <t>— —</t>
  </si>
  <si>
    <t>L168100000148</t>
  </si>
  <si>
    <t>2060车身+奥铃面料</t>
  </si>
  <si>
    <t>L168100000163</t>
  </si>
  <si>
    <t>2060车身+仿皮面料</t>
  </si>
  <si>
    <t>变更履历</t>
  </si>
  <si>
    <t>No</t>
  </si>
  <si>
    <t>日期</t>
  </si>
  <si>
    <t>版本</t>
  </si>
  <si>
    <t xml:space="preserve">  变更内容</t>
  </si>
  <si>
    <t>变更原因</t>
  </si>
  <si>
    <t>变更来源</t>
  </si>
  <si>
    <t xml:space="preserve"> 日期</t>
  </si>
  <si>
    <t>A</t>
  </si>
  <si>
    <t>初次下发</t>
  </si>
  <si>
    <t>中间座靠背总成
（副靠背总成-前座）</t>
  </si>
  <si>
    <t>6900303X2001A</t>
  </si>
  <si>
    <t>设计:</t>
  </si>
  <si>
    <t>校核：</t>
  </si>
  <si>
    <t>标准化：</t>
  </si>
  <si>
    <r>
      <rPr>
        <b/>
        <sz val="20"/>
        <rFont val="微软雅黑"/>
        <family val="2"/>
        <charset val="134"/>
      </rPr>
      <t>M</t>
    </r>
    <r>
      <rPr>
        <b/>
        <sz val="20"/>
        <rFont val="微软雅黑"/>
        <family val="2"/>
        <charset val="134"/>
      </rPr>
      <t>4 2060</t>
    </r>
    <r>
      <rPr>
        <b/>
        <sz val="20"/>
        <rFont val="微软雅黑"/>
        <family val="2"/>
        <charset val="134"/>
      </rPr>
      <t>副驾驶员座椅总成EBOM清单</t>
    </r>
  </si>
  <si>
    <t>会签：</t>
  </si>
  <si>
    <t>中文名称</t>
  </si>
  <si>
    <t xml:space="preserve">批准: </t>
  </si>
  <si>
    <t>日期：2021.5</t>
  </si>
  <si>
    <t>规格型号</t>
  </si>
  <si>
    <t>标配</t>
  </si>
  <si>
    <t>版本：A</t>
  </si>
  <si>
    <t>说明：</t>
  </si>
  <si>
    <t>价格</t>
  </si>
  <si>
    <t>序号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</si>
  <si>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</si>
  <si>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</si>
  <si>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</si>
  <si>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</si>
  <si>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</si>
  <si>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</si>
  <si>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</si>
  <si>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</si>
  <si>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</si>
  <si>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</si>
  <si>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</si>
  <si>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</si>
  <si>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</si>
  <si>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</si>
  <si>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</si>
  <si>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</si>
  <si>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</si>
  <si>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2"/>
        <rFont val="微软雅黑"/>
        <family val="2"/>
        <charset val="134"/>
      </rPr>
      <t>涂装面积
（m</t>
    </r>
    <r>
      <rPr>
        <vertAlign val="superscript"/>
        <sz val="12"/>
        <rFont val="微软雅黑"/>
        <family val="2"/>
        <charset val="134"/>
      </rPr>
      <t>2</t>
    </r>
    <r>
      <rPr>
        <sz val="12"/>
        <rFont val="微软雅黑"/>
        <family val="2"/>
        <charset val="134"/>
      </rPr>
      <t>）</t>
    </r>
  </si>
  <si>
    <t>外购/ 自制</t>
  </si>
  <si>
    <t>个</t>
  </si>
  <si>
    <t>N/A</t>
  </si>
  <si>
    <t>Y</t>
  </si>
  <si>
    <t>N</t>
  </si>
  <si>
    <t>总成件</t>
  </si>
  <si>
    <t>ASSY</t>
  </si>
  <si>
    <r>
      <rPr>
        <sz val="12"/>
        <rFont val="微软雅黑"/>
        <family val="2"/>
        <charset val="134"/>
      </rPr>
      <t>7</t>
    </r>
    <r>
      <rPr>
        <sz val="12"/>
        <rFont val="微软雅黑"/>
        <family val="2"/>
        <charset val="134"/>
      </rPr>
      <t>31.5*960*987</t>
    </r>
  </si>
  <si>
    <t>副驾靠背总成</t>
  </si>
  <si>
    <t>新开，欧马可面料</t>
  </si>
  <si>
    <t>分总成</t>
  </si>
  <si>
    <t>267*538*822</t>
  </si>
  <si>
    <t>新开，奥铃面料</t>
  </si>
  <si>
    <t>新开，仿皮面料</t>
  </si>
  <si>
    <t xml:space="preserve">驾驶员头枕总成（欧马可面料）  </t>
  </si>
  <si>
    <t>欧马可面料</t>
  </si>
  <si>
    <t xml:space="preserve">驾驶员头枕总成（奥铃面料） </t>
  </si>
  <si>
    <t>奥铃面料</t>
  </si>
  <si>
    <t xml:space="preserve">驾驶员头枕总成（仿皮面料） </t>
  </si>
  <si>
    <t>仿皮面料</t>
  </si>
  <si>
    <t>驾驶员头枕骨架泡沫总成</t>
  </si>
  <si>
    <t>新开</t>
  </si>
  <si>
    <t>130*256*354</t>
  </si>
  <si>
    <t>驾驶员头枕杆</t>
  </si>
  <si>
    <t>线材</t>
  </si>
  <si>
    <t>Q235 φ10</t>
  </si>
  <si>
    <t>GB/T 342
GB/T 700</t>
  </si>
  <si>
    <t>60*140*310</t>
  </si>
  <si>
    <t>驾驶员头枕泡沫</t>
  </si>
  <si>
    <t>聚氨酯</t>
  </si>
  <si>
    <r>
      <rPr>
        <sz val="12"/>
        <rFont val="微软雅黑"/>
        <family val="2"/>
        <charset val="134"/>
      </rPr>
      <t>PUR，40kg/</t>
    </r>
    <r>
      <rPr>
        <sz val="12"/>
        <rFont val="宋体"/>
        <family val="3"/>
        <charset val="134"/>
      </rPr>
      <t>㎥</t>
    </r>
  </si>
  <si>
    <r>
      <rPr>
        <sz val="12"/>
        <rFont val="微软雅黑"/>
        <family val="2"/>
        <charset val="134"/>
      </rPr>
      <t>40kg/</t>
    </r>
    <r>
      <rPr>
        <sz val="12"/>
        <rFont val="宋体"/>
        <family val="3"/>
        <charset val="134"/>
      </rPr>
      <t>㎥</t>
    </r>
  </si>
  <si>
    <r>
      <rPr>
        <sz val="12"/>
        <rFont val="微软雅黑"/>
        <family val="2"/>
        <charset val="134"/>
      </rPr>
      <t>1</t>
    </r>
    <r>
      <rPr>
        <sz val="12"/>
        <rFont val="微软雅黑"/>
        <family val="2"/>
        <charset val="134"/>
      </rPr>
      <t>30*256*195</t>
    </r>
  </si>
  <si>
    <t>驾驶员头枕面套总成</t>
  </si>
  <si>
    <t>322122191000</t>
  </si>
  <si>
    <t>主动头枕导套</t>
  </si>
  <si>
    <t>借用B40L</t>
  </si>
  <si>
    <t>注塑件</t>
  </si>
  <si>
    <t>ASSY(PA6)</t>
  </si>
  <si>
    <t>100.5*46*45</t>
  </si>
  <si>
    <t>322122192000</t>
  </si>
  <si>
    <t>自由头枕导套</t>
  </si>
  <si>
    <t>副驾靠背装配总成</t>
  </si>
  <si>
    <t>269*525*555</t>
  </si>
  <si>
    <t>靠背支撑弹簧</t>
  </si>
  <si>
    <t>支撑靠背</t>
  </si>
  <si>
    <r>
      <rPr>
        <sz val="12"/>
        <rFont val="微软雅黑"/>
        <family val="2"/>
        <charset val="134"/>
      </rPr>
      <t>1</t>
    </r>
    <r>
      <rPr>
        <sz val="12"/>
        <rFont val="微软雅黑"/>
        <family val="2"/>
        <charset val="134"/>
      </rPr>
      <t>6*333*50</t>
    </r>
  </si>
  <si>
    <t>涡簧</t>
  </si>
  <si>
    <t>借用BA95</t>
  </si>
  <si>
    <t>曲簧</t>
  </si>
  <si>
    <t>65Mn</t>
  </si>
  <si>
    <t>GB/T1222</t>
  </si>
  <si>
    <t>68.5*8*84</t>
  </si>
  <si>
    <t>固定板锁付螺母</t>
  </si>
  <si>
    <t>锁付副驾靠背固定板</t>
  </si>
  <si>
    <t>标准件</t>
  </si>
  <si>
    <t>M8</t>
  </si>
  <si>
    <t>镀黑锌</t>
  </si>
  <si>
    <t>副驾靠背左固定板</t>
  </si>
  <si>
    <t>固定副驾靠背</t>
  </si>
  <si>
    <t>钣金件</t>
  </si>
  <si>
    <t>QStE500TM 3.0</t>
  </si>
  <si>
    <t>Q/BQB 301
Q/BQB 310</t>
  </si>
  <si>
    <t>220*40*142</t>
  </si>
  <si>
    <t>自润滑衬套</t>
  </si>
  <si>
    <t>外购</t>
  </si>
  <si>
    <t>ASA</t>
  </si>
  <si>
    <t>17*4.6*17</t>
  </si>
  <si>
    <t>副驾靠背焊接总成</t>
  </si>
  <si>
    <t>269*522*555</t>
  </si>
  <si>
    <t>右调角器焊接总成</t>
  </si>
  <si>
    <t>220*106*370</t>
  </si>
  <si>
    <t>副驾靠背右侧上连接板焊接总成</t>
  </si>
  <si>
    <t>76*50.5*293</t>
  </si>
  <si>
    <t>76*15*293</t>
  </si>
  <si>
    <t>靠背倾角限位片</t>
  </si>
  <si>
    <t>12*20*23</t>
  </si>
  <si>
    <t>复位卷簧下限位支架</t>
  </si>
  <si>
    <t>21*3*30.5</t>
  </si>
  <si>
    <t>副驾靠背右侧装车钣金焊接总成</t>
  </si>
  <si>
    <t>218*106*149</t>
  </si>
  <si>
    <t>副驾靠背右侧装车钣金</t>
  </si>
  <si>
    <t>218*66.5*149</t>
  </si>
  <si>
    <t>靠背复位卷簧安装支架</t>
  </si>
  <si>
    <t>SAPH440 4.0</t>
  </si>
  <si>
    <t>25*51*6</t>
  </si>
  <si>
    <t>右侧手动调角器总成</t>
  </si>
  <si>
    <t>20*10*28</t>
  </si>
  <si>
    <t>副驾背弯管焊接总成</t>
  </si>
  <si>
    <t>405*503*66</t>
  </si>
  <si>
    <t>副驾靠背主管</t>
  </si>
  <si>
    <t>靠背上支撑钢丝</t>
  </si>
  <si>
    <t>Q235 φ5</t>
  </si>
  <si>
    <t>344*50*19</t>
  </si>
  <si>
    <t>靠背S形弹簧挂接片</t>
  </si>
  <si>
    <t>QStE420TM 2.0</t>
  </si>
  <si>
    <r>
      <rPr>
        <sz val="12"/>
        <rFont val="微软雅黑"/>
        <family val="2"/>
        <charset val="134"/>
      </rPr>
      <t>2</t>
    </r>
    <r>
      <rPr>
        <sz val="12"/>
        <rFont val="微软雅黑"/>
        <family val="2"/>
        <charset val="134"/>
      </rPr>
      <t>0*23*6</t>
    </r>
  </si>
  <si>
    <t>头枕导管A</t>
  </si>
  <si>
    <t>借用B40</t>
  </si>
  <si>
    <t>管材</t>
  </si>
  <si>
    <t>Q195  φ20×2.0</t>
  </si>
  <si>
    <t>GB/T 13793
GB/T 700</t>
  </si>
  <si>
    <t xml:space="preserve"> φ20*57.5</t>
  </si>
  <si>
    <t>头枕导管B</t>
  </si>
  <si>
    <t>侧翼支撑钢丝</t>
  </si>
  <si>
    <t>167*55*5</t>
  </si>
  <si>
    <t>副驾中间固定支架旋转轴</t>
  </si>
  <si>
    <t>机加件</t>
  </si>
  <si>
    <t xml:space="preserve">Q195  </t>
  </si>
  <si>
    <t>GB/T 342
GB/T 699</t>
  </si>
  <si>
    <r>
      <rPr>
        <sz val="12"/>
        <rFont val="微软雅黑"/>
        <family val="2"/>
        <charset val="134"/>
      </rPr>
      <t>φ1</t>
    </r>
    <r>
      <rPr>
        <sz val="12"/>
        <rFont val="微软雅黑"/>
        <family val="2"/>
        <charset val="134"/>
      </rPr>
      <t>4</t>
    </r>
    <r>
      <rPr>
        <sz val="12"/>
        <rFont val="微软雅黑"/>
        <family val="2"/>
        <charset val="134"/>
      </rPr>
      <t>×</t>
    </r>
    <r>
      <rPr>
        <sz val="12"/>
        <rFont val="微软雅黑"/>
        <family val="2"/>
        <charset val="134"/>
      </rPr>
      <t>50.5</t>
    </r>
  </si>
  <si>
    <t>副驾右罩壳</t>
  </si>
  <si>
    <t>塑料件</t>
  </si>
  <si>
    <t>PP-TP15 2.5</t>
  </si>
  <si>
    <r>
      <rPr>
        <sz val="12"/>
        <rFont val="微软雅黑"/>
        <family val="2"/>
        <charset val="134"/>
      </rPr>
      <t>1</t>
    </r>
    <r>
      <rPr>
        <sz val="12"/>
        <rFont val="微软雅黑"/>
        <family val="2"/>
        <charset val="134"/>
      </rPr>
      <t>99*81*187</t>
    </r>
  </si>
  <si>
    <t>副驾靠背解锁手把</t>
  </si>
  <si>
    <t>2.5
PA6+GF30</t>
  </si>
  <si>
    <t>135*48*104</t>
  </si>
  <si>
    <t>BQB40-6807121</t>
  </si>
  <si>
    <t>弹簧钢丝</t>
  </si>
  <si>
    <t>钢丝</t>
  </si>
  <si>
    <t>20#</t>
  </si>
  <si>
    <t>Q2714213F31</t>
  </si>
  <si>
    <t>十字槽盘头自攻螺钉</t>
  </si>
  <si>
    <t>标准件
护板固定</t>
  </si>
  <si>
    <t>ST4.2*13</t>
  </si>
  <si>
    <t>副驾靠背骨架泡沫护面总成</t>
  </si>
  <si>
    <t>副驾靠背泡沫总成</t>
  </si>
  <si>
    <t>副驾靠背泡沫本体</t>
  </si>
  <si>
    <t>PUR，60kg/m3</t>
  </si>
  <si>
    <t>60kg/m3</t>
  </si>
  <si>
    <t>617*470*155</t>
  </si>
  <si>
    <t>预埋钢丝2.5*220</t>
  </si>
  <si>
    <t>60 φ2.5*220</t>
  </si>
  <si>
    <t>预埋钢丝2.5*320</t>
  </si>
  <si>
    <t>粘扣</t>
  </si>
  <si>
    <t>副驾靠背无纺布</t>
  </si>
  <si>
    <t>无纺布</t>
  </si>
  <si>
    <t>100g/㎡</t>
  </si>
  <si>
    <t>C型钉</t>
  </si>
  <si>
    <t>副驾小靠背总成</t>
  </si>
  <si>
    <r>
      <rPr>
        <sz val="12"/>
        <rFont val="微软雅黑"/>
        <family val="2"/>
        <charset val="134"/>
      </rPr>
      <t>2</t>
    </r>
    <r>
      <rPr>
        <sz val="12"/>
        <rFont val="微软雅黑"/>
        <family val="2"/>
        <charset val="134"/>
      </rPr>
      <t>90*453*550</t>
    </r>
  </si>
  <si>
    <t>副驾小背面套及泡沫总成</t>
  </si>
  <si>
    <t>副驾小背泡沫总成</t>
  </si>
  <si>
    <t>2060车身，新开</t>
  </si>
  <si>
    <t>副驾小背泡沫本体</t>
  </si>
  <si>
    <t>150*549*390</t>
  </si>
  <si>
    <t>预埋钢丝Φ2.5*220</t>
  </si>
  <si>
    <t>60 Φ2.5*220</t>
  </si>
  <si>
    <t>预埋钢丝Φ2.5*320</t>
  </si>
  <si>
    <t>60 Φ2.5*320</t>
  </si>
  <si>
    <t>副驾小靠背骨架总成</t>
  </si>
  <si>
    <t>222*445*533</t>
  </si>
  <si>
    <t>副驾小背骨架焊接总成</t>
  </si>
  <si>
    <t>222*445*494</t>
  </si>
  <si>
    <t>小背背管架焊接总成</t>
  </si>
  <si>
    <t>342*50.5*402</t>
  </si>
  <si>
    <t>副驾小背弯管</t>
  </si>
  <si>
    <t>B340LA
Φ25x2.0</t>
  </si>
  <si>
    <t>342*368*25</t>
  </si>
  <si>
    <t>小背后支撑钢丝</t>
  </si>
  <si>
    <t>69*33*217</t>
  </si>
  <si>
    <t>拉线固定座</t>
  </si>
  <si>
    <r>
      <rPr>
        <sz val="12"/>
        <rFont val="微软雅黑"/>
        <family val="2"/>
        <charset val="134"/>
      </rPr>
      <t>3</t>
    </r>
    <r>
      <rPr>
        <sz val="12"/>
        <rFont val="微软雅黑"/>
        <family val="2"/>
        <charset val="134"/>
      </rPr>
      <t>5.5*27*21</t>
    </r>
  </si>
  <si>
    <t>电泳</t>
  </si>
  <si>
    <t>小背解锁扣手固定座</t>
  </si>
  <si>
    <r>
      <rPr>
        <sz val="12"/>
        <rFont val="微软雅黑"/>
        <family val="2"/>
        <charset val="134"/>
      </rPr>
      <t>4</t>
    </r>
    <r>
      <rPr>
        <sz val="12"/>
        <rFont val="微软雅黑"/>
        <family val="2"/>
        <charset val="134"/>
      </rPr>
      <t>5*95*45</t>
    </r>
  </si>
  <si>
    <t>副驾左侧手动调角器焊接总成</t>
  </si>
  <si>
    <t>小背下连接边板</t>
  </si>
  <si>
    <r>
      <rPr>
        <sz val="12"/>
        <rFont val="微软雅黑"/>
        <family val="2"/>
        <charset val="134"/>
      </rPr>
      <t>2</t>
    </r>
    <r>
      <rPr>
        <sz val="12"/>
        <rFont val="微软雅黑"/>
        <family val="2"/>
        <charset val="134"/>
      </rPr>
      <t>26*63138</t>
    </r>
  </si>
  <si>
    <t>靠背拉线解锁手柄</t>
  </si>
  <si>
    <t>52*15*20</t>
  </si>
  <si>
    <t>左侧手动调角器总成</t>
  </si>
  <si>
    <t>小背下横管焊接总成</t>
  </si>
  <si>
    <t>68*346.5*35</t>
  </si>
  <si>
    <t>小背下横管</t>
  </si>
  <si>
    <r>
      <rPr>
        <sz val="12"/>
        <rFont val="微软雅黑"/>
        <family val="2"/>
        <charset val="134"/>
      </rPr>
      <t>3</t>
    </r>
    <r>
      <rPr>
        <sz val="12"/>
        <rFont val="微软雅黑"/>
        <family val="2"/>
        <charset val="134"/>
      </rPr>
      <t>4*346.5*25</t>
    </r>
  </si>
  <si>
    <t>弹簧固定钣金</t>
  </si>
  <si>
    <r>
      <rPr>
        <sz val="12"/>
        <rFont val="微软雅黑"/>
        <family val="2"/>
        <charset val="134"/>
      </rPr>
      <t>1</t>
    </r>
    <r>
      <rPr>
        <sz val="12"/>
        <rFont val="微软雅黑"/>
        <family val="2"/>
        <charset val="134"/>
      </rPr>
      <t>4*15*15</t>
    </r>
  </si>
  <si>
    <t>小背下支撑钢丝</t>
  </si>
  <si>
    <r>
      <rPr>
        <sz val="12"/>
        <rFont val="微软雅黑"/>
        <family val="2"/>
        <charset val="134"/>
      </rPr>
      <t>3</t>
    </r>
    <r>
      <rPr>
        <sz val="12"/>
        <rFont val="微软雅黑"/>
        <family val="2"/>
        <charset val="134"/>
      </rPr>
      <t>7*205*14</t>
    </r>
  </si>
  <si>
    <t>副驾小背支撑板焊接总成</t>
  </si>
  <si>
    <r>
      <rPr>
        <sz val="12"/>
        <rFont val="微软雅黑"/>
        <family val="2"/>
        <charset val="134"/>
      </rPr>
      <t>1</t>
    </r>
    <r>
      <rPr>
        <sz val="12"/>
        <rFont val="微软雅黑"/>
        <family val="2"/>
        <charset val="134"/>
      </rPr>
      <t>75*385*20</t>
    </r>
  </si>
  <si>
    <t xml:space="preserve"> 小背支撑板A</t>
  </si>
  <si>
    <t>25*385*20</t>
  </si>
  <si>
    <t xml:space="preserve"> 小背支撑板B</t>
  </si>
  <si>
    <r>
      <rPr>
        <sz val="12"/>
        <rFont val="微软雅黑"/>
        <family val="2"/>
        <charset val="134"/>
      </rPr>
      <t>2</t>
    </r>
    <r>
      <rPr>
        <sz val="12"/>
        <rFont val="微软雅黑"/>
        <family val="2"/>
        <charset val="134"/>
      </rPr>
      <t>5*170*2</t>
    </r>
  </si>
  <si>
    <t>副驾小背旋转轴焊接总成</t>
  </si>
  <si>
    <t>86.5*46.5*85</t>
  </si>
  <si>
    <t>旋转轴固定钣金</t>
  </si>
  <si>
    <r>
      <rPr>
        <sz val="12"/>
        <rFont val="微软雅黑"/>
        <family val="2"/>
        <charset val="134"/>
      </rPr>
      <t>3</t>
    </r>
    <r>
      <rPr>
        <sz val="12"/>
        <rFont val="微软雅黑"/>
        <family val="2"/>
        <charset val="134"/>
      </rPr>
      <t>0*46.5*85</t>
    </r>
  </si>
  <si>
    <t>限位轴</t>
  </si>
  <si>
    <t>φ10*82</t>
  </si>
  <si>
    <t>旋转轴</t>
  </si>
  <si>
    <t>φ12*86.5</t>
  </si>
  <si>
    <t>小背肩部支撑钢丝</t>
  </si>
  <si>
    <r>
      <rPr>
        <sz val="12"/>
        <rFont val="微软雅黑"/>
        <family val="2"/>
        <charset val="134"/>
      </rPr>
      <t>7</t>
    </r>
    <r>
      <rPr>
        <sz val="12"/>
        <rFont val="微软雅黑"/>
        <family val="2"/>
        <charset val="134"/>
      </rPr>
      <t>0*92</t>
    </r>
  </si>
  <si>
    <t>小背侧翼支撑钢丝</t>
  </si>
  <si>
    <r>
      <rPr>
        <sz val="12"/>
        <rFont val="微软雅黑"/>
        <family val="2"/>
        <charset val="134"/>
      </rPr>
      <t>5</t>
    </r>
    <r>
      <rPr>
        <sz val="12"/>
        <rFont val="微软雅黑"/>
        <family val="2"/>
        <charset val="134"/>
      </rPr>
      <t>2*45*222</t>
    </r>
  </si>
  <si>
    <t>靠背解锁扣手总成</t>
  </si>
  <si>
    <t>54*67*88</t>
  </si>
  <si>
    <t>解锁手把固定座</t>
  </si>
  <si>
    <t>PA6+GF15</t>
  </si>
  <si>
    <r>
      <rPr>
        <sz val="12"/>
        <rFont val="微软雅黑"/>
        <family val="2"/>
        <charset val="134"/>
      </rPr>
      <t>8</t>
    </r>
    <r>
      <rPr>
        <sz val="12"/>
        <rFont val="微软雅黑"/>
        <family val="2"/>
        <charset val="134"/>
      </rPr>
      <t>4*67*49</t>
    </r>
  </si>
  <si>
    <t>解锁手把</t>
  </si>
  <si>
    <r>
      <rPr>
        <sz val="12"/>
        <rFont val="微软雅黑"/>
        <family val="2"/>
        <charset val="134"/>
      </rPr>
      <t>8</t>
    </r>
    <r>
      <rPr>
        <sz val="12"/>
        <rFont val="微软雅黑"/>
        <family val="2"/>
        <charset val="134"/>
      </rPr>
      <t>1.5*50*30</t>
    </r>
  </si>
  <si>
    <t>解锁旋转轴</t>
  </si>
  <si>
    <r>
      <rPr>
        <sz val="12"/>
        <rFont val="微软雅黑"/>
        <family val="2"/>
        <charset val="134"/>
      </rPr>
      <t>6</t>
    </r>
    <r>
      <rPr>
        <sz val="12"/>
        <rFont val="微软雅黑"/>
        <family val="2"/>
        <charset val="134"/>
      </rPr>
      <t>*65*6</t>
    </r>
  </si>
  <si>
    <t>扭簧</t>
  </si>
  <si>
    <r>
      <rPr>
        <sz val="12"/>
        <rFont val="微软雅黑"/>
        <family val="2"/>
        <charset val="134"/>
      </rPr>
      <t>S</t>
    </r>
    <r>
      <rPr>
        <sz val="12"/>
        <rFont val="微软雅黑"/>
        <family val="2"/>
        <charset val="134"/>
      </rPr>
      <t>WPB</t>
    </r>
  </si>
  <si>
    <r>
      <rPr>
        <sz val="12"/>
        <rFont val="微软雅黑"/>
        <family val="2"/>
        <charset val="134"/>
      </rPr>
      <t>2</t>
    </r>
    <r>
      <rPr>
        <sz val="12"/>
        <rFont val="微软雅黑"/>
        <family val="2"/>
        <charset val="134"/>
      </rPr>
      <t>0*25*29</t>
    </r>
  </si>
  <si>
    <t>E形卡簧</t>
  </si>
  <si>
    <r>
      <rPr>
        <sz val="12"/>
        <rFont val="微软雅黑"/>
        <family val="2"/>
        <charset val="134"/>
      </rPr>
      <t>6</t>
    </r>
    <r>
      <rPr>
        <sz val="12"/>
        <rFont val="微软雅黑"/>
        <family val="2"/>
        <charset val="134"/>
      </rPr>
      <t>5Mn</t>
    </r>
  </si>
  <si>
    <t>拉线总成</t>
  </si>
  <si>
    <t>解锁扣手饰盖</t>
  </si>
  <si>
    <r>
      <rPr>
        <sz val="12"/>
        <rFont val="微软雅黑"/>
        <family val="2"/>
        <charset val="134"/>
      </rPr>
      <t>9</t>
    </r>
    <r>
      <rPr>
        <sz val="12"/>
        <rFont val="微软雅黑"/>
        <family val="2"/>
        <charset val="134"/>
      </rPr>
      <t>3*70*56</t>
    </r>
  </si>
  <si>
    <t>螺钉堵盖</t>
  </si>
  <si>
    <r>
      <rPr>
        <sz val="12"/>
        <rFont val="微软雅黑"/>
        <family val="2"/>
        <charset val="134"/>
      </rPr>
      <t>1</t>
    </r>
    <r>
      <rPr>
        <sz val="12"/>
        <rFont val="微软雅黑"/>
        <family val="2"/>
        <charset val="134"/>
      </rPr>
      <t>5*31*7</t>
    </r>
  </si>
  <si>
    <t>小背置物盒</t>
  </si>
  <si>
    <r>
      <rPr>
        <sz val="12"/>
        <rFont val="微软雅黑"/>
        <family val="2"/>
        <charset val="134"/>
      </rPr>
      <t>6</t>
    </r>
    <r>
      <rPr>
        <sz val="12"/>
        <rFont val="微软雅黑"/>
        <family val="2"/>
        <charset val="134"/>
      </rPr>
      <t>5*451.5*291</t>
    </r>
  </si>
  <si>
    <t>内六角螺钉</t>
  </si>
  <si>
    <t>标准件
置物盒固定</t>
  </si>
  <si>
    <r>
      <rPr>
        <sz val="12"/>
        <rFont val="微软雅黑"/>
        <family val="2"/>
        <charset val="134"/>
      </rPr>
      <t>M</t>
    </r>
    <r>
      <rPr>
        <sz val="12"/>
        <rFont val="微软雅黑"/>
        <family val="2"/>
        <charset val="134"/>
      </rPr>
      <t>6</t>
    </r>
  </si>
  <si>
    <t>标准件
护板及扣手固定</t>
  </si>
  <si>
    <t>副驾左侧罩壳</t>
  </si>
  <si>
    <t>202*70*160</t>
  </si>
  <si>
    <t>副驾座垫总成</t>
  </si>
  <si>
    <t>542*912*240</t>
  </si>
  <si>
    <t>副驾座垫泡沫总成</t>
  </si>
  <si>
    <t>座垫泡沫本体</t>
  </si>
  <si>
    <r>
      <rPr>
        <sz val="12"/>
        <rFont val="微软雅黑"/>
        <family val="2"/>
        <charset val="134"/>
      </rPr>
      <t>5</t>
    </r>
    <r>
      <rPr>
        <sz val="12"/>
        <rFont val="微软雅黑"/>
        <family val="2"/>
        <charset val="134"/>
      </rPr>
      <t>42*912*203</t>
    </r>
  </si>
  <si>
    <t>预埋钢丝Φ2.5*270</t>
  </si>
  <si>
    <t>预埋钢丝Φ2.5*400</t>
  </si>
  <si>
    <t>座垫支撑焊接总成</t>
  </si>
  <si>
    <r>
      <rPr>
        <sz val="12"/>
        <rFont val="微软雅黑"/>
        <family val="2"/>
        <charset val="134"/>
      </rPr>
      <t>6</t>
    </r>
    <r>
      <rPr>
        <sz val="12"/>
        <rFont val="微软雅黑"/>
        <family val="2"/>
        <charset val="134"/>
      </rPr>
      <t>20*178*840</t>
    </r>
  </si>
  <si>
    <t>右前地脚</t>
  </si>
  <si>
    <t>借用</t>
  </si>
  <si>
    <r>
      <rPr>
        <sz val="12"/>
        <rFont val="微软雅黑"/>
        <family val="2"/>
        <charset val="134"/>
      </rPr>
      <t>9</t>
    </r>
    <r>
      <rPr>
        <sz val="12"/>
        <rFont val="微软雅黑"/>
        <family val="2"/>
        <charset val="134"/>
      </rPr>
      <t>3*53*60</t>
    </r>
  </si>
  <si>
    <t>左前地脚</t>
  </si>
  <si>
    <r>
      <rPr>
        <sz val="12"/>
        <rFont val="微软雅黑"/>
        <family val="2"/>
        <charset val="134"/>
      </rPr>
      <t>1</t>
    </r>
    <r>
      <rPr>
        <sz val="12"/>
        <rFont val="微软雅黑"/>
        <family val="2"/>
        <charset val="134"/>
      </rPr>
      <t>07.5*53*36</t>
    </r>
  </si>
  <si>
    <t>右后地脚</t>
  </si>
  <si>
    <r>
      <rPr>
        <sz val="12"/>
        <rFont val="微软雅黑"/>
        <family val="2"/>
        <charset val="134"/>
      </rPr>
      <t>1</t>
    </r>
    <r>
      <rPr>
        <sz val="12"/>
        <rFont val="微软雅黑"/>
        <family val="2"/>
        <charset val="134"/>
      </rPr>
      <t>23*70*18</t>
    </r>
  </si>
  <si>
    <t>左后地脚</t>
  </si>
  <si>
    <r>
      <rPr>
        <sz val="12"/>
        <rFont val="微软雅黑"/>
        <family val="2"/>
        <charset val="134"/>
      </rPr>
      <t>1</t>
    </r>
    <r>
      <rPr>
        <sz val="12"/>
        <rFont val="微软雅黑"/>
        <family val="2"/>
        <charset val="134"/>
      </rPr>
      <t>18*30*20</t>
    </r>
  </si>
  <si>
    <t>座垫支撑钢丝A</t>
  </si>
  <si>
    <t>Q195 φ5</t>
  </si>
  <si>
    <t>座垫支撑钢丝B</t>
  </si>
  <si>
    <t>座垫支撑钢丝C</t>
  </si>
  <si>
    <t>座垫支撑钢丝D</t>
  </si>
  <si>
    <t>座垫支撑钢丝E</t>
  </si>
  <si>
    <t>座垫支撑钢丝F</t>
  </si>
  <si>
    <t>座垫支撑钢丝G</t>
  </si>
  <si>
    <t>座垫支撑钢丝H</t>
  </si>
  <si>
    <t>座垫支撑钢丝I</t>
  </si>
  <si>
    <t>座垫支撑钢丝J</t>
  </si>
  <si>
    <t>座垫支撑钢丝K</t>
  </si>
  <si>
    <t>主靠背总成包装袋</t>
  </si>
  <si>
    <t>PE袋</t>
  </si>
  <si>
    <t>副靠背总成包装袋</t>
  </si>
  <si>
    <t>坐垫总成包装袋</t>
  </si>
  <si>
    <t>副驾靠背总成产品标识</t>
  </si>
  <si>
    <t>标签</t>
  </si>
  <si>
    <t>中间靠背总成产品标识</t>
  </si>
  <si>
    <t>副驾坐垫总成产品标识</t>
  </si>
  <si>
    <t>L168100000149</t>
  </si>
  <si>
    <t>1880车身+欧马可面料</t>
  </si>
  <si>
    <r>
      <rPr>
        <sz val="15"/>
        <rFont val="微软雅黑"/>
        <family val="2"/>
        <charset val="134"/>
      </rPr>
      <t>M</t>
    </r>
    <r>
      <rPr>
        <sz val="15"/>
        <rFont val="微软雅黑"/>
        <family val="2"/>
        <charset val="134"/>
      </rPr>
      <t xml:space="preserve">4 </t>
    </r>
    <r>
      <rPr>
        <sz val="15"/>
        <rFont val="微软雅黑"/>
        <family val="2"/>
        <charset val="134"/>
      </rPr>
      <t>1880</t>
    </r>
  </si>
  <si>
    <t>L168100000150</t>
  </si>
  <si>
    <t>1880车身+奥铃面料</t>
  </si>
  <si>
    <t>L168100000164</t>
  </si>
  <si>
    <t>1880车身+仿皮面料</t>
  </si>
  <si>
    <t>M4 1880副驾驶员座椅总成EBOM清单</t>
  </si>
  <si>
    <t>头枕导套（自由端）</t>
  </si>
  <si>
    <t>借用蒙派克</t>
  </si>
  <si>
    <t>头枕导套（锁止端）</t>
  </si>
  <si>
    <t>290*423*550</t>
  </si>
  <si>
    <t>1880车身，新开</t>
  </si>
  <si>
    <t>150*549*350</t>
  </si>
  <si>
    <t>222*416*533</t>
  </si>
  <si>
    <t>222*416*494</t>
  </si>
  <si>
    <t>313*50.5*402</t>
  </si>
  <si>
    <t>313*368*25</t>
  </si>
  <si>
    <t>542*860*240</t>
  </si>
  <si>
    <t>542*850*203</t>
  </si>
  <si>
    <t>620*800*178</t>
  </si>
  <si>
    <t>材料</t>
    <phoneticPr fontId="40" type="noConversion"/>
  </si>
  <si>
    <t>重量</t>
    <phoneticPr fontId="40" type="noConversion"/>
  </si>
  <si>
    <t>一级调节调角器总成LH</t>
  </si>
  <si>
    <t>SLT0010896</t>
  </si>
  <si>
    <t>一级调节调角器总成RH</t>
    <phoneticPr fontId="40" type="noConversion"/>
  </si>
  <si>
    <t>SLT0010900</t>
    <phoneticPr fontId="40" type="noConversion"/>
  </si>
  <si>
    <t>驾驶员调角器芯盘连动杆</t>
    <phoneticPr fontId="40" type="noConversion"/>
  </si>
  <si>
    <t>SLT0010886</t>
    <phoneticPr fontId="40" type="noConversion"/>
  </si>
  <si>
    <t>二级调节解锁手柄</t>
    <phoneticPr fontId="40" type="noConversion"/>
  </si>
  <si>
    <t>SLT0010891</t>
    <phoneticPr fontId="40" type="noConversion"/>
  </si>
  <si>
    <t>二级解锁拉带</t>
    <phoneticPr fontId="40" type="noConversion"/>
  </si>
  <si>
    <t>SLT0010923</t>
    <phoneticPr fontId="40" type="noConversion"/>
  </si>
  <si>
    <t>主驾二级调节左罩壳</t>
    <phoneticPr fontId="40" type="noConversion"/>
  </si>
  <si>
    <t>SLT0010943</t>
    <phoneticPr fontId="40" type="noConversion"/>
  </si>
  <si>
    <t>副驾驶员座椅总成更改前</t>
    <phoneticPr fontId="40" type="noConversion"/>
  </si>
  <si>
    <t>驾驶员座椅总成更改前</t>
    <phoneticPr fontId="40" type="noConversion"/>
  </si>
  <si>
    <t>成本</t>
    <phoneticPr fontId="40" type="noConversion"/>
  </si>
  <si>
    <t>驾驶员座椅总成单双轴差异</t>
    <phoneticPr fontId="40" type="noConversion"/>
  </si>
  <si>
    <t>经济版不改结构，仅进行VAVE对比分析（面料降本，背板更换蓝色围板箱材质，更换钣金件材质）</t>
    <phoneticPr fontId="40" type="noConversion"/>
  </si>
  <si>
    <t>福基</t>
    <phoneticPr fontId="40" type="noConversion"/>
  </si>
  <si>
    <t>老零件号</t>
  </si>
  <si>
    <t>SLT0010973</t>
  </si>
  <si>
    <t>SLT0010410</t>
  </si>
  <si>
    <t>SLT0011416</t>
  </si>
  <si>
    <t>SLT0011417</t>
  </si>
  <si>
    <t>SLT0011418</t>
  </si>
  <si>
    <t>SLT0011421</t>
  </si>
  <si>
    <t>SLT0011419</t>
  </si>
  <si>
    <t>SLT0011422</t>
  </si>
  <si>
    <t>SLT0011420</t>
  </si>
  <si>
    <t>名称</t>
  </si>
  <si>
    <t>头枕面套总成</t>
  </si>
  <si>
    <t>驾驶员靠背总成</t>
  </si>
  <si>
    <t>驾驶员座垫面套总成</t>
  </si>
  <si>
    <t>驾驶员座垫面套总成（减震）</t>
  </si>
  <si>
    <t>小背（1880）面套总成</t>
  </si>
  <si>
    <t>小背（2060）面套总成</t>
  </si>
  <si>
    <t>副座（1880）垫面套总成</t>
  </si>
  <si>
    <t>副座（2060）垫面套总成</t>
  </si>
  <si>
    <t>金达</t>
  </si>
  <si>
    <t>新零件号</t>
  </si>
  <si>
    <t>SLT0011874</t>
  </si>
  <si>
    <t>SLT0011878</t>
  </si>
  <si>
    <t>SLT0011883</t>
  </si>
  <si>
    <t>SLT0011910</t>
  </si>
  <si>
    <t>SLT0011888</t>
  </si>
  <si>
    <t>SLT0011894</t>
  </si>
  <si>
    <t>SLT0011898</t>
  </si>
  <si>
    <t>SLT0011902</t>
  </si>
  <si>
    <t>SLT0011906</t>
  </si>
  <si>
    <t>原材料成本差异</t>
    <phoneticPr fontId="40" type="noConversion"/>
  </si>
  <si>
    <t>福基</t>
    <phoneticPr fontId="40" type="noConversion"/>
  </si>
  <si>
    <t>老色彩材料成本</t>
  </si>
  <si>
    <t>新色彩材料成本</t>
  </si>
  <si>
    <t>差异</t>
    <phoneticPr fontId="40" type="noConversion"/>
  </si>
  <si>
    <t>降幅</t>
  </si>
  <si>
    <t>SLT0010976</t>
  </si>
  <si>
    <t>SLT0010989</t>
  </si>
  <si>
    <t>SLT0011305</t>
  </si>
  <si>
    <t>SLT0011059</t>
  </si>
  <si>
    <t>SLT0011156</t>
  </si>
  <si>
    <t>SLT0011073</t>
  </si>
  <si>
    <t>SLT0011172</t>
  </si>
  <si>
    <t>SLT0011123</t>
  </si>
  <si>
    <t>SLT0011870</t>
  </si>
  <si>
    <t>SLT0011877</t>
  </si>
  <si>
    <t>SLT0011882</t>
  </si>
  <si>
    <t>SLT0011909</t>
  </si>
  <si>
    <t>SLT0011886</t>
  </si>
  <si>
    <t>SLT0011892</t>
  </si>
  <si>
    <t>SLT0011896</t>
  </si>
  <si>
    <t>SLT0011900</t>
  </si>
  <si>
    <t>SLT0011904</t>
  </si>
  <si>
    <t>福基</t>
    <phoneticPr fontId="40" type="noConversion"/>
  </si>
  <si>
    <t>SLT0010978</t>
  </si>
  <si>
    <t>SLT0010990</t>
  </si>
  <si>
    <t>SLT0011306</t>
  </si>
  <si>
    <t>SLT0011060</t>
  </si>
  <si>
    <t>SLT0011157</t>
  </si>
  <si>
    <t>SLT0011074</t>
  </si>
  <si>
    <t>SLT0011173</t>
  </si>
  <si>
    <t>SLT0011124</t>
  </si>
  <si>
    <t>出口土耳其</t>
  </si>
  <si>
    <t>SLT0011873</t>
  </si>
  <si>
    <t>SLT0011876</t>
  </si>
  <si>
    <t>SLT0011884</t>
  </si>
  <si>
    <t>SLT0011881</t>
  </si>
  <si>
    <t>SLT0011908</t>
  </si>
  <si>
    <t>SLT0011887</t>
  </si>
  <si>
    <t>SLT0011889</t>
  </si>
  <si>
    <t>SLT0011893</t>
  </si>
  <si>
    <t>SLT0011897</t>
  </si>
  <si>
    <t>SLT0011901</t>
  </si>
  <si>
    <t>SLT0011905</t>
  </si>
  <si>
    <t>SLT0011304</t>
  </si>
  <si>
    <t>SLT0011058</t>
  </si>
  <si>
    <t>SLT0011155</t>
  </si>
  <si>
    <t>SLT0011072</t>
  </si>
  <si>
    <t>SLT0011171</t>
  </si>
  <si>
    <t>SLT0011122</t>
  </si>
  <si>
    <t>SLT0011869</t>
  </si>
  <si>
    <t>SLT0011875</t>
  </si>
  <si>
    <t>SLT0011879</t>
  </si>
  <si>
    <t>SLT0011880</t>
  </si>
  <si>
    <t>SLT0011907</t>
  </si>
  <si>
    <t>SLT0011885</t>
  </si>
  <si>
    <t>SLT0011890</t>
  </si>
  <si>
    <t>SLT0011891</t>
  </si>
  <si>
    <t>SLT0011895</t>
  </si>
  <si>
    <t>SLT0011899</t>
  </si>
  <si>
    <t>SLT0011903</t>
  </si>
  <si>
    <t>原材料成本差异</t>
    <phoneticPr fontId="40" type="noConversion"/>
  </si>
  <si>
    <t>奥铃低配PVC</t>
    <phoneticPr fontId="40" type="noConversion"/>
  </si>
  <si>
    <t>奥铃织物</t>
    <phoneticPr fontId="40" type="noConversion"/>
  </si>
  <si>
    <t>欧马可PVC</t>
    <phoneticPr fontId="40" type="noConversion"/>
  </si>
  <si>
    <t>欧马可织物</t>
    <phoneticPr fontId="40" type="noConversion"/>
  </si>
  <si>
    <t>驾驶员座椅总成更改后</t>
    <phoneticPr fontId="40" type="noConversion"/>
  </si>
  <si>
    <t>副驾驶员座椅总成更改后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</si>
</sst>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_);[Red]\(0\)"/>
    <numFmt numFmtId="178" formatCode="0.0000_);[Red]\(0.0000\)"/>
    <numFmt numFmtId="179" formatCode="0.000_);[Red]\(0.000\)"/>
    <numFmt numFmtId="180" formatCode="0_ "/>
    <numFmt numFmtId="181" formatCode="#,##0.00_ "/>
    <numFmt numFmtId="182" formatCode="#,##0.0000_ "/>
  </numFmts>
  <fonts count="50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宋体"/>
      <family val="3"/>
      <charset val="134"/>
      <scheme val="minor"/>
    </font>
    <font>
      <sz val="15"/>
      <name val="微软雅黑"/>
      <family val="2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sz val="18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b/>
      <sz val="16"/>
      <name val="微软雅黑"/>
      <family val="2"/>
      <charset val="134"/>
    </font>
    <font>
      <b/>
      <sz val="14"/>
      <name val="宋体"/>
      <family val="3"/>
      <charset val="134"/>
    </font>
    <font>
      <sz val="14"/>
      <name val="微软雅黑"/>
      <family val="2"/>
      <charset val="134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4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family val="1"/>
    </font>
    <font>
      <sz val="12"/>
      <color indexed="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</font>
    <font>
      <vertAlign val="superscript"/>
      <sz val="12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Arial"/>
      <family val="2"/>
    </font>
    <font>
      <sz val="10"/>
      <color rgb="FFFF0000"/>
      <name val="宋体"/>
      <family val="3"/>
      <charset val="134"/>
    </font>
    <font>
      <b/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>
      <alignment vertical="center"/>
    </xf>
    <xf numFmtId="0" fontId="30" fillId="0" borderId="0"/>
    <xf numFmtId="0" fontId="39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1" fillId="0" borderId="2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32" fillId="0" borderId="0"/>
    <xf numFmtId="0" fontId="39" fillId="0" borderId="0">
      <alignment vertical="center"/>
    </xf>
    <xf numFmtId="0" fontId="30" fillId="0" borderId="0"/>
    <xf numFmtId="0" fontId="30" fillId="0" borderId="0"/>
    <xf numFmtId="0" fontId="33" fillId="0" borderId="0" applyNumberFormat="0" applyBorder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39" fillId="0" borderId="0">
      <alignment vertical="center"/>
    </xf>
    <xf numFmtId="0" fontId="36" fillId="0" borderId="0">
      <alignment vertical="center"/>
    </xf>
    <xf numFmtId="0" fontId="30" fillId="0" borderId="0"/>
    <xf numFmtId="0" fontId="30" fillId="0" borderId="0"/>
    <xf numFmtId="9" fontId="41" fillId="0" borderId="0" applyFon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1" fillId="0" borderId="0" xfId="4" applyFont="1" applyFill="1" applyBorder="1" applyAlignment="1" applyProtection="1">
      <alignment horizontal="center" vertical="center" wrapText="1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0" xfId="16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16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16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16" applyNumberFormat="1" applyFont="1" applyFill="1" applyAlignment="1" applyProtection="1">
      <alignment horizontal="center" vertical="center" wrapText="1"/>
      <protection locked="0"/>
    </xf>
    <xf numFmtId="0" fontId="1" fillId="5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>
      <alignment vertical="center"/>
    </xf>
    <xf numFmtId="0" fontId="3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6" applyNumberFormat="1" applyFont="1" applyFill="1" applyBorder="1" applyAlignment="1" applyProtection="1">
      <alignment horizontal="left" vertical="center" wrapText="1"/>
      <protection locked="0"/>
    </xf>
    <xf numFmtId="0" fontId="1" fillId="6" borderId="0" xfId="1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6" applyFont="1" applyFill="1" applyBorder="1" applyAlignment="1" applyProtection="1">
      <alignment horizontal="center" vertical="center" wrapText="1"/>
      <protection locked="0"/>
    </xf>
    <xf numFmtId="49" fontId="1" fillId="0" borderId="0" xfId="16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16" applyNumberFormat="1" applyFont="1" applyFill="1" applyBorder="1" applyAlignment="1" applyProtection="1">
      <alignment horizontal="left" vertical="center" wrapText="1"/>
      <protection locked="0"/>
    </xf>
    <xf numFmtId="0" fontId="3" fillId="7" borderId="2" xfId="16" applyFont="1" applyFill="1" applyBorder="1" applyAlignment="1" applyProtection="1">
      <alignment horizontal="center" vertical="center" wrapText="1"/>
      <protection locked="0"/>
    </xf>
    <xf numFmtId="0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6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7" borderId="2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6" applyFont="1" applyFill="1" applyBorder="1" applyAlignment="1" applyProtection="1">
      <alignment horizontal="center" vertical="center" wrapText="1"/>
      <protection locked="0"/>
    </xf>
    <xf numFmtId="0" fontId="6" fillId="0" borderId="2" xfId="4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16" applyNumberFormat="1" applyFont="1" applyFill="1" applyBorder="1" applyAlignment="1" applyProtection="1">
      <alignment horizontal="center" vertical="center" wrapText="1"/>
      <protection locked="0"/>
    </xf>
    <xf numFmtId="177" fontId="3" fillId="6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4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>
      <alignment vertical="center" wrapText="1"/>
    </xf>
    <xf numFmtId="0" fontId="3" fillId="0" borderId="2" xfId="4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 applyProtection="1">
      <alignment vertical="center" wrapText="1" shrinkToFit="1"/>
      <protection locked="0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16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2" xfId="10" applyNumberFormat="1" applyFont="1" applyFill="1" applyBorder="1" applyAlignment="1">
      <alignment horizontal="center" vertical="center" wrapText="1"/>
    </xf>
    <xf numFmtId="0" fontId="1" fillId="0" borderId="2" xfId="4" applyFont="1" applyFill="1" applyBorder="1" applyAlignment="1" applyProtection="1">
      <alignment vertical="center" wrapText="1" shrinkToFit="1"/>
      <protection locked="0"/>
    </xf>
    <xf numFmtId="0" fontId="3" fillId="6" borderId="2" xfId="0" applyFont="1" applyFill="1" applyBorder="1" applyAlignment="1">
      <alignment horizontal="center" vertical="center" wrapText="1"/>
    </xf>
    <xf numFmtId="177" fontId="3" fillId="8" borderId="2" xfId="0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 applyProtection="1">
      <alignment horizontal="left" vertical="center" wrapText="1"/>
      <protection locked="0"/>
    </xf>
    <xf numFmtId="49" fontId="3" fillId="0" borderId="2" xfId="16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4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12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0" borderId="3" xfId="12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4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3" borderId="2" xfId="16" applyNumberFormat="1" applyFont="1" applyFill="1" applyBorder="1" applyAlignment="1" applyProtection="1">
      <alignment horizontal="left" vertical="center" wrapText="1"/>
      <protection locked="0"/>
    </xf>
    <xf numFmtId="0" fontId="3" fillId="0" borderId="2" xfId="16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>
      <alignment horizontal="left" vertical="center" wrapText="1"/>
    </xf>
    <xf numFmtId="178" fontId="8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4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0" borderId="2" xfId="16" applyNumberFormat="1" applyFont="1" applyFill="1" applyBorder="1" applyAlignment="1" applyProtection="1">
      <alignment horizontal="center" vertical="center" wrapText="1"/>
      <protection locked="0"/>
    </xf>
    <xf numFmtId="177" fontId="6" fillId="0" borderId="5" xfId="0" applyNumberFormat="1" applyFont="1" applyFill="1" applyBorder="1" applyAlignment="1">
      <alignment vertical="center" wrapText="1"/>
    </xf>
    <xf numFmtId="0" fontId="1" fillId="0" borderId="2" xfId="16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16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4" applyFont="1" applyFill="1" applyBorder="1" applyAlignment="1" applyProtection="1">
      <alignment horizontal="left" vertical="center" wrapText="1" shrinkToFit="1"/>
      <protection locked="0"/>
    </xf>
    <xf numFmtId="0" fontId="3" fillId="0" borderId="2" xfId="4" applyFont="1" applyFill="1" applyBorder="1" applyAlignment="1" applyProtection="1">
      <alignment horizontal="center" vertical="center" wrapText="1"/>
      <protection locked="0"/>
    </xf>
    <xf numFmtId="0" fontId="1" fillId="0" borderId="2" xfId="4" applyFont="1" applyFill="1" applyBorder="1" applyAlignment="1" applyProtection="1">
      <alignment horizontal="center" vertical="center" wrapText="1"/>
      <protection locked="0"/>
    </xf>
    <xf numFmtId="177" fontId="9" fillId="0" borderId="5" xfId="0" applyNumberFormat="1" applyFont="1" applyFill="1" applyBorder="1" applyAlignment="1">
      <alignment vertical="center" wrapText="1"/>
    </xf>
    <xf numFmtId="179" fontId="3" fillId="0" borderId="2" xfId="4" applyNumberFormat="1" applyFont="1" applyFill="1" applyBorder="1" applyAlignment="1" applyProtection="1">
      <alignment horizontal="center" vertical="center" wrapText="1"/>
      <protection locked="0"/>
    </xf>
    <xf numFmtId="177" fontId="9" fillId="0" borderId="0" xfId="0" applyNumberFormat="1" applyFont="1" applyFill="1" applyBorder="1" applyAlignment="1">
      <alignment vertical="center" wrapText="1"/>
    </xf>
    <xf numFmtId="0" fontId="3" fillId="0" borderId="2" xfId="4" applyFont="1" applyFill="1" applyBorder="1" applyAlignment="1" applyProtection="1">
      <alignment horizontal="center" vertical="center" wrapText="1" shrinkToFit="1"/>
      <protection locked="0"/>
    </xf>
    <xf numFmtId="0" fontId="3" fillId="0" borderId="3" xfId="4" applyFont="1" applyFill="1" applyBorder="1" applyAlignment="1" applyProtection="1">
      <alignment horizontal="center" vertical="center" wrapText="1" shrinkToFit="1"/>
      <protection locked="0"/>
    </xf>
    <xf numFmtId="0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16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>
      <alignment horizontal="center" vertical="center" wrapText="1"/>
    </xf>
    <xf numFmtId="0" fontId="3" fillId="3" borderId="2" xfId="16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16" applyNumberFormat="1" applyFont="1" applyFill="1" applyBorder="1" applyAlignment="1" applyProtection="1">
      <alignment horizontal="left" vertical="center" wrapText="1"/>
      <protection locked="0"/>
    </xf>
    <xf numFmtId="177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4" applyFont="1" applyFill="1" applyBorder="1" applyAlignment="1" applyProtection="1">
      <alignment horizontal="left" vertical="center" wrapText="1" shrinkToFit="1"/>
      <protection locked="0"/>
    </xf>
    <xf numFmtId="0" fontId="3" fillId="3" borderId="2" xfId="1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177" fontId="3" fillId="0" borderId="2" xfId="13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2" xfId="16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left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10" fillId="0" borderId="2" xfId="10" applyFont="1" applyFill="1" applyBorder="1" applyAlignment="1">
      <alignment horizontal="center" vertical="center" wrapText="1"/>
    </xf>
    <xf numFmtId="178" fontId="10" fillId="0" borderId="2" xfId="1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8" fontId="8" fillId="0" borderId="2" xfId="16" applyNumberFormat="1" applyFont="1" applyFill="1" applyBorder="1" applyAlignment="1" applyProtection="1">
      <alignment horizontal="center" vertical="center" wrapText="1"/>
      <protection locked="0"/>
    </xf>
    <xf numFmtId="178" fontId="8" fillId="8" borderId="2" xfId="4" applyNumberFormat="1" applyFont="1" applyFill="1" applyBorder="1" applyAlignment="1" applyProtection="1">
      <alignment horizontal="center" vertical="center" wrapText="1"/>
      <protection locked="0"/>
    </xf>
    <xf numFmtId="179" fontId="3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16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177" fontId="3" fillId="6" borderId="2" xfId="13" applyNumberFormat="1" applyFont="1" applyFill="1" applyBorder="1" applyAlignment="1">
      <alignment horizontal="center" vertical="center" wrapText="1"/>
    </xf>
    <xf numFmtId="177" fontId="3" fillId="8" borderId="2" xfId="13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176" fontId="3" fillId="0" borderId="2" xfId="13" applyNumberFormat="1" applyFont="1" applyFill="1" applyBorder="1" applyAlignment="1">
      <alignment horizontal="left" vertical="center" wrapText="1"/>
    </xf>
    <xf numFmtId="178" fontId="8" fillId="0" borderId="2" xfId="10" applyNumberFormat="1" applyFont="1" applyFill="1" applyBorder="1" applyAlignment="1">
      <alignment horizontal="center" vertical="center" wrapText="1"/>
    </xf>
    <xf numFmtId="0" fontId="3" fillId="0" borderId="3" xfId="16" applyNumberFormat="1" applyFont="1" applyFill="1" applyBorder="1" applyAlignment="1" applyProtection="1">
      <alignment horizontal="center" vertical="center" wrapText="1"/>
      <protection locked="0"/>
    </xf>
    <xf numFmtId="178" fontId="8" fillId="8" borderId="2" xfId="10" applyNumberFormat="1" applyFont="1" applyFill="1" applyBorder="1" applyAlignment="1">
      <alignment horizontal="center" vertical="center" wrapText="1"/>
    </xf>
    <xf numFmtId="0" fontId="11" fillId="8" borderId="2" xfId="16" applyNumberFormat="1" applyFont="1" applyFill="1" applyBorder="1" applyAlignment="1" applyProtection="1">
      <alignment horizontal="center" vertical="center" wrapText="1"/>
      <protection locked="0"/>
    </xf>
    <xf numFmtId="178" fontId="8" fillId="0" borderId="3" xfId="10" applyNumberFormat="1" applyFont="1" applyFill="1" applyBorder="1" applyAlignment="1">
      <alignment horizontal="center" vertical="center" wrapText="1"/>
    </xf>
    <xf numFmtId="0" fontId="8" fillId="0" borderId="2" xfId="10" applyFont="1" applyFill="1" applyBorder="1" applyAlignment="1">
      <alignment horizontal="center" vertical="center" wrapText="1"/>
    </xf>
    <xf numFmtId="0" fontId="3" fillId="0" borderId="3" xfId="4" applyFont="1" applyFill="1" applyBorder="1" applyAlignment="1" applyProtection="1">
      <alignment horizontal="left" vertical="center" wrapText="1" shrinkToFit="1"/>
      <protection locked="0"/>
    </xf>
    <xf numFmtId="0" fontId="12" fillId="0" borderId="0" xfId="7" applyFont="1" applyFill="1" applyAlignment="1">
      <alignment vertical="center"/>
    </xf>
    <xf numFmtId="0" fontId="12" fillId="0" borderId="0" xfId="7" applyFont="1" applyAlignment="1">
      <alignment vertical="center"/>
    </xf>
    <xf numFmtId="0" fontId="3" fillId="0" borderId="0" xfId="7" applyFont="1" applyFill="1" applyAlignment="1">
      <alignment vertical="center"/>
    </xf>
    <xf numFmtId="0" fontId="3" fillId="0" borderId="0" xfId="7" applyFont="1" applyBorder="1" applyAlignment="1">
      <alignment vertical="center"/>
    </xf>
    <xf numFmtId="0" fontId="3" fillId="0" borderId="0" xfId="7" applyFont="1" applyAlignment="1">
      <alignment vertical="center"/>
    </xf>
    <xf numFmtId="0" fontId="5" fillId="0" borderId="0" xfId="7" applyFont="1" applyFill="1" applyBorder="1" applyAlignment="1">
      <alignment horizontal="left" vertical="center"/>
    </xf>
    <xf numFmtId="0" fontId="5" fillId="0" borderId="7" xfId="7" applyFont="1" applyFill="1" applyBorder="1" applyAlignment="1">
      <alignment horizontal="left" vertical="center"/>
    </xf>
    <xf numFmtId="0" fontId="5" fillId="0" borderId="8" xfId="7" applyFont="1" applyFill="1" applyBorder="1" applyAlignment="1">
      <alignment horizontal="left" vertical="center"/>
    </xf>
    <xf numFmtId="0" fontId="13" fillId="0" borderId="0" xfId="7" applyFont="1" applyFill="1" applyBorder="1" applyAlignment="1">
      <alignment horizontal="left" vertical="center"/>
    </xf>
    <xf numFmtId="0" fontId="13" fillId="9" borderId="9" xfId="7" applyFont="1" applyFill="1" applyBorder="1" applyAlignment="1">
      <alignment horizontal="center" vertical="center"/>
    </xf>
    <xf numFmtId="0" fontId="13" fillId="9" borderId="7" xfId="7" applyFont="1" applyFill="1" applyBorder="1" applyAlignment="1">
      <alignment horizontal="center" vertical="center"/>
    </xf>
    <xf numFmtId="0" fontId="3" fillId="0" borderId="13" xfId="9" applyFont="1" applyBorder="1" applyAlignment="1">
      <alignment horizontal="center" vertical="center"/>
    </xf>
    <xf numFmtId="0" fontId="3" fillId="0" borderId="16" xfId="9" applyFont="1" applyBorder="1" applyAlignment="1">
      <alignment horizontal="center" vertical="center"/>
    </xf>
    <xf numFmtId="0" fontId="3" fillId="0" borderId="24" xfId="7" applyFont="1" applyFill="1" applyBorder="1" applyAlignment="1">
      <alignment vertical="center"/>
    </xf>
    <xf numFmtId="0" fontId="3" fillId="0" borderId="25" xfId="7" applyFont="1" applyFill="1" applyBorder="1" applyAlignment="1">
      <alignment horizontal="center" vertical="center"/>
    </xf>
    <xf numFmtId="0" fontId="3" fillId="0" borderId="4" xfId="7" applyFont="1" applyFill="1" applyBorder="1" applyAlignment="1">
      <alignment horizontal="center" vertical="center"/>
    </xf>
    <xf numFmtId="0" fontId="3" fillId="0" borderId="2" xfId="7" applyFont="1" applyFill="1" applyBorder="1" applyAlignment="1">
      <alignment horizontal="center" vertical="center"/>
    </xf>
    <xf numFmtId="0" fontId="3" fillId="0" borderId="2" xfId="7" applyFont="1" applyFill="1" applyBorder="1" applyAlignment="1">
      <alignment vertical="center"/>
    </xf>
    <xf numFmtId="0" fontId="3" fillId="0" borderId="2" xfId="7" applyFont="1" applyFill="1" applyBorder="1" applyAlignment="1">
      <alignment horizontal="left" vertical="center"/>
    </xf>
    <xf numFmtId="0" fontId="3" fillId="0" borderId="2" xfId="7" applyFont="1" applyFill="1" applyBorder="1" applyAlignment="1">
      <alignment horizontal="left" vertical="center" wrapText="1"/>
    </xf>
    <xf numFmtId="49" fontId="3" fillId="0" borderId="2" xfId="7" applyNumberFormat="1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center" vertical="center"/>
    </xf>
    <xf numFmtId="49" fontId="3" fillId="0" borderId="0" xfId="7" applyNumberFormat="1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left" vertical="center"/>
    </xf>
    <xf numFmtId="0" fontId="3" fillId="0" borderId="0" xfId="9" applyFont="1" applyFill="1" applyBorder="1" applyAlignment="1">
      <alignment horizontal="left" vertical="center"/>
    </xf>
    <xf numFmtId="0" fontId="3" fillId="0" borderId="0" xfId="7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17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vertical="center"/>
    </xf>
    <xf numFmtId="0" fontId="15" fillId="9" borderId="11" xfId="7" applyFont="1" applyFill="1" applyBorder="1" applyAlignment="1">
      <alignment horizontal="center" vertical="center"/>
    </xf>
    <xf numFmtId="0" fontId="12" fillId="0" borderId="8" xfId="7" applyFont="1" applyBorder="1" applyAlignment="1">
      <alignment vertical="center"/>
    </xf>
    <xf numFmtId="0" fontId="12" fillId="0" borderId="12" xfId="7" applyFont="1" applyBorder="1" applyAlignment="1">
      <alignment vertical="center"/>
    </xf>
    <xf numFmtId="0" fontId="3" fillId="0" borderId="2" xfId="9" applyFont="1" applyFill="1" applyBorder="1" applyAlignment="1">
      <alignment horizontal="left" vertical="center" wrapText="1"/>
    </xf>
    <xf numFmtId="0" fontId="3" fillId="0" borderId="2" xfId="7" applyFont="1" applyFill="1" applyBorder="1" applyAlignment="1">
      <alignment vertical="center" wrapText="1"/>
    </xf>
    <xf numFmtId="0" fontId="3" fillId="0" borderId="2" xfId="9" applyFont="1" applyFill="1" applyBorder="1" applyAlignment="1">
      <alignment horizontal="left" vertical="center"/>
    </xf>
    <xf numFmtId="0" fontId="18" fillId="0" borderId="27" xfId="7" applyFont="1" applyFill="1" applyBorder="1" applyAlignment="1">
      <alignment horizontal="center" vertical="center"/>
    </xf>
    <xf numFmtId="0" fontId="18" fillId="0" borderId="27" xfId="9" applyFont="1" applyFill="1" applyBorder="1" applyAlignment="1">
      <alignment horizontal="center" vertical="center"/>
    </xf>
    <xf numFmtId="0" fontId="18" fillId="0" borderId="32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Border="1" applyAlignment="1">
      <alignment vertical="center"/>
    </xf>
    <xf numFmtId="0" fontId="19" fillId="0" borderId="33" xfId="7" applyFont="1" applyFill="1" applyBorder="1" applyAlignment="1">
      <alignment horizontal="center" vertical="center"/>
    </xf>
    <xf numFmtId="14" fontId="18" fillId="0" borderId="33" xfId="7" applyNumberFormat="1" applyFont="1" applyFill="1" applyBorder="1" applyAlignment="1">
      <alignment horizontal="center" vertical="center" shrinkToFit="1"/>
    </xf>
    <xf numFmtId="49" fontId="19" fillId="0" borderId="34" xfId="7" applyNumberFormat="1" applyFont="1" applyFill="1" applyBorder="1" applyAlignment="1">
      <alignment horizontal="center" vertical="center" shrinkToFit="1"/>
    </xf>
    <xf numFmtId="14" fontId="19" fillId="0" borderId="35" xfId="7" applyNumberFormat="1" applyFont="1" applyBorder="1" applyAlignment="1">
      <alignment horizontal="center" vertical="center" shrinkToFit="1"/>
    </xf>
    <xf numFmtId="0" fontId="12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left" vertical="center"/>
    </xf>
    <xf numFmtId="0" fontId="3" fillId="0" borderId="0" xfId="7" applyFont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17" xfId="4" applyFont="1" applyFill="1" applyBorder="1" applyAlignment="1" applyProtection="1">
      <alignment horizontal="center" vertical="center" wrapText="1" shrinkToFit="1"/>
      <protection locked="0"/>
    </xf>
    <xf numFmtId="0" fontId="11" fillId="4" borderId="2" xfId="16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21" fillId="0" borderId="0" xfId="0" applyFont="1" applyFill="1">
      <alignment vertical="center"/>
    </xf>
    <xf numFmtId="0" fontId="0" fillId="0" borderId="0" xfId="0" applyFill="1">
      <alignment vertical="center"/>
    </xf>
    <xf numFmtId="43" fontId="0" fillId="0" borderId="0" xfId="3" applyFont="1" applyFill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14" applyFon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180" fontId="25" fillId="11" borderId="2" xfId="0" applyNumberFormat="1" applyFont="1" applyFill="1" applyBorder="1">
      <alignment vertical="center"/>
    </xf>
    <xf numFmtId="0" fontId="25" fillId="11" borderId="2" xfId="0" applyFont="1" applyFill="1" applyBorder="1">
      <alignment vertical="center"/>
    </xf>
    <xf numFmtId="43" fontId="24" fillId="0" borderId="2" xfId="3" applyFont="1" applyFill="1" applyBorder="1">
      <alignment vertical="center"/>
    </xf>
    <xf numFmtId="43" fontId="24" fillId="0" borderId="25" xfId="3" applyFont="1" applyFill="1" applyBorder="1" applyAlignment="1">
      <alignment horizontal="center" vertical="center"/>
    </xf>
    <xf numFmtId="43" fontId="24" fillId="0" borderId="2" xfId="3" applyFont="1" applyFill="1" applyBorder="1" applyAlignment="1">
      <alignment horizontal="center" vertical="center"/>
    </xf>
    <xf numFmtId="43" fontId="24" fillId="0" borderId="3" xfId="3" applyFont="1" applyFill="1" applyBorder="1" applyAlignment="1">
      <alignment horizontal="center" vertical="center"/>
    </xf>
    <xf numFmtId="181" fontId="21" fillId="11" borderId="2" xfId="0" applyNumberFormat="1" applyFont="1" applyFill="1" applyBorder="1">
      <alignment vertical="center"/>
    </xf>
    <xf numFmtId="43" fontId="21" fillId="11" borderId="2" xfId="3" applyFont="1" applyFill="1" applyBorder="1">
      <alignment vertical="center"/>
    </xf>
    <xf numFmtId="43" fontId="0" fillId="0" borderId="2" xfId="3" applyFont="1" applyFill="1" applyBorder="1" applyAlignment="1">
      <alignment horizontal="center" vertical="center"/>
    </xf>
    <xf numFmtId="177" fontId="26" fillId="0" borderId="2" xfId="14" applyNumberFormat="1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/>
    </xf>
    <xf numFmtId="43" fontId="25" fillId="11" borderId="2" xfId="3" applyFont="1" applyFill="1" applyBorder="1">
      <alignment vertical="center"/>
    </xf>
    <xf numFmtId="41" fontId="0" fillId="0" borderId="2" xfId="3" applyNumberFormat="1" applyFont="1" applyFill="1" applyBorder="1">
      <alignment vertical="center"/>
    </xf>
    <xf numFmtId="43" fontId="22" fillId="0" borderId="2" xfId="3" applyFont="1" applyFill="1" applyBorder="1">
      <alignment vertical="center"/>
    </xf>
    <xf numFmtId="0" fontId="21" fillId="0" borderId="2" xfId="0" applyFont="1" applyFill="1" applyBorder="1">
      <alignment vertical="center"/>
    </xf>
    <xf numFmtId="181" fontId="21" fillId="0" borderId="2" xfId="0" applyNumberFormat="1" applyFont="1" applyFill="1" applyBorder="1">
      <alignment vertical="center"/>
    </xf>
    <xf numFmtId="43" fontId="0" fillId="0" borderId="2" xfId="3" applyFont="1" applyFill="1" applyBorder="1">
      <alignment vertical="center"/>
    </xf>
    <xf numFmtId="178" fontId="0" fillId="0" borderId="0" xfId="0" applyNumberFormat="1" applyFill="1">
      <alignment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8" fillId="0" borderId="2" xfId="9" applyFont="1" applyBorder="1" applyAlignment="1">
      <alignment horizontal="center" vertical="center" wrapText="1"/>
    </xf>
    <xf numFmtId="180" fontId="21" fillId="0" borderId="2" xfId="0" applyNumberFormat="1" applyFont="1" applyFill="1" applyBorder="1" applyAlignment="1">
      <alignment horizontal="center" vertical="center"/>
    </xf>
    <xf numFmtId="178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3" fontId="21" fillId="0" borderId="2" xfId="3" applyFont="1" applyFill="1" applyBorder="1">
      <alignment vertical="center"/>
    </xf>
    <xf numFmtId="43" fontId="21" fillId="0" borderId="2" xfId="3" applyFont="1" applyFill="1" applyBorder="1" applyAlignment="1">
      <alignment horizontal="center" vertical="center"/>
    </xf>
    <xf numFmtId="41" fontId="21" fillId="0" borderId="2" xfId="3" applyNumberFormat="1" applyFont="1" applyFill="1" applyBorder="1">
      <alignment vertical="center"/>
    </xf>
    <xf numFmtId="43" fontId="27" fillId="0" borderId="2" xfId="3" applyFont="1" applyFill="1" applyBorder="1">
      <alignment vertical="center"/>
    </xf>
    <xf numFmtId="41" fontId="27" fillId="0" borderId="2" xfId="3" applyNumberFormat="1" applyFont="1" applyFill="1" applyBorder="1">
      <alignment vertical="center"/>
    </xf>
    <xf numFmtId="179" fontId="25" fillId="0" borderId="2" xfId="0" applyNumberFormat="1" applyFont="1" applyFill="1" applyBorder="1" applyAlignment="1">
      <alignment horizontal="center" vertical="center"/>
    </xf>
    <xf numFmtId="180" fontId="25" fillId="0" borderId="2" xfId="0" applyNumberFormat="1" applyFont="1" applyFill="1" applyBorder="1">
      <alignment vertical="center"/>
    </xf>
    <xf numFmtId="181" fontId="25" fillId="0" borderId="2" xfId="0" applyNumberFormat="1" applyFont="1" applyFill="1" applyBorder="1">
      <alignment vertical="center"/>
    </xf>
    <xf numFmtId="178" fontId="25" fillId="0" borderId="2" xfId="0" applyNumberFormat="1" applyFont="1" applyFill="1" applyBorder="1">
      <alignment vertical="center"/>
    </xf>
    <xf numFmtId="181" fontId="25" fillId="0" borderId="2" xfId="3" applyNumberFormat="1" applyFont="1" applyFill="1" applyBorder="1">
      <alignment vertical="center"/>
    </xf>
    <xf numFmtId="43" fontId="25" fillId="0" borderId="2" xfId="3" applyFont="1" applyFill="1" applyBorder="1">
      <alignment vertical="center"/>
    </xf>
    <xf numFmtId="43" fontId="25" fillId="0" borderId="2" xfId="3" applyFont="1" applyFill="1" applyBorder="1" applyAlignment="1">
      <alignment horizontal="center" vertical="center"/>
    </xf>
    <xf numFmtId="43" fontId="28" fillId="0" borderId="2" xfId="3" applyFont="1" applyFill="1" applyBorder="1" applyAlignment="1">
      <alignment vertical="center"/>
    </xf>
    <xf numFmtId="0" fontId="43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0" fontId="44" fillId="0" borderId="2" xfId="10" applyNumberFormat="1" applyFont="1" applyFill="1" applyBorder="1" applyAlignment="1">
      <alignment horizontal="center" vertical="center" wrapText="1"/>
    </xf>
    <xf numFmtId="0" fontId="6" fillId="0" borderId="2" xfId="1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182" fontId="47" fillId="0" borderId="2" xfId="0" applyNumberFormat="1" applyFont="1" applyFill="1" applyBorder="1" applyAlignment="1">
      <alignment horizontal="center" vertical="center"/>
    </xf>
    <xf numFmtId="182" fontId="45" fillId="0" borderId="0" xfId="0" applyNumberFormat="1" applyFont="1" applyFill="1" applyAlignment="1">
      <alignment horizontal="center" vertical="center"/>
    </xf>
    <xf numFmtId="182" fontId="21" fillId="12" borderId="28" xfId="0" applyNumberFormat="1" applyFont="1" applyFill="1" applyBorder="1" applyAlignment="1">
      <alignment horizontal="center" vertical="center"/>
    </xf>
    <xf numFmtId="182" fontId="46" fillId="12" borderId="2" xfId="0" applyNumberFormat="1" applyFont="1" applyFill="1" applyBorder="1" applyAlignment="1">
      <alignment horizontal="center" vertical="center"/>
    </xf>
    <xf numFmtId="182" fontId="47" fillId="12" borderId="2" xfId="0" applyNumberFormat="1" applyFont="1" applyFill="1" applyBorder="1" applyAlignment="1">
      <alignment horizontal="center" vertical="center"/>
    </xf>
    <xf numFmtId="182" fontId="0" fillId="0" borderId="0" xfId="0" applyNumberFormat="1" applyFill="1" applyAlignment="1">
      <alignment horizontal="center" vertical="center"/>
    </xf>
    <xf numFmtId="10" fontId="47" fillId="12" borderId="2" xfId="18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82" fontId="46" fillId="0" borderId="2" xfId="0" applyNumberFormat="1" applyFont="1" applyFill="1" applyBorder="1" applyAlignment="1">
      <alignment horizontal="center" vertical="center"/>
    </xf>
    <xf numFmtId="182" fontId="21" fillId="12" borderId="2" xfId="0" applyNumberFormat="1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43" fontId="24" fillId="0" borderId="4" xfId="3" applyFont="1" applyFill="1" applyBorder="1" applyAlignment="1">
      <alignment horizontal="center" vertical="center"/>
    </xf>
    <xf numFmtId="43" fontId="24" fillId="0" borderId="25" xfId="3" applyFont="1" applyFill="1" applyBorder="1" applyAlignment="1">
      <alignment horizontal="center" vertical="center"/>
    </xf>
    <xf numFmtId="43" fontId="24" fillId="0" borderId="3" xfId="3" applyFont="1" applyFill="1" applyBorder="1" applyAlignment="1">
      <alignment horizontal="center" vertical="center"/>
    </xf>
    <xf numFmtId="43" fontId="24" fillId="0" borderId="5" xfId="3" applyFont="1" applyFill="1" applyBorder="1" applyAlignment="1">
      <alignment horizontal="center" vertical="center" wrapText="1"/>
    </xf>
    <xf numFmtId="43" fontId="24" fillId="0" borderId="40" xfId="3" applyFont="1" applyFill="1" applyBorder="1" applyAlignment="1">
      <alignment horizontal="center" vertical="center" wrapText="1"/>
    </xf>
    <xf numFmtId="43" fontId="24" fillId="0" borderId="0" xfId="3" applyFont="1" applyFill="1" applyBorder="1" applyAlignment="1">
      <alignment horizontal="center" vertical="center" wrapText="1"/>
    </xf>
    <xf numFmtId="43" fontId="24" fillId="0" borderId="46" xfId="3" applyFont="1" applyFill="1" applyBorder="1" applyAlignment="1">
      <alignment horizontal="center" vertical="center" wrapText="1"/>
    </xf>
    <xf numFmtId="43" fontId="24" fillId="0" borderId="16" xfId="3" applyFont="1" applyFill="1" applyBorder="1" applyAlignment="1">
      <alignment horizontal="center" vertical="center" wrapText="1"/>
    </xf>
    <xf numFmtId="43" fontId="24" fillId="0" borderId="47" xfId="3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177" fontId="26" fillId="0" borderId="2" xfId="13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43" fontId="24" fillId="0" borderId="2" xfId="3" applyFont="1" applyFill="1" applyBorder="1" applyAlignment="1">
      <alignment horizontal="center" vertical="center"/>
    </xf>
    <xf numFmtId="43" fontId="28" fillId="0" borderId="2" xfId="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 wrapText="1"/>
    </xf>
    <xf numFmtId="182" fontId="45" fillId="0" borderId="0" xfId="0" applyNumberFormat="1" applyFont="1" applyFill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5" fillId="0" borderId="6" xfId="7" applyFont="1" applyFill="1" applyBorder="1" applyAlignment="1">
      <alignment horizontal="left" vertical="center"/>
    </xf>
    <xf numFmtId="0" fontId="5" fillId="0" borderId="0" xfId="7" applyFont="1" applyFill="1" applyBorder="1" applyAlignment="1">
      <alignment horizontal="left" vertical="center"/>
    </xf>
    <xf numFmtId="0" fontId="13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/>
    </xf>
    <xf numFmtId="0" fontId="15" fillId="0" borderId="10" xfId="7" applyFont="1" applyFill="1" applyBorder="1" applyAlignment="1">
      <alignment horizontal="center" vertical="center"/>
    </xf>
    <xf numFmtId="0" fontId="18" fillId="0" borderId="29" xfId="7" applyFont="1" applyFill="1" applyBorder="1" applyAlignment="1">
      <alignment horizontal="center" vertical="center"/>
    </xf>
    <xf numFmtId="0" fontId="18" fillId="0" borderId="26" xfId="7" applyFont="1" applyFill="1" applyBorder="1" applyAlignment="1">
      <alignment horizontal="center" vertical="center"/>
    </xf>
    <xf numFmtId="0" fontId="16" fillId="9" borderId="8" xfId="7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19" fillId="0" borderId="30" xfId="7" applyFont="1" applyFill="1" applyBorder="1" applyAlignment="1">
      <alignment horizontal="center" vertical="center"/>
    </xf>
    <xf numFmtId="0" fontId="19" fillId="0" borderId="31" xfId="7" applyFont="1" applyFill="1" applyBorder="1" applyAlignment="1">
      <alignment horizontal="center" vertical="center"/>
    </xf>
    <xf numFmtId="0" fontId="3" fillId="0" borderId="9" xfId="9" applyFont="1" applyFill="1" applyBorder="1" applyAlignment="1">
      <alignment horizontal="center" vertical="center" wrapText="1"/>
    </xf>
    <xf numFmtId="0" fontId="3" fillId="0" borderId="10" xfId="9" applyFont="1" applyFill="1" applyBorder="1" applyAlignment="1">
      <alignment horizontal="center" vertical="center" wrapText="1"/>
    </xf>
    <xf numFmtId="0" fontId="3" fillId="0" borderId="14" xfId="9" applyFont="1" applyBorder="1" applyAlignment="1">
      <alignment horizontal="center" vertical="center"/>
    </xf>
    <xf numFmtId="0" fontId="3" fillId="0" borderId="15" xfId="9" applyFont="1" applyBorder="1" applyAlignment="1">
      <alignment horizontal="center" vertical="center"/>
    </xf>
    <xf numFmtId="0" fontId="3" fillId="0" borderId="26" xfId="9" applyFont="1" applyBorder="1" applyAlignment="1">
      <alignment horizontal="center" vertical="center"/>
    </xf>
    <xf numFmtId="0" fontId="3" fillId="0" borderId="27" xfId="9" applyFont="1" applyBorder="1" applyAlignment="1">
      <alignment horizontal="center" vertical="center"/>
    </xf>
    <xf numFmtId="0" fontId="3" fillId="0" borderId="42" xfId="9" applyFont="1" applyBorder="1" applyAlignment="1">
      <alignment horizontal="center" vertical="center"/>
    </xf>
    <xf numFmtId="0" fontId="3" fillId="0" borderId="10" xfId="9" applyFont="1" applyBorder="1" applyAlignment="1">
      <alignment horizontal="center" vertical="center"/>
    </xf>
    <xf numFmtId="0" fontId="3" fillId="0" borderId="43" xfId="9" applyFont="1" applyBorder="1" applyAlignment="1">
      <alignment horizontal="center" vertical="center"/>
    </xf>
    <xf numFmtId="0" fontId="3" fillId="0" borderId="14" xfId="7" applyFont="1" applyBorder="1" applyAlignment="1">
      <alignment horizontal="center" vertical="center"/>
    </xf>
    <xf numFmtId="0" fontId="3" fillId="0" borderId="15" xfId="7" applyFont="1" applyBorder="1" applyAlignment="1">
      <alignment horizontal="center" vertical="center"/>
    </xf>
    <xf numFmtId="0" fontId="3" fillId="0" borderId="26" xfId="7" applyFont="1" applyBorder="1" applyAlignment="1">
      <alignment horizontal="center" vertical="center"/>
    </xf>
    <xf numFmtId="0" fontId="3" fillId="0" borderId="36" xfId="7" applyFont="1" applyBorder="1" applyAlignment="1">
      <alignment horizontal="center" vertical="center"/>
    </xf>
    <xf numFmtId="177" fontId="9" fillId="0" borderId="17" xfId="0" applyNumberFormat="1" applyFont="1" applyFill="1" applyBorder="1" applyAlignment="1">
      <alignment horizontal="center" vertical="center" wrapText="1"/>
    </xf>
    <xf numFmtId="177" fontId="9" fillId="0" borderId="18" xfId="0" applyNumberFormat="1" applyFont="1" applyFill="1" applyBorder="1" applyAlignment="1">
      <alignment horizontal="center" vertical="center" wrapText="1"/>
    </xf>
    <xf numFmtId="177" fontId="9" fillId="0" borderId="28" xfId="0" applyNumberFormat="1" applyFont="1" applyFill="1" applyBorder="1" applyAlignment="1">
      <alignment horizontal="center" vertical="center" wrapText="1"/>
    </xf>
    <xf numFmtId="0" fontId="9" fillId="0" borderId="2" xfId="9" applyFont="1" applyBorder="1" applyAlignment="1">
      <alignment horizontal="center" vertical="center"/>
    </xf>
    <xf numFmtId="0" fontId="3" fillId="0" borderId="2" xfId="9" applyFont="1" applyBorder="1" applyAlignment="1">
      <alignment horizontal="center" vertical="center"/>
    </xf>
    <xf numFmtId="0" fontId="9" fillId="0" borderId="17" xfId="9" applyFont="1" applyBorder="1" applyAlignment="1">
      <alignment horizontal="center" vertical="center"/>
    </xf>
    <xf numFmtId="0" fontId="9" fillId="0" borderId="28" xfId="9" applyFont="1" applyBorder="1" applyAlignment="1">
      <alignment horizontal="center" vertical="center"/>
    </xf>
    <xf numFmtId="0" fontId="9" fillId="0" borderId="17" xfId="7" applyFont="1" applyBorder="1" applyAlignment="1">
      <alignment horizontal="center" vertical="center"/>
    </xf>
    <xf numFmtId="0" fontId="9" fillId="0" borderId="18" xfId="7" applyFont="1" applyBorder="1" applyAlignment="1">
      <alignment horizontal="center" vertical="center"/>
    </xf>
    <xf numFmtId="0" fontId="9" fillId="0" borderId="28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37" xfId="7" applyFont="1" applyBorder="1" applyAlignment="1">
      <alignment horizontal="center" vertical="center"/>
    </xf>
    <xf numFmtId="0" fontId="9" fillId="0" borderId="17" xfId="9" applyFont="1" applyBorder="1" applyAlignment="1">
      <alignment horizontal="center" vertical="center" wrapText="1"/>
    </xf>
    <xf numFmtId="0" fontId="9" fillId="0" borderId="18" xfId="9" applyFont="1" applyBorder="1" applyAlignment="1">
      <alignment horizontal="center" vertical="center" wrapText="1"/>
    </xf>
    <xf numFmtId="0" fontId="9" fillId="0" borderId="28" xfId="9" applyFont="1" applyBorder="1" applyAlignment="1">
      <alignment horizontal="center" vertical="center" wrapText="1"/>
    </xf>
    <xf numFmtId="0" fontId="3" fillId="0" borderId="20" xfId="7" applyFont="1" applyFill="1" applyBorder="1" applyAlignment="1">
      <alignment horizontal="center" vertical="center"/>
    </xf>
    <xf numFmtId="0" fontId="3" fillId="0" borderId="21" xfId="7" applyFont="1" applyFill="1" applyBorder="1" applyAlignment="1">
      <alignment horizontal="center" vertical="center"/>
    </xf>
    <xf numFmtId="0" fontId="3" fillId="0" borderId="22" xfId="7" applyFont="1" applyFill="1" applyBorder="1" applyAlignment="1">
      <alignment horizontal="center" vertical="center"/>
    </xf>
    <xf numFmtId="0" fontId="3" fillId="0" borderId="25" xfId="7" applyFont="1" applyFill="1" applyBorder="1" applyAlignment="1">
      <alignment horizontal="center" vertical="center"/>
    </xf>
    <xf numFmtId="0" fontId="3" fillId="0" borderId="4" xfId="7" applyFont="1" applyFill="1" applyBorder="1" applyAlignment="1">
      <alignment horizontal="center" vertical="center"/>
    </xf>
    <xf numFmtId="0" fontId="3" fillId="0" borderId="40" xfId="7" applyFont="1" applyFill="1" applyBorder="1" applyAlignment="1">
      <alignment horizontal="center" vertical="center"/>
    </xf>
    <xf numFmtId="0" fontId="3" fillId="0" borderId="41" xfId="7" applyFont="1" applyFill="1" applyBorder="1" applyAlignment="1">
      <alignment horizontal="center" vertical="center"/>
    </xf>
    <xf numFmtId="0" fontId="3" fillId="0" borderId="2" xfId="7" applyFont="1" applyFill="1" applyBorder="1" applyAlignment="1">
      <alignment horizontal="center" vertical="center"/>
    </xf>
    <xf numFmtId="177" fontId="3" fillId="0" borderId="17" xfId="13" applyNumberFormat="1" applyFont="1" applyFill="1" applyBorder="1" applyAlignment="1">
      <alignment horizontal="center" vertical="center" wrapText="1"/>
    </xf>
    <xf numFmtId="177" fontId="3" fillId="0" borderId="28" xfId="13" applyNumberFormat="1" applyFont="1" applyFill="1" applyBorder="1" applyAlignment="1">
      <alignment horizontal="center" vertical="center" wrapText="1"/>
    </xf>
    <xf numFmtId="177" fontId="3" fillId="0" borderId="2" xfId="13" applyNumberFormat="1" applyFont="1" applyFill="1" applyBorder="1" applyAlignment="1">
      <alignment horizontal="center" vertical="center" wrapText="1"/>
    </xf>
    <xf numFmtId="0" fontId="3" fillId="0" borderId="0" xfId="7" applyFont="1" applyFill="1" applyBorder="1" applyAlignment="1">
      <alignment horizontal="center" vertical="center"/>
    </xf>
    <xf numFmtId="0" fontId="20" fillId="0" borderId="0" xfId="7" applyFont="1" applyFill="1" applyBorder="1" applyAlignment="1">
      <alignment horizontal="center" vertical="center"/>
    </xf>
    <xf numFmtId="177" fontId="3" fillId="0" borderId="0" xfId="13" applyNumberFormat="1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left" vertical="center" wrapText="1"/>
    </xf>
    <xf numFmtId="0" fontId="17" fillId="0" borderId="19" xfId="7" applyFont="1" applyFill="1" applyBorder="1" applyAlignment="1">
      <alignment horizontal="left" vertical="center" wrapText="1"/>
    </xf>
    <xf numFmtId="0" fontId="5" fillId="9" borderId="9" xfId="7" applyFont="1" applyFill="1" applyBorder="1" applyAlignment="1">
      <alignment horizontal="center" vertical="center" wrapText="1"/>
    </xf>
    <xf numFmtId="0" fontId="5" fillId="9" borderId="10" xfId="7" applyFont="1" applyFill="1" applyBorder="1" applyAlignment="1">
      <alignment horizontal="center" vertical="center" wrapText="1"/>
    </xf>
    <xf numFmtId="0" fontId="5" fillId="9" borderId="6" xfId="7" applyFont="1" applyFill="1" applyBorder="1" applyAlignment="1">
      <alignment horizontal="center" vertical="center" wrapText="1"/>
    </xf>
    <xf numFmtId="0" fontId="5" fillId="9" borderId="0" xfId="7" applyFont="1" applyFill="1" applyBorder="1" applyAlignment="1">
      <alignment horizontal="center" vertical="center" wrapText="1"/>
    </xf>
    <xf numFmtId="0" fontId="14" fillId="9" borderId="9" xfId="7" applyFont="1" applyFill="1" applyBorder="1" applyAlignment="1">
      <alignment horizontal="center" vertical="center"/>
    </xf>
    <xf numFmtId="0" fontId="14" fillId="9" borderId="10" xfId="7" applyFont="1" applyFill="1" applyBorder="1" applyAlignment="1">
      <alignment horizontal="center" vertical="center"/>
    </xf>
    <xf numFmtId="0" fontId="14" fillId="9" borderId="11" xfId="7" applyFont="1" applyFill="1" applyBorder="1" applyAlignment="1">
      <alignment horizontal="center" vertical="center"/>
    </xf>
    <xf numFmtId="0" fontId="14" fillId="9" borderId="7" xfId="7" applyFont="1" applyFill="1" applyBorder="1" applyAlignment="1">
      <alignment horizontal="center" vertical="center"/>
    </xf>
    <xf numFmtId="0" fontId="14" fillId="9" borderId="8" xfId="7" applyFont="1" applyFill="1" applyBorder="1" applyAlignment="1">
      <alignment horizontal="center" vertical="center"/>
    </xf>
    <xf numFmtId="0" fontId="14" fillId="9" borderId="12" xfId="7" applyFont="1" applyFill="1" applyBorder="1" applyAlignment="1">
      <alignment horizontal="center" vertical="center"/>
    </xf>
    <xf numFmtId="0" fontId="3" fillId="0" borderId="9" xfId="9" applyFont="1" applyBorder="1" applyAlignment="1">
      <alignment horizontal="center" vertical="center"/>
    </xf>
    <xf numFmtId="0" fontId="3" fillId="0" borderId="11" xfId="9" applyFont="1" applyBorder="1" applyAlignment="1">
      <alignment horizontal="center" vertical="center"/>
    </xf>
    <xf numFmtId="0" fontId="3" fillId="0" borderId="6" xfId="9" applyFont="1" applyBorder="1" applyAlignment="1">
      <alignment horizontal="center" vertical="center"/>
    </xf>
    <xf numFmtId="0" fontId="3" fillId="0" borderId="0" xfId="9" applyFont="1" applyBorder="1" applyAlignment="1">
      <alignment horizontal="center" vertical="center"/>
    </xf>
    <xf numFmtId="0" fontId="3" fillId="0" borderId="19" xfId="9" applyFont="1" applyBorder="1" applyAlignment="1">
      <alignment horizontal="center" vertical="center"/>
    </xf>
    <xf numFmtId="0" fontId="3" fillId="0" borderId="7" xfId="9" applyFont="1" applyBorder="1" applyAlignment="1">
      <alignment horizontal="center" vertical="center"/>
    </xf>
    <xf numFmtId="0" fontId="3" fillId="0" borderId="8" xfId="9" applyFont="1" applyBorder="1" applyAlignment="1">
      <alignment horizontal="center" vertical="center"/>
    </xf>
    <xf numFmtId="0" fontId="3" fillId="0" borderId="12" xfId="9" applyFont="1" applyBorder="1" applyAlignment="1">
      <alignment horizontal="center" vertical="center"/>
    </xf>
    <xf numFmtId="0" fontId="3" fillId="0" borderId="5" xfId="9" applyFont="1" applyBorder="1" applyAlignment="1">
      <alignment horizontal="center" vertical="center"/>
    </xf>
    <xf numFmtId="0" fontId="3" fillId="0" borderId="38" xfId="9" applyFont="1" applyBorder="1" applyAlignment="1">
      <alignment horizontal="center" vertical="center"/>
    </xf>
    <xf numFmtId="0" fontId="3" fillId="0" borderId="23" xfId="9" applyFont="1" applyBorder="1" applyAlignment="1">
      <alignment horizontal="center" vertical="center"/>
    </xf>
    <xf numFmtId="0" fontId="3" fillId="0" borderId="16" xfId="9" applyFont="1" applyBorder="1" applyAlignment="1">
      <alignment horizontal="center" vertical="center"/>
    </xf>
    <xf numFmtId="0" fontId="3" fillId="0" borderId="39" xfId="9" applyFont="1" applyBorder="1" applyAlignment="1">
      <alignment horizontal="center" vertical="center"/>
    </xf>
    <xf numFmtId="0" fontId="7" fillId="0" borderId="2" xfId="16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16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6" applyFont="1" applyFill="1" applyBorder="1" applyAlignment="1" applyProtection="1">
      <alignment horizontal="left" vertical="top" wrapText="1"/>
      <protection locked="0"/>
    </xf>
    <xf numFmtId="0" fontId="5" fillId="0" borderId="2" xfId="16" applyFont="1" applyFill="1" applyBorder="1" applyAlignment="1" applyProtection="1">
      <alignment horizontal="left" vertical="top" wrapText="1"/>
      <protection locked="0"/>
    </xf>
    <xf numFmtId="49" fontId="3" fillId="7" borderId="2" xfId="4" applyNumberFormat="1" applyFont="1" applyFill="1" applyBorder="1" applyAlignment="1" applyProtection="1">
      <alignment horizontal="center" vertical="center" wrapText="1"/>
      <protection locked="0"/>
    </xf>
    <xf numFmtId="0" fontId="3" fillId="7" borderId="2" xfId="16" applyNumberFormat="1" applyFont="1" applyFill="1" applyBorder="1" applyAlignment="1" applyProtection="1">
      <alignment horizontal="center" vertical="center" wrapText="1"/>
      <protection locked="0"/>
    </xf>
    <xf numFmtId="176" fontId="3" fillId="7" borderId="2" xfId="16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6" applyFont="1" applyFill="1" applyBorder="1" applyAlignment="1" applyProtection="1">
      <alignment horizontal="left" vertical="center"/>
      <protection locked="0"/>
    </xf>
    <xf numFmtId="0" fontId="5" fillId="0" borderId="2" xfId="16" applyFont="1" applyFill="1" applyBorder="1" applyAlignment="1" applyProtection="1">
      <alignment horizontal="left" vertical="center"/>
      <protection locked="0"/>
    </xf>
    <xf numFmtId="0" fontId="5" fillId="0" borderId="2" xfId="16" applyFont="1" applyFill="1" applyBorder="1" applyAlignment="1" applyProtection="1">
      <alignment horizontal="left" vertical="center" wrapText="1"/>
      <protection locked="0"/>
    </xf>
    <xf numFmtId="0" fontId="4" fillId="0" borderId="1" xfId="16" applyFont="1" applyFill="1" applyBorder="1" applyAlignment="1" applyProtection="1">
      <alignment horizontal="left" vertical="center" wrapText="1"/>
      <protection locked="0"/>
    </xf>
    <xf numFmtId="0" fontId="1" fillId="7" borderId="1" xfId="4" applyNumberFormat="1" applyFont="1" applyFill="1" applyBorder="1" applyAlignment="1" applyProtection="1">
      <alignment horizontal="center" vertical="center" wrapText="1"/>
      <protection locked="0"/>
    </xf>
    <xf numFmtId="49" fontId="3" fillId="7" borderId="2" xfId="16" applyNumberFormat="1" applyFont="1" applyFill="1" applyBorder="1" applyAlignment="1" applyProtection="1">
      <alignment horizontal="center" vertical="center" wrapText="1"/>
      <protection locked="0"/>
    </xf>
    <xf numFmtId="49" fontId="1" fillId="7" borderId="2" xfId="4" applyNumberFormat="1" applyFont="1" applyFill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16" applyFont="1" applyFill="1" applyBorder="1" applyAlignment="1" applyProtection="1">
      <alignment horizontal="center" vertical="center" wrapText="1"/>
      <protection locked="0"/>
    </xf>
    <xf numFmtId="0" fontId="3" fillId="7" borderId="2" xfId="4" applyFont="1" applyFill="1" applyBorder="1" applyAlignment="1" applyProtection="1">
      <alignment horizontal="center" vertical="center" wrapText="1" shrinkToFit="1"/>
      <protection locked="0"/>
    </xf>
    <xf numFmtId="49" fontId="1" fillId="7" borderId="2" xfId="16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</cellXfs>
  <cellStyles count="19">
    <cellStyle name="BOM_Level_1" xfId="12" xr:uid="{00000000-0005-0000-0000-000000000000}"/>
    <cellStyle name="BOM_Level_Below3" xfId="4" xr:uid="{00000000-0005-0000-0000-000001000000}"/>
    <cellStyle name="百分比" xfId="18" builtinId="5"/>
    <cellStyle name="常规" xfId="0" builtinId="0"/>
    <cellStyle name="常规 10" xfId="10" xr:uid="{00000000-0005-0000-0000-000004000000}"/>
    <cellStyle name="常规 2" xfId="14" xr:uid="{00000000-0005-0000-0000-000005000000}"/>
    <cellStyle name="常规 2 2" xfId="9" xr:uid="{00000000-0005-0000-0000-000006000000}"/>
    <cellStyle name="常规 2 27" xfId="5" xr:uid="{00000000-0005-0000-0000-000007000000}"/>
    <cellStyle name="常规 2 3" xfId="11" xr:uid="{00000000-0005-0000-0000-000008000000}"/>
    <cellStyle name="常规 3" xfId="15" xr:uid="{00000000-0005-0000-0000-000009000000}"/>
    <cellStyle name="常规 3 2" xfId="8" xr:uid="{00000000-0005-0000-0000-00000A000000}"/>
    <cellStyle name="常规 3 29" xfId="2" xr:uid="{00000000-0005-0000-0000-00000B000000}"/>
    <cellStyle name="常规 5" xfId="13" xr:uid="{00000000-0005-0000-0000-00000C000000}"/>
    <cellStyle name="常规 5 2" xfId="7" xr:uid="{00000000-0005-0000-0000-00000D000000}"/>
    <cellStyle name="常规 6" xfId="6" xr:uid="{00000000-0005-0000-0000-00000E000000}"/>
    <cellStyle name="千位分隔" xfId="3" builtinId="3"/>
    <cellStyle name="样式 1" xfId="16" xr:uid="{00000000-0005-0000-0000-000010000000}"/>
    <cellStyle name="样式 1 10" xfId="1" xr:uid="{00000000-0005-0000-0000-000011000000}"/>
    <cellStyle name="样式 1 5 2" xfId="17" xr:uid="{00000000-0005-0000-0000-000012000000}"/>
  </cellStyles>
  <dxfs count="140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16" Type="http://schemas.openxmlformats.org/officeDocument/2006/relationships/image" Target="../media/image16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5" Type="http://schemas.openxmlformats.org/officeDocument/2006/relationships/image" Target="../media/image5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w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jpeg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1.emf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emf"/><Relationship Id="rId21" Type="http://schemas.openxmlformats.org/officeDocument/2006/relationships/image" Target="../media/image20.emf"/><Relationship Id="rId42" Type="http://schemas.openxmlformats.org/officeDocument/2006/relationships/image" Target="../media/image41.emf"/><Relationship Id="rId47" Type="http://schemas.openxmlformats.org/officeDocument/2006/relationships/image" Target="../media/image46.emf"/><Relationship Id="rId63" Type="http://schemas.openxmlformats.org/officeDocument/2006/relationships/image" Target="../media/image62.emf"/><Relationship Id="rId68" Type="http://schemas.openxmlformats.org/officeDocument/2006/relationships/image" Target="../media/image67.emf"/><Relationship Id="rId84" Type="http://schemas.openxmlformats.org/officeDocument/2006/relationships/image" Target="../media/image83.emf"/><Relationship Id="rId89" Type="http://schemas.openxmlformats.org/officeDocument/2006/relationships/image" Target="../media/image88.emf"/><Relationship Id="rId16" Type="http://schemas.openxmlformats.org/officeDocument/2006/relationships/image" Target="../media/image15.emf"/><Relationship Id="rId11" Type="http://schemas.openxmlformats.org/officeDocument/2006/relationships/image" Target="../media/image103.png"/><Relationship Id="rId32" Type="http://schemas.openxmlformats.org/officeDocument/2006/relationships/image" Target="../media/image31.emf"/><Relationship Id="rId37" Type="http://schemas.openxmlformats.org/officeDocument/2006/relationships/image" Target="../media/image36.emf"/><Relationship Id="rId53" Type="http://schemas.openxmlformats.org/officeDocument/2006/relationships/image" Target="../media/image52.emf"/><Relationship Id="rId58" Type="http://schemas.openxmlformats.org/officeDocument/2006/relationships/image" Target="../media/image57.emf"/><Relationship Id="rId74" Type="http://schemas.openxmlformats.org/officeDocument/2006/relationships/image" Target="../media/image73.emf"/><Relationship Id="rId79" Type="http://schemas.openxmlformats.org/officeDocument/2006/relationships/image" Target="../media/image78.emf"/><Relationship Id="rId5" Type="http://schemas.openxmlformats.org/officeDocument/2006/relationships/image" Target="../media/image6.emf"/><Relationship Id="rId90" Type="http://schemas.openxmlformats.org/officeDocument/2006/relationships/image" Target="../media/image89.emf"/><Relationship Id="rId95" Type="http://schemas.openxmlformats.org/officeDocument/2006/relationships/image" Target="../media/image94.emf"/><Relationship Id="rId22" Type="http://schemas.openxmlformats.org/officeDocument/2006/relationships/image" Target="../media/image21.emf"/><Relationship Id="rId27" Type="http://schemas.openxmlformats.org/officeDocument/2006/relationships/image" Target="../media/image26.emf"/><Relationship Id="rId43" Type="http://schemas.openxmlformats.org/officeDocument/2006/relationships/image" Target="../media/image42.emf"/><Relationship Id="rId48" Type="http://schemas.openxmlformats.org/officeDocument/2006/relationships/image" Target="../media/image47.emf"/><Relationship Id="rId64" Type="http://schemas.openxmlformats.org/officeDocument/2006/relationships/image" Target="../media/image63.emf"/><Relationship Id="rId69" Type="http://schemas.openxmlformats.org/officeDocument/2006/relationships/image" Target="../media/image68.emf"/><Relationship Id="rId80" Type="http://schemas.openxmlformats.org/officeDocument/2006/relationships/image" Target="../media/image79.emf"/><Relationship Id="rId85" Type="http://schemas.openxmlformats.org/officeDocument/2006/relationships/image" Target="../media/image84.emf"/><Relationship Id="rId12" Type="http://schemas.openxmlformats.org/officeDocument/2006/relationships/image" Target="../media/image11.emf"/><Relationship Id="rId17" Type="http://schemas.openxmlformats.org/officeDocument/2006/relationships/image" Target="../media/image16.emf"/><Relationship Id="rId25" Type="http://schemas.openxmlformats.org/officeDocument/2006/relationships/image" Target="../media/image24.emf"/><Relationship Id="rId33" Type="http://schemas.openxmlformats.org/officeDocument/2006/relationships/image" Target="../media/image32.emf"/><Relationship Id="rId38" Type="http://schemas.openxmlformats.org/officeDocument/2006/relationships/image" Target="../media/image37.emf"/><Relationship Id="rId46" Type="http://schemas.openxmlformats.org/officeDocument/2006/relationships/image" Target="../media/image45.emf"/><Relationship Id="rId59" Type="http://schemas.openxmlformats.org/officeDocument/2006/relationships/image" Target="../media/image58.emf"/><Relationship Id="rId67" Type="http://schemas.openxmlformats.org/officeDocument/2006/relationships/image" Target="../media/image66.emf"/><Relationship Id="rId20" Type="http://schemas.openxmlformats.org/officeDocument/2006/relationships/image" Target="../media/image19.emf"/><Relationship Id="rId41" Type="http://schemas.openxmlformats.org/officeDocument/2006/relationships/image" Target="../media/image40.emf"/><Relationship Id="rId54" Type="http://schemas.openxmlformats.org/officeDocument/2006/relationships/image" Target="../media/image53.emf"/><Relationship Id="rId62" Type="http://schemas.openxmlformats.org/officeDocument/2006/relationships/image" Target="../media/image61.emf"/><Relationship Id="rId70" Type="http://schemas.openxmlformats.org/officeDocument/2006/relationships/image" Target="../media/image69.emf"/><Relationship Id="rId75" Type="http://schemas.openxmlformats.org/officeDocument/2006/relationships/image" Target="../media/image74.emf"/><Relationship Id="rId83" Type="http://schemas.openxmlformats.org/officeDocument/2006/relationships/image" Target="../media/image82.emf"/><Relationship Id="rId88" Type="http://schemas.openxmlformats.org/officeDocument/2006/relationships/image" Target="../media/image87.emf"/><Relationship Id="rId91" Type="http://schemas.openxmlformats.org/officeDocument/2006/relationships/image" Target="../media/image90.emf"/><Relationship Id="rId96" Type="http://schemas.openxmlformats.org/officeDocument/2006/relationships/image" Target="../media/image95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4.emf"/><Relationship Id="rId23" Type="http://schemas.openxmlformats.org/officeDocument/2006/relationships/image" Target="../media/image22.emf"/><Relationship Id="rId28" Type="http://schemas.openxmlformats.org/officeDocument/2006/relationships/image" Target="../media/image27.emf"/><Relationship Id="rId36" Type="http://schemas.openxmlformats.org/officeDocument/2006/relationships/image" Target="../media/image35.emf"/><Relationship Id="rId49" Type="http://schemas.openxmlformats.org/officeDocument/2006/relationships/image" Target="../media/image48.emf"/><Relationship Id="rId57" Type="http://schemas.openxmlformats.org/officeDocument/2006/relationships/image" Target="../media/image56.emf"/><Relationship Id="rId10" Type="http://schemas.openxmlformats.org/officeDocument/2006/relationships/image" Target="../media/image102.png"/><Relationship Id="rId31" Type="http://schemas.openxmlformats.org/officeDocument/2006/relationships/image" Target="../media/image30.emf"/><Relationship Id="rId44" Type="http://schemas.openxmlformats.org/officeDocument/2006/relationships/image" Target="../media/image43.emf"/><Relationship Id="rId52" Type="http://schemas.openxmlformats.org/officeDocument/2006/relationships/image" Target="../media/image51.emf"/><Relationship Id="rId60" Type="http://schemas.openxmlformats.org/officeDocument/2006/relationships/image" Target="../media/image59.emf"/><Relationship Id="rId65" Type="http://schemas.openxmlformats.org/officeDocument/2006/relationships/image" Target="../media/image64.emf"/><Relationship Id="rId73" Type="http://schemas.openxmlformats.org/officeDocument/2006/relationships/image" Target="../media/image72.emf"/><Relationship Id="rId78" Type="http://schemas.openxmlformats.org/officeDocument/2006/relationships/image" Target="../media/image77.emf"/><Relationship Id="rId81" Type="http://schemas.openxmlformats.org/officeDocument/2006/relationships/image" Target="../media/image80.emf"/><Relationship Id="rId86" Type="http://schemas.openxmlformats.org/officeDocument/2006/relationships/image" Target="../media/image85.emf"/><Relationship Id="rId94" Type="http://schemas.openxmlformats.org/officeDocument/2006/relationships/image" Target="../media/image93.emf"/><Relationship Id="rId99" Type="http://schemas.openxmlformats.org/officeDocument/2006/relationships/image" Target="../media/image98.emf"/><Relationship Id="rId101" Type="http://schemas.openxmlformats.org/officeDocument/2006/relationships/image" Target="../media/image104.emf"/><Relationship Id="rId4" Type="http://schemas.openxmlformats.org/officeDocument/2006/relationships/image" Target="../media/image5.emf"/><Relationship Id="rId9" Type="http://schemas.openxmlformats.org/officeDocument/2006/relationships/image" Target="../media/image10.wmf"/><Relationship Id="rId13" Type="http://schemas.openxmlformats.org/officeDocument/2006/relationships/image" Target="../media/image12.emf"/><Relationship Id="rId18" Type="http://schemas.openxmlformats.org/officeDocument/2006/relationships/image" Target="../media/image17.emf"/><Relationship Id="rId39" Type="http://schemas.openxmlformats.org/officeDocument/2006/relationships/image" Target="../media/image38.emf"/><Relationship Id="rId34" Type="http://schemas.openxmlformats.org/officeDocument/2006/relationships/image" Target="../media/image33.emf"/><Relationship Id="rId50" Type="http://schemas.openxmlformats.org/officeDocument/2006/relationships/image" Target="../media/image49.emf"/><Relationship Id="rId55" Type="http://schemas.openxmlformats.org/officeDocument/2006/relationships/image" Target="../media/image54.emf"/><Relationship Id="rId76" Type="http://schemas.openxmlformats.org/officeDocument/2006/relationships/image" Target="../media/image75.emf"/><Relationship Id="rId97" Type="http://schemas.openxmlformats.org/officeDocument/2006/relationships/image" Target="../media/image96.emf"/><Relationship Id="rId7" Type="http://schemas.openxmlformats.org/officeDocument/2006/relationships/image" Target="../media/image8.emf"/><Relationship Id="rId71" Type="http://schemas.openxmlformats.org/officeDocument/2006/relationships/image" Target="../media/image70.emf"/><Relationship Id="rId92" Type="http://schemas.openxmlformats.org/officeDocument/2006/relationships/image" Target="../media/image91.emf"/><Relationship Id="rId2" Type="http://schemas.openxmlformats.org/officeDocument/2006/relationships/image" Target="../media/image3.emf"/><Relationship Id="rId29" Type="http://schemas.openxmlformats.org/officeDocument/2006/relationships/image" Target="../media/image28.emf"/><Relationship Id="rId24" Type="http://schemas.openxmlformats.org/officeDocument/2006/relationships/image" Target="../media/image23.emf"/><Relationship Id="rId40" Type="http://schemas.openxmlformats.org/officeDocument/2006/relationships/image" Target="../media/image39.emf"/><Relationship Id="rId45" Type="http://schemas.openxmlformats.org/officeDocument/2006/relationships/image" Target="../media/image44.emf"/><Relationship Id="rId66" Type="http://schemas.openxmlformats.org/officeDocument/2006/relationships/image" Target="../media/image65.emf"/><Relationship Id="rId87" Type="http://schemas.openxmlformats.org/officeDocument/2006/relationships/image" Target="../media/image86.emf"/><Relationship Id="rId61" Type="http://schemas.openxmlformats.org/officeDocument/2006/relationships/image" Target="../media/image60.emf"/><Relationship Id="rId82" Type="http://schemas.openxmlformats.org/officeDocument/2006/relationships/image" Target="../media/image81.emf"/><Relationship Id="rId19" Type="http://schemas.openxmlformats.org/officeDocument/2006/relationships/image" Target="../media/image18.emf"/><Relationship Id="rId14" Type="http://schemas.openxmlformats.org/officeDocument/2006/relationships/image" Target="../media/image13.jpeg"/><Relationship Id="rId30" Type="http://schemas.openxmlformats.org/officeDocument/2006/relationships/image" Target="../media/image29.emf"/><Relationship Id="rId35" Type="http://schemas.openxmlformats.org/officeDocument/2006/relationships/image" Target="../media/image34.emf"/><Relationship Id="rId56" Type="http://schemas.openxmlformats.org/officeDocument/2006/relationships/image" Target="../media/image55.emf"/><Relationship Id="rId77" Type="http://schemas.openxmlformats.org/officeDocument/2006/relationships/image" Target="../media/image76.emf"/><Relationship Id="rId100" Type="http://schemas.openxmlformats.org/officeDocument/2006/relationships/image" Target="../media/image99.emf"/><Relationship Id="rId8" Type="http://schemas.openxmlformats.org/officeDocument/2006/relationships/image" Target="../media/image9.emf"/><Relationship Id="rId51" Type="http://schemas.openxmlformats.org/officeDocument/2006/relationships/image" Target="../media/image50.emf"/><Relationship Id="rId72" Type="http://schemas.openxmlformats.org/officeDocument/2006/relationships/image" Target="../media/image71.emf"/><Relationship Id="rId93" Type="http://schemas.openxmlformats.org/officeDocument/2006/relationships/image" Target="../media/image92.emf"/><Relationship Id="rId98" Type="http://schemas.openxmlformats.org/officeDocument/2006/relationships/image" Target="../media/image97.emf"/><Relationship Id="rId3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</xdr:rowOff>
    </xdr:from>
    <xdr:to>
      <xdr:col>3</xdr:col>
      <xdr:colOff>706012</xdr:colOff>
      <xdr:row>8</xdr:row>
      <xdr:rowOff>598715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14550"/>
          <a:ext cx="2239010" cy="2506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40005</xdr:colOff>
      <xdr:row>64</xdr:row>
      <xdr:rowOff>178435</xdr:rowOff>
    </xdr:from>
    <xdr:to>
      <xdr:col>16</xdr:col>
      <xdr:colOff>535305</xdr:colOff>
      <xdr:row>64</xdr:row>
      <xdr:rowOff>343535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02830" y="29653230"/>
          <a:ext cx="495300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123826</xdr:colOff>
      <xdr:row>8</xdr:row>
      <xdr:rowOff>68357</xdr:rowOff>
    </xdr:from>
    <xdr:to>
      <xdr:col>16</xdr:col>
      <xdr:colOff>467801</xdr:colOff>
      <xdr:row>8</xdr:row>
      <xdr:rowOff>447675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1130300"/>
          <a:ext cx="343535" cy="37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123826</xdr:colOff>
      <xdr:row>9</xdr:row>
      <xdr:rowOff>49307</xdr:rowOff>
    </xdr:from>
    <xdr:to>
      <xdr:col>16</xdr:col>
      <xdr:colOff>467801</xdr:colOff>
      <xdr:row>9</xdr:row>
      <xdr:rowOff>428625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1618615"/>
          <a:ext cx="343535" cy="37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104776</xdr:colOff>
      <xdr:row>10</xdr:row>
      <xdr:rowOff>87407</xdr:rowOff>
    </xdr:from>
    <xdr:to>
      <xdr:col>16</xdr:col>
      <xdr:colOff>448751</xdr:colOff>
      <xdr:row>10</xdr:row>
      <xdr:rowOff>466725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2164080"/>
          <a:ext cx="343535" cy="37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114300</xdr:colOff>
      <xdr:row>11</xdr:row>
      <xdr:rowOff>104776</xdr:rowOff>
    </xdr:from>
    <xdr:to>
      <xdr:col>16</xdr:col>
      <xdr:colOff>428625</xdr:colOff>
      <xdr:row>11</xdr:row>
      <xdr:rowOff>500535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7125" y="2689225"/>
          <a:ext cx="314325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12</xdr:row>
      <xdr:rowOff>85726</xdr:rowOff>
    </xdr:from>
    <xdr:to>
      <xdr:col>16</xdr:col>
      <xdr:colOff>438150</xdr:colOff>
      <xdr:row>12</xdr:row>
      <xdr:rowOff>481485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3177540"/>
          <a:ext cx="314325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133350</xdr:colOff>
      <xdr:row>13</xdr:row>
      <xdr:rowOff>66676</xdr:rowOff>
    </xdr:from>
    <xdr:to>
      <xdr:col>16</xdr:col>
      <xdr:colOff>447675</xdr:colOff>
      <xdr:row>13</xdr:row>
      <xdr:rowOff>462435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175" y="3665855"/>
          <a:ext cx="314325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142875</xdr:colOff>
      <xdr:row>54</xdr:row>
      <xdr:rowOff>66676</xdr:rowOff>
    </xdr:from>
    <xdr:to>
      <xdr:col>16</xdr:col>
      <xdr:colOff>457200</xdr:colOff>
      <xdr:row>54</xdr:row>
      <xdr:rowOff>460610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5700" y="24467820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142875</xdr:colOff>
      <xdr:row>55</xdr:row>
      <xdr:rowOff>57151</xdr:rowOff>
    </xdr:from>
    <xdr:to>
      <xdr:col>16</xdr:col>
      <xdr:colOff>457200</xdr:colOff>
      <xdr:row>55</xdr:row>
      <xdr:rowOff>451085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5700" y="24965660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152400</xdr:colOff>
      <xdr:row>56</xdr:row>
      <xdr:rowOff>66676</xdr:rowOff>
    </xdr:from>
    <xdr:to>
      <xdr:col>16</xdr:col>
      <xdr:colOff>466725</xdr:colOff>
      <xdr:row>56</xdr:row>
      <xdr:rowOff>460610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5225" y="25482550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152400</xdr:colOff>
      <xdr:row>57</xdr:row>
      <xdr:rowOff>28576</xdr:rowOff>
    </xdr:from>
    <xdr:to>
      <xdr:col>16</xdr:col>
      <xdr:colOff>466725</xdr:colOff>
      <xdr:row>57</xdr:row>
      <xdr:rowOff>422510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5225" y="25951815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58</xdr:row>
      <xdr:rowOff>57151</xdr:rowOff>
    </xdr:from>
    <xdr:to>
      <xdr:col>16</xdr:col>
      <xdr:colOff>438150</xdr:colOff>
      <xdr:row>58</xdr:row>
      <xdr:rowOff>451085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26487755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152400</xdr:colOff>
      <xdr:row>59</xdr:row>
      <xdr:rowOff>19051</xdr:rowOff>
    </xdr:from>
    <xdr:to>
      <xdr:col>16</xdr:col>
      <xdr:colOff>466725</xdr:colOff>
      <xdr:row>59</xdr:row>
      <xdr:rowOff>412985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5225" y="26957020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123827</xdr:colOff>
      <xdr:row>60</xdr:row>
      <xdr:rowOff>38100</xdr:rowOff>
    </xdr:from>
    <xdr:to>
      <xdr:col>16</xdr:col>
      <xdr:colOff>461211</xdr:colOff>
      <xdr:row>61</xdr:row>
      <xdr:rowOff>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27483435"/>
          <a:ext cx="337185" cy="469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104777</xdr:colOff>
      <xdr:row>61</xdr:row>
      <xdr:rowOff>47625</xdr:rowOff>
    </xdr:from>
    <xdr:to>
      <xdr:col>16</xdr:col>
      <xdr:colOff>442161</xdr:colOff>
      <xdr:row>62</xdr:row>
      <xdr:rowOff>9526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28000325"/>
          <a:ext cx="337185" cy="469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40005</xdr:colOff>
      <xdr:row>63</xdr:row>
      <xdr:rowOff>178435</xdr:rowOff>
    </xdr:from>
    <xdr:to>
      <xdr:col>16</xdr:col>
      <xdr:colOff>535305</xdr:colOff>
      <xdr:row>63</xdr:row>
      <xdr:rowOff>343535</xdr:rowOff>
    </xdr:to>
    <xdr:pic>
      <xdr:nvPicPr>
        <xdr:cNvPr id="94" name="Picture 2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02830" y="2914586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16</xdr:row>
      <xdr:rowOff>114935</xdr:rowOff>
    </xdr:from>
    <xdr:to>
      <xdr:col>16</xdr:col>
      <xdr:colOff>414564</xdr:colOff>
      <xdr:row>16</xdr:row>
      <xdr:rowOff>410210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7515860" y="523621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22</xdr:row>
      <xdr:rowOff>101600</xdr:rowOff>
    </xdr:from>
    <xdr:to>
      <xdr:col>16</xdr:col>
      <xdr:colOff>495935</xdr:colOff>
      <xdr:row>22</xdr:row>
      <xdr:rowOff>425450</xdr:rowOff>
    </xdr:to>
    <xdr:pic>
      <xdr:nvPicPr>
        <xdr:cNvPr id="103" name="Picture 6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7476490" y="8267065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177800</xdr:colOff>
      <xdr:row>18</xdr:row>
      <xdr:rowOff>84455</xdr:rowOff>
    </xdr:from>
    <xdr:to>
      <xdr:col>16</xdr:col>
      <xdr:colOff>371764</xdr:colOff>
      <xdr:row>18</xdr:row>
      <xdr:rowOff>389255</xdr:rowOff>
    </xdr:to>
    <xdr:pic>
      <xdr:nvPicPr>
        <xdr:cNvPr id="104" name="Picture 8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 l="17042" t="17911" r="16685"/>
        <a:stretch>
          <a:fillRect/>
        </a:stretch>
      </xdr:blipFill>
      <xdr:spPr>
        <a:xfrm>
          <a:off x="7540625" y="622046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78105</xdr:colOff>
      <xdr:row>19</xdr:row>
      <xdr:rowOff>85090</xdr:rowOff>
    </xdr:from>
    <xdr:to>
      <xdr:col>16</xdr:col>
      <xdr:colOff>468631</xdr:colOff>
      <xdr:row>19</xdr:row>
      <xdr:rowOff>370840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 r="-2500" b="26667"/>
        <a:stretch>
          <a:fillRect/>
        </a:stretch>
      </xdr:blipFill>
      <xdr:spPr>
        <a:xfrm>
          <a:off x="7440930" y="672846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144780</xdr:colOff>
      <xdr:row>17</xdr:row>
      <xdr:rowOff>127000</xdr:rowOff>
    </xdr:from>
    <xdr:to>
      <xdr:col>16</xdr:col>
      <xdr:colOff>386715</xdr:colOff>
      <xdr:row>17</xdr:row>
      <xdr:rowOff>450850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07605" y="5755640"/>
          <a:ext cx="2419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141605</xdr:colOff>
      <xdr:row>14</xdr:row>
      <xdr:rowOff>100330</xdr:rowOff>
    </xdr:from>
    <xdr:to>
      <xdr:col>16</xdr:col>
      <xdr:colOff>429260</xdr:colOff>
      <xdr:row>14</xdr:row>
      <xdr:rowOff>426085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7504430" y="4206875"/>
          <a:ext cx="287655" cy="3257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20</xdr:row>
      <xdr:rowOff>77470</xdr:rowOff>
    </xdr:from>
    <xdr:to>
      <xdr:col>16</xdr:col>
      <xdr:colOff>485775</xdr:colOff>
      <xdr:row>20</xdr:row>
      <xdr:rowOff>401320</xdr:rowOff>
    </xdr:to>
    <xdr:pic>
      <xdr:nvPicPr>
        <xdr:cNvPr id="108" name="Picture 6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7466330" y="7228205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15</xdr:row>
      <xdr:rowOff>114935</xdr:rowOff>
    </xdr:from>
    <xdr:to>
      <xdr:col>16</xdr:col>
      <xdr:colOff>414564</xdr:colOff>
      <xdr:row>15</xdr:row>
      <xdr:rowOff>410210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7515860" y="472884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93980</xdr:colOff>
      <xdr:row>21</xdr:row>
      <xdr:rowOff>115570</xdr:rowOff>
    </xdr:from>
    <xdr:to>
      <xdr:col>16</xdr:col>
      <xdr:colOff>476250</xdr:colOff>
      <xdr:row>21</xdr:row>
      <xdr:rowOff>439420</xdr:rowOff>
    </xdr:to>
    <xdr:pic>
      <xdr:nvPicPr>
        <xdr:cNvPr id="110" name="Picture 6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7456805" y="7773670"/>
          <a:ext cx="38227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95251</xdr:colOff>
      <xdr:row>25</xdr:row>
      <xdr:rowOff>76200</xdr:rowOff>
    </xdr:from>
    <xdr:to>
      <xdr:col>16</xdr:col>
      <xdr:colOff>463314</xdr:colOff>
      <xdr:row>25</xdr:row>
      <xdr:rowOff>447676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8075" y="9763760"/>
          <a:ext cx="36766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26</xdr:row>
      <xdr:rowOff>157560</xdr:rowOff>
    </xdr:from>
    <xdr:to>
      <xdr:col>16</xdr:col>
      <xdr:colOff>485775</xdr:colOff>
      <xdr:row>26</xdr:row>
      <xdr:rowOff>318478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10352405"/>
          <a:ext cx="447675" cy="16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27</xdr:row>
      <xdr:rowOff>155575</xdr:rowOff>
    </xdr:from>
    <xdr:to>
      <xdr:col>16</xdr:col>
      <xdr:colOff>487045</xdr:colOff>
      <xdr:row>27</xdr:row>
      <xdr:rowOff>429260</xdr:rowOff>
    </xdr:to>
    <xdr:pic>
      <xdr:nvPicPr>
        <xdr:cNvPr id="115" name="图片 4" descr="微信图片_2019120414220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10605" r="14953" b="14752"/>
        <a:stretch>
          <a:fillRect/>
        </a:stretch>
      </xdr:blipFill>
      <xdr:spPr>
        <a:xfrm>
          <a:off x="7429500" y="1085786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47626</xdr:colOff>
      <xdr:row>28</xdr:row>
      <xdr:rowOff>85726</xdr:rowOff>
    </xdr:from>
    <xdr:to>
      <xdr:col>16</xdr:col>
      <xdr:colOff>513477</xdr:colOff>
      <xdr:row>28</xdr:row>
      <xdr:rowOff>428625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0450" y="11295380"/>
          <a:ext cx="46545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66676</xdr:colOff>
      <xdr:row>29</xdr:row>
      <xdr:rowOff>123825</xdr:rowOff>
    </xdr:from>
    <xdr:to>
      <xdr:col>16</xdr:col>
      <xdr:colOff>536618</xdr:colOff>
      <xdr:row>29</xdr:row>
      <xdr:rowOff>390525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1840845"/>
          <a:ext cx="4699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97759</xdr:colOff>
      <xdr:row>30</xdr:row>
      <xdr:rowOff>40561</xdr:rowOff>
    </xdr:from>
    <xdr:to>
      <xdr:col>16</xdr:col>
      <xdr:colOff>411702</xdr:colOff>
      <xdr:row>30</xdr:row>
      <xdr:rowOff>481367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9980" y="12264390"/>
          <a:ext cx="314325" cy="44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98979</xdr:colOff>
      <xdr:row>31</xdr:row>
      <xdr:rowOff>7454</xdr:rowOff>
    </xdr:from>
    <xdr:to>
      <xdr:col>16</xdr:col>
      <xdr:colOff>435548</xdr:colOff>
      <xdr:row>31</xdr:row>
      <xdr:rowOff>474593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1250" y="12738735"/>
          <a:ext cx="336550" cy="467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149087</xdr:colOff>
      <xdr:row>32</xdr:row>
      <xdr:rowOff>35200</xdr:rowOff>
    </xdr:from>
    <xdr:to>
      <xdr:col>16</xdr:col>
      <xdr:colOff>379388</xdr:colOff>
      <xdr:row>32</xdr:row>
      <xdr:rowOff>480391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1415" y="13274040"/>
          <a:ext cx="230505" cy="445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118027</xdr:colOff>
      <xdr:row>32</xdr:row>
      <xdr:rowOff>501097</xdr:rowOff>
    </xdr:from>
    <xdr:to>
      <xdr:col>16</xdr:col>
      <xdr:colOff>374786</xdr:colOff>
      <xdr:row>33</xdr:row>
      <xdr:rowOff>492193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0300" y="13740130"/>
          <a:ext cx="257175" cy="49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104776</xdr:colOff>
      <xdr:row>34</xdr:row>
      <xdr:rowOff>9525</xdr:rowOff>
    </xdr:from>
    <xdr:to>
      <xdr:col>16</xdr:col>
      <xdr:colOff>365734</xdr:colOff>
      <xdr:row>35</xdr:row>
      <xdr:rowOff>9525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14263370"/>
          <a:ext cx="260350" cy="507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35</xdr:row>
      <xdr:rowOff>43227</xdr:rowOff>
    </xdr:from>
    <xdr:to>
      <xdr:col>16</xdr:col>
      <xdr:colOff>559494</xdr:colOff>
      <xdr:row>35</xdr:row>
      <xdr:rowOff>476251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4804390"/>
          <a:ext cx="492760" cy="4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36</xdr:row>
      <xdr:rowOff>114300</xdr:rowOff>
    </xdr:from>
    <xdr:to>
      <xdr:col>16</xdr:col>
      <xdr:colOff>515216</xdr:colOff>
      <xdr:row>36</xdr:row>
      <xdr:rowOff>419100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2350" y="15382875"/>
          <a:ext cx="50546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66676</xdr:colOff>
      <xdr:row>37</xdr:row>
      <xdr:rowOff>69058</xdr:rowOff>
    </xdr:from>
    <xdr:to>
      <xdr:col>16</xdr:col>
      <xdr:colOff>468245</xdr:colOff>
      <xdr:row>37</xdr:row>
      <xdr:rowOff>428625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5844520"/>
          <a:ext cx="40132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66676</xdr:colOff>
      <xdr:row>38</xdr:row>
      <xdr:rowOff>51954</xdr:rowOff>
    </xdr:from>
    <xdr:to>
      <xdr:col>16</xdr:col>
      <xdr:colOff>487347</xdr:colOff>
      <xdr:row>38</xdr:row>
      <xdr:rowOff>428625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6334740"/>
          <a:ext cx="420370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95251</xdr:colOff>
      <xdr:row>39</xdr:row>
      <xdr:rowOff>75277</xdr:rowOff>
    </xdr:from>
    <xdr:to>
      <xdr:col>16</xdr:col>
      <xdr:colOff>511149</xdr:colOff>
      <xdr:row>39</xdr:row>
      <xdr:rowOff>447675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8075" y="16865600"/>
          <a:ext cx="415290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19051</xdr:colOff>
      <xdr:row>41</xdr:row>
      <xdr:rowOff>30764</xdr:rowOff>
    </xdr:from>
    <xdr:to>
      <xdr:col>16</xdr:col>
      <xdr:colOff>495300</xdr:colOff>
      <xdr:row>41</xdr:row>
      <xdr:rowOff>457200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17835880"/>
          <a:ext cx="47625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28575</xdr:colOff>
      <xdr:row>40</xdr:row>
      <xdr:rowOff>61398</xdr:rowOff>
    </xdr:from>
    <xdr:to>
      <xdr:col>16</xdr:col>
      <xdr:colOff>466725</xdr:colOff>
      <xdr:row>41</xdr:row>
      <xdr:rowOff>9525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17358995"/>
          <a:ext cx="438150" cy="455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96716</xdr:colOff>
      <xdr:row>42</xdr:row>
      <xdr:rowOff>69816</xdr:rowOff>
    </xdr:from>
    <xdr:to>
      <xdr:col>16</xdr:col>
      <xdr:colOff>383743</xdr:colOff>
      <xdr:row>42</xdr:row>
      <xdr:rowOff>439616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9345" y="18381980"/>
          <a:ext cx="287020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87925</xdr:colOff>
      <xdr:row>43</xdr:row>
      <xdr:rowOff>31199</xdr:rowOff>
    </xdr:from>
    <xdr:to>
      <xdr:col>16</xdr:col>
      <xdr:colOff>446942</xdr:colOff>
      <xdr:row>43</xdr:row>
      <xdr:rowOff>495299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0455" y="18851245"/>
          <a:ext cx="358775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87923</xdr:colOff>
      <xdr:row>44</xdr:row>
      <xdr:rowOff>171269</xdr:rowOff>
    </xdr:from>
    <xdr:to>
      <xdr:col>16</xdr:col>
      <xdr:colOff>536613</xdr:colOff>
      <xdr:row>44</xdr:row>
      <xdr:rowOff>293076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0455" y="19498310"/>
          <a:ext cx="448945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165653</xdr:colOff>
      <xdr:row>48</xdr:row>
      <xdr:rowOff>33130</xdr:rowOff>
    </xdr:from>
    <xdr:to>
      <xdr:col>16</xdr:col>
      <xdr:colOff>389283</xdr:colOff>
      <xdr:row>48</xdr:row>
      <xdr:rowOff>472599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27925" y="21389975"/>
          <a:ext cx="224155" cy="439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85726</xdr:colOff>
      <xdr:row>49</xdr:row>
      <xdr:rowOff>123825</xdr:rowOff>
    </xdr:from>
    <xdr:to>
      <xdr:col>16</xdr:col>
      <xdr:colOff>547150</xdr:colOff>
      <xdr:row>49</xdr:row>
      <xdr:rowOff>419100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2198814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133352</xdr:colOff>
      <xdr:row>46</xdr:row>
      <xdr:rowOff>447675</xdr:rowOff>
    </xdr:from>
    <xdr:to>
      <xdr:col>16</xdr:col>
      <xdr:colOff>392332</xdr:colOff>
      <xdr:row>48</xdr:row>
      <xdr:rowOff>47625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175" y="20789900"/>
          <a:ext cx="258445" cy="61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190502</xdr:colOff>
      <xdr:row>46</xdr:row>
      <xdr:rowOff>93351</xdr:rowOff>
    </xdr:from>
    <xdr:to>
      <xdr:col>16</xdr:col>
      <xdr:colOff>371476</xdr:colOff>
      <xdr:row>46</xdr:row>
      <xdr:rowOff>457199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53325" y="20435570"/>
          <a:ext cx="180975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116797</xdr:colOff>
      <xdr:row>45</xdr:row>
      <xdr:rowOff>132179</xdr:rowOff>
    </xdr:from>
    <xdr:to>
      <xdr:col>16</xdr:col>
      <xdr:colOff>505946</xdr:colOff>
      <xdr:row>46</xdr:row>
      <xdr:rowOff>304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9030" y="19966940"/>
          <a:ext cx="389255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24022</xdr:colOff>
      <xdr:row>50</xdr:row>
      <xdr:rowOff>125068</xdr:rowOff>
    </xdr:from>
    <xdr:to>
      <xdr:col>16</xdr:col>
      <xdr:colOff>554916</xdr:colOff>
      <xdr:row>50</xdr:row>
      <xdr:rowOff>467967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6320" y="22496145"/>
          <a:ext cx="53086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47626</xdr:colOff>
      <xdr:row>51</xdr:row>
      <xdr:rowOff>104776</xdr:rowOff>
    </xdr:from>
    <xdr:to>
      <xdr:col>16</xdr:col>
      <xdr:colOff>518428</xdr:colOff>
      <xdr:row>51</xdr:row>
      <xdr:rowOff>409575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0450" y="22983825"/>
          <a:ext cx="47053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59055</xdr:colOff>
      <xdr:row>53</xdr:row>
      <xdr:rowOff>88900</xdr:rowOff>
    </xdr:from>
    <xdr:to>
      <xdr:col>16</xdr:col>
      <xdr:colOff>487681</xdr:colOff>
      <xdr:row>53</xdr:row>
      <xdr:rowOff>400628</xdr:rowOff>
    </xdr:to>
    <xdr:pic>
      <xdr:nvPicPr>
        <xdr:cNvPr id="147" name="Picture 11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7421880" y="2398268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132715</xdr:colOff>
      <xdr:row>52</xdr:row>
      <xdr:rowOff>136525</xdr:rowOff>
    </xdr:from>
    <xdr:to>
      <xdr:col>16</xdr:col>
      <xdr:colOff>404234</xdr:colOff>
      <xdr:row>52</xdr:row>
      <xdr:rowOff>388525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7495540" y="23522940"/>
          <a:ext cx="27114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95251</xdr:colOff>
      <xdr:row>68</xdr:row>
      <xdr:rowOff>27195</xdr:rowOff>
    </xdr:from>
    <xdr:to>
      <xdr:col>16</xdr:col>
      <xdr:colOff>458246</xdr:colOff>
      <xdr:row>68</xdr:row>
      <xdr:rowOff>495300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8075" y="31530925"/>
          <a:ext cx="362585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95251</xdr:colOff>
      <xdr:row>69</xdr:row>
      <xdr:rowOff>8145</xdr:rowOff>
    </xdr:from>
    <xdr:to>
      <xdr:col>16</xdr:col>
      <xdr:colOff>458246</xdr:colOff>
      <xdr:row>69</xdr:row>
      <xdr:rowOff>476250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8075" y="32019240"/>
          <a:ext cx="362585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85726</xdr:colOff>
      <xdr:row>70</xdr:row>
      <xdr:rowOff>36720</xdr:rowOff>
    </xdr:from>
    <xdr:to>
      <xdr:col>16</xdr:col>
      <xdr:colOff>448721</xdr:colOff>
      <xdr:row>71</xdr:row>
      <xdr:rowOff>0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32555180"/>
          <a:ext cx="362585" cy="471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76201</xdr:colOff>
      <xdr:row>71</xdr:row>
      <xdr:rowOff>52307</xdr:rowOff>
    </xdr:from>
    <xdr:to>
      <xdr:col>16</xdr:col>
      <xdr:colOff>419724</xdr:colOff>
      <xdr:row>71</xdr:row>
      <xdr:rowOff>495301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9025" y="33078420"/>
          <a:ext cx="3429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123826</xdr:colOff>
      <xdr:row>72</xdr:row>
      <xdr:rowOff>33257</xdr:rowOff>
    </xdr:from>
    <xdr:to>
      <xdr:col>16</xdr:col>
      <xdr:colOff>467349</xdr:colOff>
      <xdr:row>72</xdr:row>
      <xdr:rowOff>476251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33566735"/>
          <a:ext cx="3429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114301</xdr:colOff>
      <xdr:row>73</xdr:row>
      <xdr:rowOff>71357</xdr:rowOff>
    </xdr:from>
    <xdr:to>
      <xdr:col>16</xdr:col>
      <xdr:colOff>457824</xdr:colOff>
      <xdr:row>74</xdr:row>
      <xdr:rowOff>9526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7125" y="34112200"/>
          <a:ext cx="342900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104776</xdr:colOff>
      <xdr:row>74</xdr:row>
      <xdr:rowOff>23732</xdr:rowOff>
    </xdr:from>
    <xdr:to>
      <xdr:col>16</xdr:col>
      <xdr:colOff>448299</xdr:colOff>
      <xdr:row>74</xdr:row>
      <xdr:rowOff>466726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34571940"/>
          <a:ext cx="3429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152401</xdr:colOff>
      <xdr:row>75</xdr:row>
      <xdr:rowOff>4682</xdr:rowOff>
    </xdr:from>
    <xdr:to>
      <xdr:col>16</xdr:col>
      <xdr:colOff>495924</xdr:colOff>
      <xdr:row>75</xdr:row>
      <xdr:rowOff>447676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5225" y="35060255"/>
          <a:ext cx="3429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142876</xdr:colOff>
      <xdr:row>76</xdr:row>
      <xdr:rowOff>42782</xdr:rowOff>
    </xdr:from>
    <xdr:to>
      <xdr:col>16</xdr:col>
      <xdr:colOff>486399</xdr:colOff>
      <xdr:row>76</xdr:row>
      <xdr:rowOff>485776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5700" y="35605720"/>
          <a:ext cx="3429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142875</xdr:colOff>
      <xdr:row>77</xdr:row>
      <xdr:rowOff>95250</xdr:rowOff>
    </xdr:from>
    <xdr:to>
      <xdr:col>16</xdr:col>
      <xdr:colOff>430938</xdr:colOff>
      <xdr:row>77</xdr:row>
      <xdr:rowOff>466725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5700" y="36165790"/>
          <a:ext cx="28765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78</xdr:row>
      <xdr:rowOff>57150</xdr:rowOff>
    </xdr:from>
    <xdr:to>
      <xdr:col>16</xdr:col>
      <xdr:colOff>411888</xdr:colOff>
      <xdr:row>78</xdr:row>
      <xdr:rowOff>428625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36635055"/>
          <a:ext cx="28765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114301</xdr:colOff>
      <xdr:row>83</xdr:row>
      <xdr:rowOff>57150</xdr:rowOff>
    </xdr:from>
    <xdr:to>
      <xdr:col>16</xdr:col>
      <xdr:colOff>465259</xdr:colOff>
      <xdr:row>83</xdr:row>
      <xdr:rowOff>457200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7125" y="39171880"/>
          <a:ext cx="35052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104775</xdr:colOff>
      <xdr:row>84</xdr:row>
      <xdr:rowOff>9525</xdr:rowOff>
    </xdr:from>
    <xdr:to>
      <xdr:col>16</xdr:col>
      <xdr:colOff>515486</xdr:colOff>
      <xdr:row>84</xdr:row>
      <xdr:rowOff>457200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39631620"/>
          <a:ext cx="41021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85725</xdr:colOff>
      <xdr:row>85</xdr:row>
      <xdr:rowOff>57150</xdr:rowOff>
    </xdr:from>
    <xdr:to>
      <xdr:col>16</xdr:col>
      <xdr:colOff>478959</xdr:colOff>
      <xdr:row>85</xdr:row>
      <xdr:rowOff>485775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40186610"/>
          <a:ext cx="39306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104775</xdr:colOff>
      <xdr:row>86</xdr:row>
      <xdr:rowOff>48101</xdr:rowOff>
    </xdr:from>
    <xdr:to>
      <xdr:col>16</xdr:col>
      <xdr:colOff>462618</xdr:colOff>
      <xdr:row>86</xdr:row>
      <xdr:rowOff>438150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40684450"/>
          <a:ext cx="35750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219077</xdr:colOff>
      <xdr:row>87</xdr:row>
      <xdr:rowOff>28575</xdr:rowOff>
    </xdr:from>
    <xdr:to>
      <xdr:col>16</xdr:col>
      <xdr:colOff>348781</xdr:colOff>
      <xdr:row>87</xdr:row>
      <xdr:rowOff>428625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81900" y="41172765"/>
          <a:ext cx="12954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88</xdr:row>
      <xdr:rowOff>85726</xdr:rowOff>
    </xdr:from>
    <xdr:to>
      <xdr:col>16</xdr:col>
      <xdr:colOff>380838</xdr:colOff>
      <xdr:row>88</xdr:row>
      <xdr:rowOff>447676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41737280"/>
          <a:ext cx="31369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89</xdr:row>
      <xdr:rowOff>66675</xdr:rowOff>
    </xdr:from>
    <xdr:to>
      <xdr:col>16</xdr:col>
      <xdr:colOff>494452</xdr:colOff>
      <xdr:row>89</xdr:row>
      <xdr:rowOff>428625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42225595"/>
          <a:ext cx="45593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133351</xdr:colOff>
      <xdr:row>90</xdr:row>
      <xdr:rowOff>85725</xdr:rowOff>
    </xdr:from>
    <xdr:to>
      <xdr:col>16</xdr:col>
      <xdr:colOff>444048</xdr:colOff>
      <xdr:row>90</xdr:row>
      <xdr:rowOff>457200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175" y="42752010"/>
          <a:ext cx="31051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28576</xdr:colOff>
      <xdr:row>91</xdr:row>
      <xdr:rowOff>126927</xdr:rowOff>
    </xdr:from>
    <xdr:to>
      <xdr:col>16</xdr:col>
      <xdr:colOff>476500</xdr:colOff>
      <xdr:row>91</xdr:row>
      <xdr:rowOff>381000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43300015"/>
          <a:ext cx="447675" cy="254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161926</xdr:colOff>
      <xdr:row>91</xdr:row>
      <xdr:rowOff>504437</xdr:rowOff>
    </xdr:from>
    <xdr:to>
      <xdr:col>16</xdr:col>
      <xdr:colOff>306179</xdr:colOff>
      <xdr:row>93</xdr:row>
      <xdr:rowOff>1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24750" y="43677840"/>
          <a:ext cx="144145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142876</xdr:colOff>
      <xdr:row>93</xdr:row>
      <xdr:rowOff>57151</xdr:rowOff>
    </xdr:from>
    <xdr:to>
      <xdr:col>16</xdr:col>
      <xdr:colOff>361950</xdr:colOff>
      <xdr:row>93</xdr:row>
      <xdr:rowOff>504039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5700" y="44245530"/>
          <a:ext cx="219075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104775</xdr:colOff>
      <xdr:row>94</xdr:row>
      <xdr:rowOff>70402</xdr:rowOff>
    </xdr:from>
    <xdr:to>
      <xdr:col>16</xdr:col>
      <xdr:colOff>517899</xdr:colOff>
      <xdr:row>94</xdr:row>
      <xdr:rowOff>476249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44765595"/>
          <a:ext cx="412750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38101</xdr:colOff>
      <xdr:row>95</xdr:row>
      <xdr:rowOff>90342</xdr:rowOff>
    </xdr:from>
    <xdr:to>
      <xdr:col>16</xdr:col>
      <xdr:colOff>553444</xdr:colOff>
      <xdr:row>95</xdr:row>
      <xdr:rowOff>361949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45293280"/>
          <a:ext cx="514985" cy="27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57151</xdr:colOff>
      <xdr:row>96</xdr:row>
      <xdr:rowOff>219075</xdr:rowOff>
    </xdr:from>
    <xdr:to>
      <xdr:col>16</xdr:col>
      <xdr:colOff>531503</xdr:colOff>
      <xdr:row>96</xdr:row>
      <xdr:rowOff>342900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9975" y="45929550"/>
          <a:ext cx="47434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38101</xdr:colOff>
      <xdr:row>97</xdr:row>
      <xdr:rowOff>104776</xdr:rowOff>
    </xdr:from>
    <xdr:to>
      <xdr:col>17</xdr:col>
      <xdr:colOff>2318</xdr:colOff>
      <xdr:row>97</xdr:row>
      <xdr:rowOff>428626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46322615"/>
          <a:ext cx="52578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76200</xdr:colOff>
      <xdr:row>98</xdr:row>
      <xdr:rowOff>139245</xdr:rowOff>
    </xdr:from>
    <xdr:to>
      <xdr:col>16</xdr:col>
      <xdr:colOff>550765</xdr:colOff>
      <xdr:row>98</xdr:row>
      <xdr:rowOff>323850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9025" y="46864270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152401</xdr:colOff>
      <xdr:row>99</xdr:row>
      <xdr:rowOff>76199</xdr:rowOff>
    </xdr:from>
    <xdr:to>
      <xdr:col>16</xdr:col>
      <xdr:colOff>430695</xdr:colOff>
      <xdr:row>99</xdr:row>
      <xdr:rowOff>476442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5225" y="47308135"/>
          <a:ext cx="278130" cy="40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223631</xdr:colOff>
      <xdr:row>100</xdr:row>
      <xdr:rowOff>66260</xdr:rowOff>
    </xdr:from>
    <xdr:to>
      <xdr:col>16</xdr:col>
      <xdr:colOff>323022</xdr:colOff>
      <xdr:row>100</xdr:row>
      <xdr:rowOff>426724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86345" y="47805975"/>
          <a:ext cx="99060" cy="36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</xdr:colOff>
      <xdr:row>101</xdr:row>
      <xdr:rowOff>104775</xdr:rowOff>
    </xdr:from>
    <xdr:to>
      <xdr:col>16</xdr:col>
      <xdr:colOff>550025</xdr:colOff>
      <xdr:row>101</xdr:row>
      <xdr:rowOff>276225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48352075"/>
          <a:ext cx="53086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123826</xdr:colOff>
      <xdr:row>102</xdr:row>
      <xdr:rowOff>54908</xdr:rowOff>
    </xdr:from>
    <xdr:to>
      <xdr:col>16</xdr:col>
      <xdr:colOff>552450</xdr:colOff>
      <xdr:row>102</xdr:row>
      <xdr:rowOff>452015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48809275"/>
          <a:ext cx="4286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103</xdr:row>
      <xdr:rowOff>57150</xdr:rowOff>
    </xdr:from>
    <xdr:to>
      <xdr:col>16</xdr:col>
      <xdr:colOff>447675</xdr:colOff>
      <xdr:row>103</xdr:row>
      <xdr:rowOff>487263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49319180"/>
          <a:ext cx="323850" cy="429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85725</xdr:colOff>
      <xdr:row>104</xdr:row>
      <xdr:rowOff>85724</xdr:rowOff>
    </xdr:from>
    <xdr:to>
      <xdr:col>16</xdr:col>
      <xdr:colOff>523875</xdr:colOff>
      <xdr:row>104</xdr:row>
      <xdr:rowOff>398443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49854485"/>
          <a:ext cx="438150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76200</xdr:colOff>
      <xdr:row>105</xdr:row>
      <xdr:rowOff>76199</xdr:rowOff>
    </xdr:from>
    <xdr:to>
      <xdr:col>16</xdr:col>
      <xdr:colOff>516600</xdr:colOff>
      <xdr:row>105</xdr:row>
      <xdr:rowOff>390524</xdr:rowOff>
    </xdr:to>
    <xdr:pic>
      <xdr:nvPicPr>
        <xdr:cNvPr id="184" name="图片 183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9025" y="50352325"/>
          <a:ext cx="44005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106</xdr:row>
      <xdr:rowOff>85725</xdr:rowOff>
    </xdr:from>
    <xdr:to>
      <xdr:col>16</xdr:col>
      <xdr:colOff>533768</xdr:colOff>
      <xdr:row>106</xdr:row>
      <xdr:rowOff>419101</xdr:rowOff>
    </xdr:to>
    <xdr:pic>
      <xdr:nvPicPr>
        <xdr:cNvPr id="185" name="图片 184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50869850"/>
          <a:ext cx="46672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238126</xdr:colOff>
      <xdr:row>107</xdr:row>
      <xdr:rowOff>28575</xdr:rowOff>
    </xdr:from>
    <xdr:to>
      <xdr:col>16</xdr:col>
      <xdr:colOff>381559</xdr:colOff>
      <xdr:row>107</xdr:row>
      <xdr:rowOff>457200</xdr:rowOff>
    </xdr:to>
    <xdr:pic>
      <xdr:nvPicPr>
        <xdr:cNvPr id="186" name="图片 185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00950" y="51320065"/>
          <a:ext cx="1428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57150</xdr:colOff>
      <xdr:row>108</xdr:row>
      <xdr:rowOff>95249</xdr:rowOff>
    </xdr:from>
    <xdr:to>
      <xdr:col>16</xdr:col>
      <xdr:colOff>537717</xdr:colOff>
      <xdr:row>108</xdr:row>
      <xdr:rowOff>466725</xdr:rowOff>
    </xdr:to>
    <xdr:pic>
      <xdr:nvPicPr>
        <xdr:cNvPr id="187" name="图片 186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9975" y="51893470"/>
          <a:ext cx="480060" cy="372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38101</xdr:colOff>
      <xdr:row>109</xdr:row>
      <xdr:rowOff>85725</xdr:rowOff>
    </xdr:from>
    <xdr:to>
      <xdr:col>16</xdr:col>
      <xdr:colOff>523875</xdr:colOff>
      <xdr:row>109</xdr:row>
      <xdr:rowOff>461225</xdr:rowOff>
    </xdr:to>
    <xdr:pic>
      <xdr:nvPicPr>
        <xdr:cNvPr id="188" name="图片 187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52391945"/>
          <a:ext cx="485775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110</xdr:row>
      <xdr:rowOff>66507</xdr:rowOff>
    </xdr:from>
    <xdr:to>
      <xdr:col>16</xdr:col>
      <xdr:colOff>503765</xdr:colOff>
      <xdr:row>110</xdr:row>
      <xdr:rowOff>419101</xdr:rowOff>
    </xdr:to>
    <xdr:pic>
      <xdr:nvPicPr>
        <xdr:cNvPr id="189" name="图片 188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0450" y="52879625"/>
          <a:ext cx="455930" cy="35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111</xdr:row>
      <xdr:rowOff>23672</xdr:rowOff>
    </xdr:from>
    <xdr:to>
      <xdr:col>16</xdr:col>
      <xdr:colOff>488043</xdr:colOff>
      <xdr:row>111</xdr:row>
      <xdr:rowOff>371475</xdr:rowOff>
    </xdr:to>
    <xdr:pic>
      <xdr:nvPicPr>
        <xdr:cNvPr id="190" name="图片 189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53344445"/>
          <a:ext cx="44958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112</xdr:row>
      <xdr:rowOff>104774</xdr:rowOff>
    </xdr:from>
    <xdr:to>
      <xdr:col>16</xdr:col>
      <xdr:colOff>518666</xdr:colOff>
      <xdr:row>112</xdr:row>
      <xdr:rowOff>476249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53932455"/>
          <a:ext cx="48006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38101</xdr:colOff>
      <xdr:row>113</xdr:row>
      <xdr:rowOff>115062</xdr:rowOff>
    </xdr:from>
    <xdr:to>
      <xdr:col>16</xdr:col>
      <xdr:colOff>419101</xdr:colOff>
      <xdr:row>113</xdr:row>
      <xdr:rowOff>409573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54450615"/>
          <a:ext cx="38100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</xdr:colOff>
      <xdr:row>114</xdr:row>
      <xdr:rowOff>230928</xdr:rowOff>
    </xdr:from>
    <xdr:to>
      <xdr:col>16</xdr:col>
      <xdr:colOff>486084</xdr:colOff>
      <xdr:row>114</xdr:row>
      <xdr:rowOff>361950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55073550"/>
          <a:ext cx="46672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59055</xdr:colOff>
      <xdr:row>115</xdr:row>
      <xdr:rowOff>88900</xdr:rowOff>
    </xdr:from>
    <xdr:to>
      <xdr:col>16</xdr:col>
      <xdr:colOff>487681</xdr:colOff>
      <xdr:row>115</xdr:row>
      <xdr:rowOff>400628</xdr:rowOff>
    </xdr:to>
    <xdr:pic>
      <xdr:nvPicPr>
        <xdr:cNvPr id="195" name="Picture 1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7421880" y="55439310"/>
          <a:ext cx="428625" cy="3111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114302</xdr:colOff>
      <xdr:row>116</xdr:row>
      <xdr:rowOff>57150</xdr:rowOff>
    </xdr:from>
    <xdr:to>
      <xdr:col>16</xdr:col>
      <xdr:colOff>520426</xdr:colOff>
      <xdr:row>116</xdr:row>
      <xdr:rowOff>409575</xdr:rowOff>
    </xdr:to>
    <xdr:pic>
      <xdr:nvPicPr>
        <xdr:cNvPr id="196" name="图片 195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7125" y="55914925"/>
          <a:ext cx="40576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28575</xdr:colOff>
      <xdr:row>117</xdr:row>
      <xdr:rowOff>73982</xdr:rowOff>
    </xdr:from>
    <xdr:to>
      <xdr:col>16</xdr:col>
      <xdr:colOff>524797</xdr:colOff>
      <xdr:row>117</xdr:row>
      <xdr:rowOff>314325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56438800"/>
          <a:ext cx="49593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104925</xdr:colOff>
      <xdr:row>118</xdr:row>
      <xdr:rowOff>66675</xdr:rowOff>
    </xdr:from>
    <xdr:to>
      <xdr:col>16</xdr:col>
      <xdr:colOff>342901</xdr:colOff>
      <xdr:row>118</xdr:row>
      <xdr:rowOff>446445</xdr:rowOff>
    </xdr:to>
    <xdr:pic>
      <xdr:nvPicPr>
        <xdr:cNvPr id="198" name="图片 197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56939180"/>
          <a:ext cx="238125" cy="37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100134</xdr:colOff>
      <xdr:row>119</xdr:row>
      <xdr:rowOff>114300</xdr:rowOff>
    </xdr:from>
    <xdr:to>
      <xdr:col>16</xdr:col>
      <xdr:colOff>408555</xdr:colOff>
      <xdr:row>119</xdr:row>
      <xdr:rowOff>419100</xdr:rowOff>
    </xdr:to>
    <xdr:pic>
      <xdr:nvPicPr>
        <xdr:cNvPr id="199" name="图片 198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462520" y="57494170"/>
          <a:ext cx="30861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59055</xdr:colOff>
      <xdr:row>120</xdr:row>
      <xdr:rowOff>88900</xdr:rowOff>
    </xdr:from>
    <xdr:to>
      <xdr:col>16</xdr:col>
      <xdr:colOff>487681</xdr:colOff>
      <xdr:row>120</xdr:row>
      <xdr:rowOff>400628</xdr:rowOff>
    </xdr:to>
    <xdr:pic>
      <xdr:nvPicPr>
        <xdr:cNvPr id="200" name="Picture 11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7421880" y="57976135"/>
          <a:ext cx="428625" cy="3111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38101</xdr:colOff>
      <xdr:row>121</xdr:row>
      <xdr:rowOff>85726</xdr:rowOff>
    </xdr:from>
    <xdr:to>
      <xdr:col>16</xdr:col>
      <xdr:colOff>443724</xdr:colOff>
      <xdr:row>121</xdr:row>
      <xdr:rowOff>352426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58480325"/>
          <a:ext cx="40513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47626</xdr:colOff>
      <xdr:row>122</xdr:row>
      <xdr:rowOff>66676</xdr:rowOff>
    </xdr:from>
    <xdr:to>
      <xdr:col>16</xdr:col>
      <xdr:colOff>549244</xdr:colOff>
      <xdr:row>122</xdr:row>
      <xdr:rowOff>371475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0450" y="58968640"/>
          <a:ext cx="50101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19051</xdr:colOff>
      <xdr:row>123</xdr:row>
      <xdr:rowOff>142876</xdr:rowOff>
    </xdr:from>
    <xdr:to>
      <xdr:col>16</xdr:col>
      <xdr:colOff>520669</xdr:colOff>
      <xdr:row>123</xdr:row>
      <xdr:rowOff>447675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59552205"/>
          <a:ext cx="50101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28576</xdr:colOff>
      <xdr:row>124</xdr:row>
      <xdr:rowOff>133351</xdr:rowOff>
    </xdr:from>
    <xdr:to>
      <xdr:col>16</xdr:col>
      <xdr:colOff>530194</xdr:colOff>
      <xdr:row>124</xdr:row>
      <xdr:rowOff>438150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60050045"/>
          <a:ext cx="50101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9524</xdr:colOff>
      <xdr:row>125</xdr:row>
      <xdr:rowOff>57150</xdr:rowOff>
    </xdr:from>
    <xdr:to>
      <xdr:col>16</xdr:col>
      <xdr:colOff>526821</xdr:colOff>
      <xdr:row>125</xdr:row>
      <xdr:rowOff>371476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1715" y="60481210"/>
          <a:ext cx="5175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38099</xdr:colOff>
      <xdr:row>126</xdr:row>
      <xdr:rowOff>133350</xdr:rowOff>
    </xdr:from>
    <xdr:to>
      <xdr:col>16</xdr:col>
      <xdr:colOff>555396</xdr:colOff>
      <xdr:row>126</xdr:row>
      <xdr:rowOff>447676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290" y="61064775"/>
          <a:ext cx="5175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28574</xdr:colOff>
      <xdr:row>127</xdr:row>
      <xdr:rowOff>104775</xdr:rowOff>
    </xdr:from>
    <xdr:to>
      <xdr:col>16</xdr:col>
      <xdr:colOff>545871</xdr:colOff>
      <xdr:row>127</xdr:row>
      <xdr:rowOff>419101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0765" y="61543565"/>
          <a:ext cx="5175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38101</xdr:colOff>
      <xdr:row>128</xdr:row>
      <xdr:rowOff>125251</xdr:rowOff>
    </xdr:from>
    <xdr:to>
      <xdr:col>16</xdr:col>
      <xdr:colOff>553049</xdr:colOff>
      <xdr:row>128</xdr:row>
      <xdr:rowOff>438150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62071250"/>
          <a:ext cx="514350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</xdr:colOff>
      <xdr:row>129</xdr:row>
      <xdr:rowOff>117096</xdr:rowOff>
    </xdr:from>
    <xdr:to>
      <xdr:col>16</xdr:col>
      <xdr:colOff>484717</xdr:colOff>
      <xdr:row>129</xdr:row>
      <xdr:rowOff>400050</xdr:rowOff>
    </xdr:to>
    <xdr:pic>
      <xdr:nvPicPr>
        <xdr:cNvPr id="211" name="图片 210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62570360"/>
          <a:ext cx="465455" cy="28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66676</xdr:colOff>
      <xdr:row>135</xdr:row>
      <xdr:rowOff>63739</xdr:rowOff>
    </xdr:from>
    <xdr:to>
      <xdr:col>16</xdr:col>
      <xdr:colOff>541776</xdr:colOff>
      <xdr:row>135</xdr:row>
      <xdr:rowOff>352425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65561210"/>
          <a:ext cx="474980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19051</xdr:colOff>
      <xdr:row>136</xdr:row>
      <xdr:rowOff>133351</xdr:rowOff>
    </xdr:from>
    <xdr:to>
      <xdr:col>16</xdr:col>
      <xdr:colOff>380905</xdr:colOff>
      <xdr:row>136</xdr:row>
      <xdr:rowOff>476251</xdr:rowOff>
    </xdr:to>
    <xdr:pic>
      <xdr:nvPicPr>
        <xdr:cNvPr id="214" name="图片 213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66138425"/>
          <a:ext cx="36131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92528</xdr:colOff>
      <xdr:row>137</xdr:row>
      <xdr:rowOff>119212</xdr:rowOff>
    </xdr:from>
    <xdr:to>
      <xdr:col>16</xdr:col>
      <xdr:colOff>439149</xdr:colOff>
      <xdr:row>137</xdr:row>
      <xdr:rowOff>447676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4900" y="66631185"/>
          <a:ext cx="346710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106477</xdr:colOff>
      <xdr:row>138</xdr:row>
      <xdr:rowOff>74116</xdr:rowOff>
    </xdr:from>
    <xdr:to>
      <xdr:col>16</xdr:col>
      <xdr:colOff>486629</xdr:colOff>
      <xdr:row>138</xdr:row>
      <xdr:rowOff>428626</xdr:rowOff>
    </xdr:to>
    <xdr:pic>
      <xdr:nvPicPr>
        <xdr:cNvPr id="216" name="图片 215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8870" y="67093465"/>
          <a:ext cx="38036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119115</xdr:colOff>
      <xdr:row>139</xdr:row>
      <xdr:rowOff>108097</xdr:rowOff>
    </xdr:from>
    <xdr:to>
      <xdr:col>16</xdr:col>
      <xdr:colOff>458029</xdr:colOff>
      <xdr:row>139</xdr:row>
      <xdr:rowOff>428625</xdr:rowOff>
    </xdr:to>
    <xdr:pic>
      <xdr:nvPicPr>
        <xdr:cNvPr id="217" name="图片 216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1570" y="67635120"/>
          <a:ext cx="33909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257174</xdr:colOff>
      <xdr:row>139</xdr:row>
      <xdr:rowOff>503125</xdr:rowOff>
    </xdr:from>
    <xdr:to>
      <xdr:col>16</xdr:col>
      <xdr:colOff>337371</xdr:colOff>
      <xdr:row>140</xdr:row>
      <xdr:rowOff>476250</xdr:rowOff>
    </xdr:to>
    <xdr:pic>
      <xdr:nvPicPr>
        <xdr:cNvPr id="218" name="图片 217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19365" y="68030090"/>
          <a:ext cx="80645" cy="480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250582</xdr:colOff>
      <xdr:row>141</xdr:row>
      <xdr:rowOff>65405</xdr:rowOff>
    </xdr:from>
    <xdr:to>
      <xdr:col>16</xdr:col>
      <xdr:colOff>323672</xdr:colOff>
      <xdr:row>141</xdr:row>
      <xdr:rowOff>440517</xdr:rowOff>
    </xdr:to>
    <xdr:pic>
      <xdr:nvPicPr>
        <xdr:cNvPr id="219" name="图片 218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13015" y="68607305"/>
          <a:ext cx="73025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239437</xdr:colOff>
      <xdr:row>142</xdr:row>
      <xdr:rowOff>23053</xdr:rowOff>
    </xdr:from>
    <xdr:to>
      <xdr:col>16</xdr:col>
      <xdr:colOff>327898</xdr:colOff>
      <xdr:row>142</xdr:row>
      <xdr:rowOff>475877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602220" y="69072125"/>
          <a:ext cx="88265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180976</xdr:colOff>
      <xdr:row>143</xdr:row>
      <xdr:rowOff>109559</xdr:rowOff>
    </xdr:from>
    <xdr:to>
      <xdr:col>16</xdr:col>
      <xdr:colOff>366260</xdr:colOff>
      <xdr:row>143</xdr:row>
      <xdr:rowOff>457875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43800" y="69665850"/>
          <a:ext cx="18478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258336</xdr:colOff>
      <xdr:row>144</xdr:row>
      <xdr:rowOff>37905</xdr:rowOff>
    </xdr:from>
    <xdr:to>
      <xdr:col>16</xdr:col>
      <xdr:colOff>331321</xdr:colOff>
      <xdr:row>144</xdr:row>
      <xdr:rowOff>502327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635" y="70101460"/>
          <a:ext cx="73025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217419</xdr:colOff>
      <xdr:row>145</xdr:row>
      <xdr:rowOff>13895</xdr:rowOff>
    </xdr:from>
    <xdr:to>
      <xdr:col>16</xdr:col>
      <xdr:colOff>342288</xdr:colOff>
      <xdr:row>145</xdr:row>
      <xdr:rowOff>485462</xdr:rowOff>
    </xdr:to>
    <xdr:pic>
      <xdr:nvPicPr>
        <xdr:cNvPr id="223" name="图片 222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79995" y="70584695"/>
          <a:ext cx="125095" cy="471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422827</xdr:colOff>
      <xdr:row>146</xdr:row>
      <xdr:rowOff>178777</xdr:rowOff>
    </xdr:from>
    <xdr:to>
      <xdr:col>16</xdr:col>
      <xdr:colOff>542925</xdr:colOff>
      <xdr:row>146</xdr:row>
      <xdr:rowOff>232046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7356475" y="71257160"/>
          <a:ext cx="549275" cy="53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11597</xdr:colOff>
      <xdr:row>147</xdr:row>
      <xdr:rowOff>183273</xdr:rowOff>
    </xdr:from>
    <xdr:to>
      <xdr:col>17</xdr:col>
      <xdr:colOff>36746</xdr:colOff>
      <xdr:row>147</xdr:row>
      <xdr:rowOff>240196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4255" y="71768970"/>
          <a:ext cx="586740" cy="5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28161</xdr:colOff>
      <xdr:row>148</xdr:row>
      <xdr:rowOff>208535</xdr:rowOff>
    </xdr:from>
    <xdr:to>
      <xdr:col>17</xdr:col>
      <xdr:colOff>88364</xdr:colOff>
      <xdr:row>148</xdr:row>
      <xdr:rowOff>254254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0765" y="72301735"/>
          <a:ext cx="62230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409162</xdr:colOff>
      <xdr:row>149</xdr:row>
      <xdr:rowOff>167536</xdr:rowOff>
    </xdr:from>
    <xdr:to>
      <xdr:col>16</xdr:col>
      <xdr:colOff>513521</xdr:colOff>
      <xdr:row>149</xdr:row>
      <xdr:rowOff>228099</xdr:rowOff>
    </xdr:to>
    <xdr:pic>
      <xdr:nvPicPr>
        <xdr:cNvPr id="227" name="图片 226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43140" y="72767825"/>
          <a:ext cx="532765" cy="60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61292</xdr:colOff>
      <xdr:row>150</xdr:row>
      <xdr:rowOff>242495</xdr:rowOff>
    </xdr:from>
    <xdr:to>
      <xdr:col>16</xdr:col>
      <xdr:colOff>488673</xdr:colOff>
      <xdr:row>150</xdr:row>
      <xdr:rowOff>291358</xdr:rowOff>
    </xdr:to>
    <xdr:pic>
      <xdr:nvPicPr>
        <xdr:cNvPr id="228" name="图片 227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3785" y="73350120"/>
          <a:ext cx="427355" cy="48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224118</xdr:colOff>
      <xdr:row>24</xdr:row>
      <xdr:rowOff>100856</xdr:rowOff>
    </xdr:from>
    <xdr:to>
      <xdr:col>16</xdr:col>
      <xdr:colOff>420741</xdr:colOff>
      <xdr:row>24</xdr:row>
      <xdr:rowOff>459442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86345" y="9280525"/>
          <a:ext cx="19685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201707</xdr:colOff>
      <xdr:row>23</xdr:row>
      <xdr:rowOff>122919</xdr:rowOff>
    </xdr:from>
    <xdr:to>
      <xdr:col>16</xdr:col>
      <xdr:colOff>448235</xdr:colOff>
      <xdr:row>24</xdr:row>
      <xdr:rowOff>15688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64120" y="8795385"/>
          <a:ext cx="24638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40005</xdr:colOff>
      <xdr:row>64</xdr:row>
      <xdr:rowOff>178435</xdr:rowOff>
    </xdr:from>
    <xdr:to>
      <xdr:col>16</xdr:col>
      <xdr:colOff>535305</xdr:colOff>
      <xdr:row>64</xdr:row>
      <xdr:rowOff>343535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02830" y="29653230"/>
          <a:ext cx="495300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114300</xdr:colOff>
      <xdr:row>11</xdr:row>
      <xdr:rowOff>104776</xdr:rowOff>
    </xdr:from>
    <xdr:to>
      <xdr:col>16</xdr:col>
      <xdr:colOff>428625</xdr:colOff>
      <xdr:row>11</xdr:row>
      <xdr:rowOff>500535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7125" y="2689225"/>
          <a:ext cx="314325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12</xdr:row>
      <xdr:rowOff>85726</xdr:rowOff>
    </xdr:from>
    <xdr:to>
      <xdr:col>16</xdr:col>
      <xdr:colOff>438150</xdr:colOff>
      <xdr:row>12</xdr:row>
      <xdr:rowOff>481485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3177540"/>
          <a:ext cx="314325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133350</xdr:colOff>
      <xdr:row>13</xdr:row>
      <xdr:rowOff>66676</xdr:rowOff>
    </xdr:from>
    <xdr:to>
      <xdr:col>16</xdr:col>
      <xdr:colOff>447675</xdr:colOff>
      <xdr:row>13</xdr:row>
      <xdr:rowOff>462435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175" y="3665855"/>
          <a:ext cx="314325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142875</xdr:colOff>
      <xdr:row>54</xdr:row>
      <xdr:rowOff>66676</xdr:rowOff>
    </xdr:from>
    <xdr:to>
      <xdr:col>16</xdr:col>
      <xdr:colOff>457200</xdr:colOff>
      <xdr:row>54</xdr:row>
      <xdr:rowOff>460610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5700" y="24467820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142875</xdr:colOff>
      <xdr:row>55</xdr:row>
      <xdr:rowOff>57151</xdr:rowOff>
    </xdr:from>
    <xdr:to>
      <xdr:col>16</xdr:col>
      <xdr:colOff>457200</xdr:colOff>
      <xdr:row>55</xdr:row>
      <xdr:rowOff>451085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5700" y="24965660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152400</xdr:colOff>
      <xdr:row>56</xdr:row>
      <xdr:rowOff>66676</xdr:rowOff>
    </xdr:from>
    <xdr:to>
      <xdr:col>16</xdr:col>
      <xdr:colOff>466725</xdr:colOff>
      <xdr:row>56</xdr:row>
      <xdr:rowOff>460610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5225" y="25482550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152400</xdr:colOff>
      <xdr:row>57</xdr:row>
      <xdr:rowOff>28576</xdr:rowOff>
    </xdr:from>
    <xdr:to>
      <xdr:col>16</xdr:col>
      <xdr:colOff>466725</xdr:colOff>
      <xdr:row>57</xdr:row>
      <xdr:rowOff>422510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5225" y="25951815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58</xdr:row>
      <xdr:rowOff>57151</xdr:rowOff>
    </xdr:from>
    <xdr:to>
      <xdr:col>16</xdr:col>
      <xdr:colOff>438150</xdr:colOff>
      <xdr:row>58</xdr:row>
      <xdr:rowOff>451085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26487755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152400</xdr:colOff>
      <xdr:row>59</xdr:row>
      <xdr:rowOff>19051</xdr:rowOff>
    </xdr:from>
    <xdr:to>
      <xdr:col>16</xdr:col>
      <xdr:colOff>466725</xdr:colOff>
      <xdr:row>59</xdr:row>
      <xdr:rowOff>412985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5225" y="26957020"/>
          <a:ext cx="31432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123827</xdr:colOff>
      <xdr:row>60</xdr:row>
      <xdr:rowOff>38100</xdr:rowOff>
    </xdr:from>
    <xdr:to>
      <xdr:col>16</xdr:col>
      <xdr:colOff>461211</xdr:colOff>
      <xdr:row>61</xdr:row>
      <xdr:rowOff>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27483435"/>
          <a:ext cx="337185" cy="469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104777</xdr:colOff>
      <xdr:row>61</xdr:row>
      <xdr:rowOff>47625</xdr:rowOff>
    </xdr:from>
    <xdr:to>
      <xdr:col>16</xdr:col>
      <xdr:colOff>442161</xdr:colOff>
      <xdr:row>62</xdr:row>
      <xdr:rowOff>9526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28000325"/>
          <a:ext cx="337185" cy="469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40005</xdr:colOff>
      <xdr:row>63</xdr:row>
      <xdr:rowOff>178435</xdr:rowOff>
    </xdr:from>
    <xdr:to>
      <xdr:col>16</xdr:col>
      <xdr:colOff>535305</xdr:colOff>
      <xdr:row>63</xdr:row>
      <xdr:rowOff>343535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02830" y="2914586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16</xdr:row>
      <xdr:rowOff>114935</xdr:rowOff>
    </xdr:from>
    <xdr:to>
      <xdr:col>16</xdr:col>
      <xdr:colOff>414564</xdr:colOff>
      <xdr:row>16</xdr:row>
      <xdr:rowOff>410210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7515860" y="523621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22</xdr:row>
      <xdr:rowOff>101600</xdr:rowOff>
    </xdr:from>
    <xdr:to>
      <xdr:col>16</xdr:col>
      <xdr:colOff>495935</xdr:colOff>
      <xdr:row>22</xdr:row>
      <xdr:rowOff>425450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7476490" y="8267065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177800</xdr:colOff>
      <xdr:row>18</xdr:row>
      <xdr:rowOff>84455</xdr:rowOff>
    </xdr:from>
    <xdr:to>
      <xdr:col>16</xdr:col>
      <xdr:colOff>371764</xdr:colOff>
      <xdr:row>18</xdr:row>
      <xdr:rowOff>389255</xdr:rowOff>
    </xdr:to>
    <xdr:pic>
      <xdr:nvPicPr>
        <xdr:cNvPr id="20" name="Picture 8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7042" t="17911" r="16685"/>
        <a:stretch>
          <a:fillRect/>
        </a:stretch>
      </xdr:blipFill>
      <xdr:spPr>
        <a:xfrm>
          <a:off x="7540625" y="622046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78105</xdr:colOff>
      <xdr:row>19</xdr:row>
      <xdr:rowOff>85090</xdr:rowOff>
    </xdr:from>
    <xdr:to>
      <xdr:col>16</xdr:col>
      <xdr:colOff>468631</xdr:colOff>
      <xdr:row>19</xdr:row>
      <xdr:rowOff>370840</xdr:rowOff>
    </xdr:to>
    <xdr:pic>
      <xdr:nvPicPr>
        <xdr:cNvPr id="21" name="Picture 9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 r="-2500" b="26667"/>
        <a:stretch>
          <a:fillRect/>
        </a:stretch>
      </xdr:blipFill>
      <xdr:spPr>
        <a:xfrm>
          <a:off x="7440930" y="672846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144780</xdr:colOff>
      <xdr:row>17</xdr:row>
      <xdr:rowOff>127000</xdr:rowOff>
    </xdr:from>
    <xdr:to>
      <xdr:col>16</xdr:col>
      <xdr:colOff>386715</xdr:colOff>
      <xdr:row>17</xdr:row>
      <xdr:rowOff>450850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07605" y="5755640"/>
          <a:ext cx="2419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141605</xdr:colOff>
      <xdr:row>14</xdr:row>
      <xdr:rowOff>100330</xdr:rowOff>
    </xdr:from>
    <xdr:to>
      <xdr:col>16</xdr:col>
      <xdr:colOff>429260</xdr:colOff>
      <xdr:row>14</xdr:row>
      <xdr:rowOff>426085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7504430" y="4206875"/>
          <a:ext cx="287655" cy="3257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20</xdr:row>
      <xdr:rowOff>77470</xdr:rowOff>
    </xdr:from>
    <xdr:to>
      <xdr:col>16</xdr:col>
      <xdr:colOff>485775</xdr:colOff>
      <xdr:row>20</xdr:row>
      <xdr:rowOff>401320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7466330" y="7228205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15</xdr:row>
      <xdr:rowOff>114935</xdr:rowOff>
    </xdr:from>
    <xdr:to>
      <xdr:col>16</xdr:col>
      <xdr:colOff>414564</xdr:colOff>
      <xdr:row>15</xdr:row>
      <xdr:rowOff>410210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7515860" y="472884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93980</xdr:colOff>
      <xdr:row>21</xdr:row>
      <xdr:rowOff>115570</xdr:rowOff>
    </xdr:from>
    <xdr:to>
      <xdr:col>16</xdr:col>
      <xdr:colOff>476250</xdr:colOff>
      <xdr:row>21</xdr:row>
      <xdr:rowOff>439420</xdr:rowOff>
    </xdr:to>
    <xdr:pic>
      <xdr:nvPicPr>
        <xdr:cNvPr id="26" name="Picture 6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7456805" y="7773670"/>
          <a:ext cx="38227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197485</xdr:colOff>
      <xdr:row>24</xdr:row>
      <xdr:rowOff>112395</xdr:rowOff>
    </xdr:from>
    <xdr:to>
      <xdr:col>16</xdr:col>
      <xdr:colOff>340360</xdr:colOff>
      <xdr:row>24</xdr:row>
      <xdr:rowOff>393042</xdr:rowOff>
    </xdr:to>
    <xdr:pic>
      <xdr:nvPicPr>
        <xdr:cNvPr id="27" name="Picture 108" descr="3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25627" t="10168" r="18106" b="7204"/>
        <a:stretch>
          <a:fillRect/>
        </a:stretch>
      </xdr:blipFill>
      <xdr:spPr>
        <a:xfrm>
          <a:off x="7560310" y="9292590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212090</xdr:colOff>
      <xdr:row>23</xdr:row>
      <xdr:rowOff>114935</xdr:rowOff>
    </xdr:from>
    <xdr:to>
      <xdr:col>16</xdr:col>
      <xdr:colOff>412115</xdr:colOff>
      <xdr:row>23</xdr:row>
      <xdr:rowOff>391160</xdr:rowOff>
    </xdr:to>
    <xdr:pic>
      <xdr:nvPicPr>
        <xdr:cNvPr id="28" name="Picture 109" descr="35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28018" t="10330" r="7516" b="9505"/>
        <a:stretch>
          <a:fillRect/>
        </a:stretch>
      </xdr:blipFill>
      <xdr:spPr>
        <a:xfrm>
          <a:off x="7574915" y="8787765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95251</xdr:colOff>
      <xdr:row>25</xdr:row>
      <xdr:rowOff>76200</xdr:rowOff>
    </xdr:from>
    <xdr:to>
      <xdr:col>16</xdr:col>
      <xdr:colOff>463314</xdr:colOff>
      <xdr:row>25</xdr:row>
      <xdr:rowOff>447676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8075" y="9763760"/>
          <a:ext cx="36766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26</xdr:row>
      <xdr:rowOff>157560</xdr:rowOff>
    </xdr:from>
    <xdr:to>
      <xdr:col>16</xdr:col>
      <xdr:colOff>485775</xdr:colOff>
      <xdr:row>26</xdr:row>
      <xdr:rowOff>318478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10352405"/>
          <a:ext cx="447675" cy="16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27</xdr:row>
      <xdr:rowOff>155575</xdr:rowOff>
    </xdr:from>
    <xdr:to>
      <xdr:col>16</xdr:col>
      <xdr:colOff>487045</xdr:colOff>
      <xdr:row>27</xdr:row>
      <xdr:rowOff>429260</xdr:rowOff>
    </xdr:to>
    <xdr:pic>
      <xdr:nvPicPr>
        <xdr:cNvPr id="31" name="图片 4" descr="微信图片_2019120414220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l="10605" r="14953" b="14752"/>
        <a:stretch>
          <a:fillRect/>
        </a:stretch>
      </xdr:blipFill>
      <xdr:spPr>
        <a:xfrm>
          <a:off x="7429500" y="1085786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47626</xdr:colOff>
      <xdr:row>28</xdr:row>
      <xdr:rowOff>85726</xdr:rowOff>
    </xdr:from>
    <xdr:to>
      <xdr:col>16</xdr:col>
      <xdr:colOff>513477</xdr:colOff>
      <xdr:row>28</xdr:row>
      <xdr:rowOff>428625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0450" y="11295380"/>
          <a:ext cx="46545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66676</xdr:colOff>
      <xdr:row>29</xdr:row>
      <xdr:rowOff>123825</xdr:rowOff>
    </xdr:from>
    <xdr:to>
      <xdr:col>16</xdr:col>
      <xdr:colOff>536618</xdr:colOff>
      <xdr:row>29</xdr:row>
      <xdr:rowOff>390525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1840845"/>
          <a:ext cx="4699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97759</xdr:colOff>
      <xdr:row>30</xdr:row>
      <xdr:rowOff>40561</xdr:rowOff>
    </xdr:from>
    <xdr:to>
      <xdr:col>16</xdr:col>
      <xdr:colOff>411702</xdr:colOff>
      <xdr:row>30</xdr:row>
      <xdr:rowOff>481367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9980" y="12264390"/>
          <a:ext cx="314325" cy="44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98979</xdr:colOff>
      <xdr:row>31</xdr:row>
      <xdr:rowOff>7454</xdr:rowOff>
    </xdr:from>
    <xdr:to>
      <xdr:col>16</xdr:col>
      <xdr:colOff>435548</xdr:colOff>
      <xdr:row>31</xdr:row>
      <xdr:rowOff>474593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1250" y="12738735"/>
          <a:ext cx="336550" cy="467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149087</xdr:colOff>
      <xdr:row>32</xdr:row>
      <xdr:rowOff>35200</xdr:rowOff>
    </xdr:from>
    <xdr:to>
      <xdr:col>16</xdr:col>
      <xdr:colOff>379388</xdr:colOff>
      <xdr:row>32</xdr:row>
      <xdr:rowOff>480391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1415" y="13274040"/>
          <a:ext cx="230505" cy="445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118027</xdr:colOff>
      <xdr:row>32</xdr:row>
      <xdr:rowOff>501097</xdr:rowOff>
    </xdr:from>
    <xdr:to>
      <xdr:col>16</xdr:col>
      <xdr:colOff>374786</xdr:colOff>
      <xdr:row>33</xdr:row>
      <xdr:rowOff>492193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0300" y="13740130"/>
          <a:ext cx="257175" cy="49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104776</xdr:colOff>
      <xdr:row>34</xdr:row>
      <xdr:rowOff>9525</xdr:rowOff>
    </xdr:from>
    <xdr:to>
      <xdr:col>16</xdr:col>
      <xdr:colOff>365734</xdr:colOff>
      <xdr:row>35</xdr:row>
      <xdr:rowOff>9525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14263370"/>
          <a:ext cx="260350" cy="507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35</xdr:row>
      <xdr:rowOff>43227</xdr:rowOff>
    </xdr:from>
    <xdr:to>
      <xdr:col>16</xdr:col>
      <xdr:colOff>559494</xdr:colOff>
      <xdr:row>35</xdr:row>
      <xdr:rowOff>476251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4804390"/>
          <a:ext cx="492760" cy="4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36</xdr:row>
      <xdr:rowOff>114300</xdr:rowOff>
    </xdr:from>
    <xdr:to>
      <xdr:col>16</xdr:col>
      <xdr:colOff>515216</xdr:colOff>
      <xdr:row>36</xdr:row>
      <xdr:rowOff>419100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2350" y="15382875"/>
          <a:ext cx="50546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66676</xdr:colOff>
      <xdr:row>37</xdr:row>
      <xdr:rowOff>69058</xdr:rowOff>
    </xdr:from>
    <xdr:to>
      <xdr:col>16</xdr:col>
      <xdr:colOff>468245</xdr:colOff>
      <xdr:row>37</xdr:row>
      <xdr:rowOff>428625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5844520"/>
          <a:ext cx="40132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66676</xdr:colOff>
      <xdr:row>38</xdr:row>
      <xdr:rowOff>51954</xdr:rowOff>
    </xdr:from>
    <xdr:to>
      <xdr:col>16</xdr:col>
      <xdr:colOff>487347</xdr:colOff>
      <xdr:row>38</xdr:row>
      <xdr:rowOff>428625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6334740"/>
          <a:ext cx="420370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95251</xdr:colOff>
      <xdr:row>39</xdr:row>
      <xdr:rowOff>75277</xdr:rowOff>
    </xdr:from>
    <xdr:to>
      <xdr:col>16</xdr:col>
      <xdr:colOff>511149</xdr:colOff>
      <xdr:row>39</xdr:row>
      <xdr:rowOff>447675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8075" y="16865600"/>
          <a:ext cx="415290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19051</xdr:colOff>
      <xdr:row>41</xdr:row>
      <xdr:rowOff>30764</xdr:rowOff>
    </xdr:from>
    <xdr:to>
      <xdr:col>16</xdr:col>
      <xdr:colOff>495300</xdr:colOff>
      <xdr:row>41</xdr:row>
      <xdr:rowOff>457200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17835880"/>
          <a:ext cx="47625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28575</xdr:colOff>
      <xdr:row>40</xdr:row>
      <xdr:rowOff>61398</xdr:rowOff>
    </xdr:from>
    <xdr:to>
      <xdr:col>16</xdr:col>
      <xdr:colOff>466725</xdr:colOff>
      <xdr:row>41</xdr:row>
      <xdr:rowOff>9525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17358995"/>
          <a:ext cx="438150" cy="455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96716</xdr:colOff>
      <xdr:row>42</xdr:row>
      <xdr:rowOff>69816</xdr:rowOff>
    </xdr:from>
    <xdr:to>
      <xdr:col>16</xdr:col>
      <xdr:colOff>383743</xdr:colOff>
      <xdr:row>42</xdr:row>
      <xdr:rowOff>439616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9345" y="18381980"/>
          <a:ext cx="287020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87925</xdr:colOff>
      <xdr:row>43</xdr:row>
      <xdr:rowOff>31199</xdr:rowOff>
    </xdr:from>
    <xdr:to>
      <xdr:col>16</xdr:col>
      <xdr:colOff>446942</xdr:colOff>
      <xdr:row>43</xdr:row>
      <xdr:rowOff>495299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0455" y="18851245"/>
          <a:ext cx="358775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87923</xdr:colOff>
      <xdr:row>44</xdr:row>
      <xdr:rowOff>171269</xdr:rowOff>
    </xdr:from>
    <xdr:to>
      <xdr:col>16</xdr:col>
      <xdr:colOff>536613</xdr:colOff>
      <xdr:row>44</xdr:row>
      <xdr:rowOff>293076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0455" y="19498310"/>
          <a:ext cx="448945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165653</xdr:colOff>
      <xdr:row>48</xdr:row>
      <xdr:rowOff>33130</xdr:rowOff>
    </xdr:from>
    <xdr:to>
      <xdr:col>16</xdr:col>
      <xdr:colOff>389283</xdr:colOff>
      <xdr:row>48</xdr:row>
      <xdr:rowOff>472599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27925" y="21389975"/>
          <a:ext cx="224155" cy="439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85726</xdr:colOff>
      <xdr:row>49</xdr:row>
      <xdr:rowOff>123825</xdr:rowOff>
    </xdr:from>
    <xdr:to>
      <xdr:col>16</xdr:col>
      <xdr:colOff>547150</xdr:colOff>
      <xdr:row>49</xdr:row>
      <xdr:rowOff>419100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2198814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133352</xdr:colOff>
      <xdr:row>46</xdr:row>
      <xdr:rowOff>447675</xdr:rowOff>
    </xdr:from>
    <xdr:to>
      <xdr:col>16</xdr:col>
      <xdr:colOff>392332</xdr:colOff>
      <xdr:row>48</xdr:row>
      <xdr:rowOff>47625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175" y="20789900"/>
          <a:ext cx="258445" cy="61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190502</xdr:colOff>
      <xdr:row>46</xdr:row>
      <xdr:rowOff>93351</xdr:rowOff>
    </xdr:from>
    <xdr:to>
      <xdr:col>16</xdr:col>
      <xdr:colOff>371476</xdr:colOff>
      <xdr:row>46</xdr:row>
      <xdr:rowOff>457199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53325" y="20435570"/>
          <a:ext cx="180975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116797</xdr:colOff>
      <xdr:row>45</xdr:row>
      <xdr:rowOff>132179</xdr:rowOff>
    </xdr:from>
    <xdr:to>
      <xdr:col>16</xdr:col>
      <xdr:colOff>505946</xdr:colOff>
      <xdr:row>46</xdr:row>
      <xdr:rowOff>304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9030" y="19966940"/>
          <a:ext cx="389255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24022</xdr:colOff>
      <xdr:row>50</xdr:row>
      <xdr:rowOff>125068</xdr:rowOff>
    </xdr:from>
    <xdr:to>
      <xdr:col>16</xdr:col>
      <xdr:colOff>554916</xdr:colOff>
      <xdr:row>50</xdr:row>
      <xdr:rowOff>467967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6320" y="22496145"/>
          <a:ext cx="53086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47626</xdr:colOff>
      <xdr:row>51</xdr:row>
      <xdr:rowOff>104776</xdr:rowOff>
    </xdr:from>
    <xdr:to>
      <xdr:col>16</xdr:col>
      <xdr:colOff>518428</xdr:colOff>
      <xdr:row>51</xdr:row>
      <xdr:rowOff>409575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0450" y="22983825"/>
          <a:ext cx="47053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59055</xdr:colOff>
      <xdr:row>53</xdr:row>
      <xdr:rowOff>88900</xdr:rowOff>
    </xdr:from>
    <xdr:to>
      <xdr:col>16</xdr:col>
      <xdr:colOff>487681</xdr:colOff>
      <xdr:row>53</xdr:row>
      <xdr:rowOff>400628</xdr:rowOff>
    </xdr:to>
    <xdr:pic>
      <xdr:nvPicPr>
        <xdr:cNvPr id="56" name="Picture 1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7421880" y="2398268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132715</xdr:colOff>
      <xdr:row>52</xdr:row>
      <xdr:rowOff>136525</xdr:rowOff>
    </xdr:from>
    <xdr:to>
      <xdr:col>16</xdr:col>
      <xdr:colOff>404234</xdr:colOff>
      <xdr:row>52</xdr:row>
      <xdr:rowOff>388525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7495540" y="23522940"/>
          <a:ext cx="27114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95251</xdr:colOff>
      <xdr:row>68</xdr:row>
      <xdr:rowOff>27195</xdr:rowOff>
    </xdr:from>
    <xdr:to>
      <xdr:col>16</xdr:col>
      <xdr:colOff>458246</xdr:colOff>
      <xdr:row>68</xdr:row>
      <xdr:rowOff>495300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8075" y="31530925"/>
          <a:ext cx="362585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95251</xdr:colOff>
      <xdr:row>69</xdr:row>
      <xdr:rowOff>8145</xdr:rowOff>
    </xdr:from>
    <xdr:to>
      <xdr:col>16</xdr:col>
      <xdr:colOff>458246</xdr:colOff>
      <xdr:row>69</xdr:row>
      <xdr:rowOff>476250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8075" y="32019240"/>
          <a:ext cx="362585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85726</xdr:colOff>
      <xdr:row>70</xdr:row>
      <xdr:rowOff>36720</xdr:rowOff>
    </xdr:from>
    <xdr:to>
      <xdr:col>16</xdr:col>
      <xdr:colOff>448721</xdr:colOff>
      <xdr:row>71</xdr:row>
      <xdr:rowOff>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32555180"/>
          <a:ext cx="362585" cy="471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76201</xdr:colOff>
      <xdr:row>71</xdr:row>
      <xdr:rowOff>52307</xdr:rowOff>
    </xdr:from>
    <xdr:to>
      <xdr:col>16</xdr:col>
      <xdr:colOff>419724</xdr:colOff>
      <xdr:row>71</xdr:row>
      <xdr:rowOff>495301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9025" y="33078420"/>
          <a:ext cx="3429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123826</xdr:colOff>
      <xdr:row>72</xdr:row>
      <xdr:rowOff>33257</xdr:rowOff>
    </xdr:from>
    <xdr:to>
      <xdr:col>16</xdr:col>
      <xdr:colOff>467349</xdr:colOff>
      <xdr:row>72</xdr:row>
      <xdr:rowOff>476251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33566735"/>
          <a:ext cx="3429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114301</xdr:colOff>
      <xdr:row>73</xdr:row>
      <xdr:rowOff>71357</xdr:rowOff>
    </xdr:from>
    <xdr:to>
      <xdr:col>16</xdr:col>
      <xdr:colOff>457824</xdr:colOff>
      <xdr:row>74</xdr:row>
      <xdr:rowOff>9526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7125" y="34112200"/>
          <a:ext cx="342900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104776</xdr:colOff>
      <xdr:row>74</xdr:row>
      <xdr:rowOff>23732</xdr:rowOff>
    </xdr:from>
    <xdr:to>
      <xdr:col>16</xdr:col>
      <xdr:colOff>448299</xdr:colOff>
      <xdr:row>74</xdr:row>
      <xdr:rowOff>466726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34571940"/>
          <a:ext cx="3429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152401</xdr:colOff>
      <xdr:row>75</xdr:row>
      <xdr:rowOff>4682</xdr:rowOff>
    </xdr:from>
    <xdr:to>
      <xdr:col>16</xdr:col>
      <xdr:colOff>495924</xdr:colOff>
      <xdr:row>75</xdr:row>
      <xdr:rowOff>447676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5225" y="35060255"/>
          <a:ext cx="3429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142876</xdr:colOff>
      <xdr:row>76</xdr:row>
      <xdr:rowOff>42782</xdr:rowOff>
    </xdr:from>
    <xdr:to>
      <xdr:col>16</xdr:col>
      <xdr:colOff>486399</xdr:colOff>
      <xdr:row>76</xdr:row>
      <xdr:rowOff>485776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5700" y="35605720"/>
          <a:ext cx="3429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142875</xdr:colOff>
      <xdr:row>77</xdr:row>
      <xdr:rowOff>95250</xdr:rowOff>
    </xdr:from>
    <xdr:to>
      <xdr:col>16</xdr:col>
      <xdr:colOff>430938</xdr:colOff>
      <xdr:row>77</xdr:row>
      <xdr:rowOff>466725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5700" y="36165790"/>
          <a:ext cx="28765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78</xdr:row>
      <xdr:rowOff>57150</xdr:rowOff>
    </xdr:from>
    <xdr:to>
      <xdr:col>16</xdr:col>
      <xdr:colOff>411888</xdr:colOff>
      <xdr:row>78</xdr:row>
      <xdr:rowOff>428625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36635055"/>
          <a:ext cx="28765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114301</xdr:colOff>
      <xdr:row>83</xdr:row>
      <xdr:rowOff>57150</xdr:rowOff>
    </xdr:from>
    <xdr:to>
      <xdr:col>16</xdr:col>
      <xdr:colOff>465259</xdr:colOff>
      <xdr:row>83</xdr:row>
      <xdr:rowOff>457200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7125" y="39171880"/>
          <a:ext cx="35052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104775</xdr:colOff>
      <xdr:row>84</xdr:row>
      <xdr:rowOff>9525</xdr:rowOff>
    </xdr:from>
    <xdr:to>
      <xdr:col>16</xdr:col>
      <xdr:colOff>515486</xdr:colOff>
      <xdr:row>84</xdr:row>
      <xdr:rowOff>457200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39631620"/>
          <a:ext cx="41021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85725</xdr:colOff>
      <xdr:row>85</xdr:row>
      <xdr:rowOff>57150</xdr:rowOff>
    </xdr:from>
    <xdr:to>
      <xdr:col>16</xdr:col>
      <xdr:colOff>478959</xdr:colOff>
      <xdr:row>85</xdr:row>
      <xdr:rowOff>485775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40186610"/>
          <a:ext cx="39306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104775</xdr:colOff>
      <xdr:row>86</xdr:row>
      <xdr:rowOff>48101</xdr:rowOff>
    </xdr:from>
    <xdr:to>
      <xdr:col>16</xdr:col>
      <xdr:colOff>462618</xdr:colOff>
      <xdr:row>86</xdr:row>
      <xdr:rowOff>438150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40684450"/>
          <a:ext cx="35750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219077</xdr:colOff>
      <xdr:row>87</xdr:row>
      <xdr:rowOff>28575</xdr:rowOff>
    </xdr:from>
    <xdr:to>
      <xdr:col>16</xdr:col>
      <xdr:colOff>348781</xdr:colOff>
      <xdr:row>87</xdr:row>
      <xdr:rowOff>428625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81900" y="41172765"/>
          <a:ext cx="12954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88</xdr:row>
      <xdr:rowOff>85726</xdr:rowOff>
    </xdr:from>
    <xdr:to>
      <xdr:col>16</xdr:col>
      <xdr:colOff>380838</xdr:colOff>
      <xdr:row>88</xdr:row>
      <xdr:rowOff>447676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41737280"/>
          <a:ext cx="31369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89</xdr:row>
      <xdr:rowOff>66675</xdr:rowOff>
    </xdr:from>
    <xdr:to>
      <xdr:col>16</xdr:col>
      <xdr:colOff>494452</xdr:colOff>
      <xdr:row>89</xdr:row>
      <xdr:rowOff>428625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42225595"/>
          <a:ext cx="45593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133351</xdr:colOff>
      <xdr:row>90</xdr:row>
      <xdr:rowOff>85725</xdr:rowOff>
    </xdr:from>
    <xdr:to>
      <xdr:col>16</xdr:col>
      <xdr:colOff>444048</xdr:colOff>
      <xdr:row>90</xdr:row>
      <xdr:rowOff>457200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175" y="42752010"/>
          <a:ext cx="31051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28576</xdr:colOff>
      <xdr:row>91</xdr:row>
      <xdr:rowOff>126927</xdr:rowOff>
    </xdr:from>
    <xdr:to>
      <xdr:col>16</xdr:col>
      <xdr:colOff>476500</xdr:colOff>
      <xdr:row>91</xdr:row>
      <xdr:rowOff>381000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43300015"/>
          <a:ext cx="447675" cy="254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161926</xdr:colOff>
      <xdr:row>91</xdr:row>
      <xdr:rowOff>504437</xdr:rowOff>
    </xdr:from>
    <xdr:to>
      <xdr:col>16</xdr:col>
      <xdr:colOff>306179</xdr:colOff>
      <xdr:row>93</xdr:row>
      <xdr:rowOff>1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24750" y="43677840"/>
          <a:ext cx="144145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142876</xdr:colOff>
      <xdr:row>93</xdr:row>
      <xdr:rowOff>57151</xdr:rowOff>
    </xdr:from>
    <xdr:to>
      <xdr:col>16</xdr:col>
      <xdr:colOff>361950</xdr:colOff>
      <xdr:row>93</xdr:row>
      <xdr:rowOff>504039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5700" y="44245530"/>
          <a:ext cx="219075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104775</xdr:colOff>
      <xdr:row>94</xdr:row>
      <xdr:rowOff>70402</xdr:rowOff>
    </xdr:from>
    <xdr:to>
      <xdr:col>16</xdr:col>
      <xdr:colOff>517899</xdr:colOff>
      <xdr:row>94</xdr:row>
      <xdr:rowOff>476249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44765595"/>
          <a:ext cx="412750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38101</xdr:colOff>
      <xdr:row>95</xdr:row>
      <xdr:rowOff>90342</xdr:rowOff>
    </xdr:from>
    <xdr:to>
      <xdr:col>16</xdr:col>
      <xdr:colOff>553444</xdr:colOff>
      <xdr:row>95</xdr:row>
      <xdr:rowOff>361949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45293280"/>
          <a:ext cx="514985" cy="27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57151</xdr:colOff>
      <xdr:row>96</xdr:row>
      <xdr:rowOff>219075</xdr:rowOff>
    </xdr:from>
    <xdr:to>
      <xdr:col>16</xdr:col>
      <xdr:colOff>531503</xdr:colOff>
      <xdr:row>96</xdr:row>
      <xdr:rowOff>342900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9975" y="45929550"/>
          <a:ext cx="47434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38101</xdr:colOff>
      <xdr:row>97</xdr:row>
      <xdr:rowOff>104776</xdr:rowOff>
    </xdr:from>
    <xdr:to>
      <xdr:col>17</xdr:col>
      <xdr:colOff>2318</xdr:colOff>
      <xdr:row>97</xdr:row>
      <xdr:rowOff>428626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46322615"/>
          <a:ext cx="52578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76200</xdr:colOff>
      <xdr:row>98</xdr:row>
      <xdr:rowOff>139245</xdr:rowOff>
    </xdr:from>
    <xdr:to>
      <xdr:col>16</xdr:col>
      <xdr:colOff>550765</xdr:colOff>
      <xdr:row>98</xdr:row>
      <xdr:rowOff>323850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9025" y="46864270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152401</xdr:colOff>
      <xdr:row>99</xdr:row>
      <xdr:rowOff>76199</xdr:rowOff>
    </xdr:from>
    <xdr:to>
      <xdr:col>16</xdr:col>
      <xdr:colOff>430695</xdr:colOff>
      <xdr:row>99</xdr:row>
      <xdr:rowOff>476442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15225" y="47308135"/>
          <a:ext cx="278130" cy="40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223631</xdr:colOff>
      <xdr:row>100</xdr:row>
      <xdr:rowOff>66260</xdr:rowOff>
    </xdr:from>
    <xdr:to>
      <xdr:col>16</xdr:col>
      <xdr:colOff>323022</xdr:colOff>
      <xdr:row>100</xdr:row>
      <xdr:rowOff>426724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86345" y="47805975"/>
          <a:ext cx="99060" cy="36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</xdr:colOff>
      <xdr:row>101</xdr:row>
      <xdr:rowOff>104775</xdr:rowOff>
    </xdr:from>
    <xdr:to>
      <xdr:col>16</xdr:col>
      <xdr:colOff>550025</xdr:colOff>
      <xdr:row>101</xdr:row>
      <xdr:rowOff>276225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48352075"/>
          <a:ext cx="53086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123826</xdr:colOff>
      <xdr:row>102</xdr:row>
      <xdr:rowOff>54908</xdr:rowOff>
    </xdr:from>
    <xdr:to>
      <xdr:col>16</xdr:col>
      <xdr:colOff>552450</xdr:colOff>
      <xdr:row>102</xdr:row>
      <xdr:rowOff>452015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48809275"/>
          <a:ext cx="4286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103</xdr:row>
      <xdr:rowOff>57150</xdr:rowOff>
    </xdr:from>
    <xdr:to>
      <xdr:col>16</xdr:col>
      <xdr:colOff>447675</xdr:colOff>
      <xdr:row>103</xdr:row>
      <xdr:rowOff>487263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50" y="49319180"/>
          <a:ext cx="323850" cy="429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85725</xdr:colOff>
      <xdr:row>104</xdr:row>
      <xdr:rowOff>85724</xdr:rowOff>
    </xdr:from>
    <xdr:to>
      <xdr:col>16</xdr:col>
      <xdr:colOff>523875</xdr:colOff>
      <xdr:row>104</xdr:row>
      <xdr:rowOff>398443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49854485"/>
          <a:ext cx="438150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76200</xdr:colOff>
      <xdr:row>105</xdr:row>
      <xdr:rowOff>76199</xdr:rowOff>
    </xdr:from>
    <xdr:to>
      <xdr:col>16</xdr:col>
      <xdr:colOff>516600</xdr:colOff>
      <xdr:row>105</xdr:row>
      <xdr:rowOff>390524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9025" y="50352325"/>
          <a:ext cx="44005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106</xdr:row>
      <xdr:rowOff>85725</xdr:rowOff>
    </xdr:from>
    <xdr:to>
      <xdr:col>16</xdr:col>
      <xdr:colOff>533768</xdr:colOff>
      <xdr:row>106</xdr:row>
      <xdr:rowOff>419101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50869850"/>
          <a:ext cx="46672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238126</xdr:colOff>
      <xdr:row>107</xdr:row>
      <xdr:rowOff>28575</xdr:rowOff>
    </xdr:from>
    <xdr:to>
      <xdr:col>16</xdr:col>
      <xdr:colOff>381559</xdr:colOff>
      <xdr:row>107</xdr:row>
      <xdr:rowOff>457200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00950" y="51320065"/>
          <a:ext cx="1428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57150</xdr:colOff>
      <xdr:row>108</xdr:row>
      <xdr:rowOff>95249</xdr:rowOff>
    </xdr:from>
    <xdr:to>
      <xdr:col>16</xdr:col>
      <xdr:colOff>537717</xdr:colOff>
      <xdr:row>108</xdr:row>
      <xdr:rowOff>466725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9975" y="51893470"/>
          <a:ext cx="480060" cy="372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38101</xdr:colOff>
      <xdr:row>109</xdr:row>
      <xdr:rowOff>85725</xdr:rowOff>
    </xdr:from>
    <xdr:to>
      <xdr:col>16</xdr:col>
      <xdr:colOff>523875</xdr:colOff>
      <xdr:row>109</xdr:row>
      <xdr:rowOff>461225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52391945"/>
          <a:ext cx="485775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110</xdr:row>
      <xdr:rowOff>66507</xdr:rowOff>
    </xdr:from>
    <xdr:to>
      <xdr:col>16</xdr:col>
      <xdr:colOff>503765</xdr:colOff>
      <xdr:row>110</xdr:row>
      <xdr:rowOff>419101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0450" y="52879625"/>
          <a:ext cx="455930" cy="35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111</xdr:row>
      <xdr:rowOff>23672</xdr:rowOff>
    </xdr:from>
    <xdr:to>
      <xdr:col>16</xdr:col>
      <xdr:colOff>488043</xdr:colOff>
      <xdr:row>111</xdr:row>
      <xdr:rowOff>371475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53344445"/>
          <a:ext cx="44958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</xdr:colOff>
      <xdr:row>112</xdr:row>
      <xdr:rowOff>104774</xdr:rowOff>
    </xdr:from>
    <xdr:to>
      <xdr:col>16</xdr:col>
      <xdr:colOff>518666</xdr:colOff>
      <xdr:row>112</xdr:row>
      <xdr:rowOff>476249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53932455"/>
          <a:ext cx="48006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38101</xdr:colOff>
      <xdr:row>113</xdr:row>
      <xdr:rowOff>115062</xdr:rowOff>
    </xdr:from>
    <xdr:to>
      <xdr:col>16</xdr:col>
      <xdr:colOff>419101</xdr:colOff>
      <xdr:row>113</xdr:row>
      <xdr:rowOff>409573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54450615"/>
          <a:ext cx="38100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</xdr:colOff>
      <xdr:row>114</xdr:row>
      <xdr:rowOff>230928</xdr:rowOff>
    </xdr:from>
    <xdr:to>
      <xdr:col>16</xdr:col>
      <xdr:colOff>486084</xdr:colOff>
      <xdr:row>114</xdr:row>
      <xdr:rowOff>361950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55073550"/>
          <a:ext cx="46672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59055</xdr:colOff>
      <xdr:row>115</xdr:row>
      <xdr:rowOff>88900</xdr:rowOff>
    </xdr:from>
    <xdr:to>
      <xdr:col>16</xdr:col>
      <xdr:colOff>487681</xdr:colOff>
      <xdr:row>115</xdr:row>
      <xdr:rowOff>400628</xdr:rowOff>
    </xdr:to>
    <xdr:pic>
      <xdr:nvPicPr>
        <xdr:cNvPr id="101" name="Picture 11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7421880" y="55439310"/>
          <a:ext cx="428625" cy="3111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114302</xdr:colOff>
      <xdr:row>116</xdr:row>
      <xdr:rowOff>57150</xdr:rowOff>
    </xdr:from>
    <xdr:to>
      <xdr:col>16</xdr:col>
      <xdr:colOff>520426</xdr:colOff>
      <xdr:row>116</xdr:row>
      <xdr:rowOff>409575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7125" y="55914925"/>
          <a:ext cx="40576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28575</xdr:colOff>
      <xdr:row>117</xdr:row>
      <xdr:rowOff>73982</xdr:rowOff>
    </xdr:from>
    <xdr:to>
      <xdr:col>16</xdr:col>
      <xdr:colOff>524797</xdr:colOff>
      <xdr:row>117</xdr:row>
      <xdr:rowOff>314325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56438800"/>
          <a:ext cx="49593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104925</xdr:colOff>
      <xdr:row>118</xdr:row>
      <xdr:rowOff>66675</xdr:rowOff>
    </xdr:from>
    <xdr:to>
      <xdr:col>16</xdr:col>
      <xdr:colOff>342901</xdr:colOff>
      <xdr:row>118</xdr:row>
      <xdr:rowOff>446445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7600" y="56939180"/>
          <a:ext cx="238125" cy="37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100134</xdr:colOff>
      <xdr:row>119</xdr:row>
      <xdr:rowOff>114300</xdr:rowOff>
    </xdr:from>
    <xdr:to>
      <xdr:col>16</xdr:col>
      <xdr:colOff>408555</xdr:colOff>
      <xdr:row>119</xdr:row>
      <xdr:rowOff>419100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462520" y="57494170"/>
          <a:ext cx="30861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59055</xdr:colOff>
      <xdr:row>120</xdr:row>
      <xdr:rowOff>88900</xdr:rowOff>
    </xdr:from>
    <xdr:to>
      <xdr:col>16</xdr:col>
      <xdr:colOff>487681</xdr:colOff>
      <xdr:row>120</xdr:row>
      <xdr:rowOff>400628</xdr:rowOff>
    </xdr:to>
    <xdr:pic>
      <xdr:nvPicPr>
        <xdr:cNvPr id="106" name="Picture 11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7421880" y="57976135"/>
          <a:ext cx="428625" cy="3111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38101</xdr:colOff>
      <xdr:row>121</xdr:row>
      <xdr:rowOff>85726</xdr:rowOff>
    </xdr:from>
    <xdr:to>
      <xdr:col>16</xdr:col>
      <xdr:colOff>443724</xdr:colOff>
      <xdr:row>121</xdr:row>
      <xdr:rowOff>352426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58480325"/>
          <a:ext cx="40513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47626</xdr:colOff>
      <xdr:row>122</xdr:row>
      <xdr:rowOff>66676</xdr:rowOff>
    </xdr:from>
    <xdr:to>
      <xdr:col>16</xdr:col>
      <xdr:colOff>549244</xdr:colOff>
      <xdr:row>122</xdr:row>
      <xdr:rowOff>371475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0450" y="58968640"/>
          <a:ext cx="50101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19051</xdr:colOff>
      <xdr:row>123</xdr:row>
      <xdr:rowOff>142876</xdr:rowOff>
    </xdr:from>
    <xdr:to>
      <xdr:col>16</xdr:col>
      <xdr:colOff>520669</xdr:colOff>
      <xdr:row>123</xdr:row>
      <xdr:rowOff>447675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59552205"/>
          <a:ext cx="50101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28576</xdr:colOff>
      <xdr:row>124</xdr:row>
      <xdr:rowOff>133351</xdr:rowOff>
    </xdr:from>
    <xdr:to>
      <xdr:col>16</xdr:col>
      <xdr:colOff>530194</xdr:colOff>
      <xdr:row>124</xdr:row>
      <xdr:rowOff>438150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60050045"/>
          <a:ext cx="50101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9524</xdr:colOff>
      <xdr:row>125</xdr:row>
      <xdr:rowOff>57150</xdr:rowOff>
    </xdr:from>
    <xdr:to>
      <xdr:col>16</xdr:col>
      <xdr:colOff>526821</xdr:colOff>
      <xdr:row>125</xdr:row>
      <xdr:rowOff>371476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1715" y="60481210"/>
          <a:ext cx="5175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38099</xdr:colOff>
      <xdr:row>126</xdr:row>
      <xdr:rowOff>133350</xdr:rowOff>
    </xdr:from>
    <xdr:to>
      <xdr:col>16</xdr:col>
      <xdr:colOff>555396</xdr:colOff>
      <xdr:row>126</xdr:row>
      <xdr:rowOff>447676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290" y="61064775"/>
          <a:ext cx="5175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28574</xdr:colOff>
      <xdr:row>127</xdr:row>
      <xdr:rowOff>104775</xdr:rowOff>
    </xdr:from>
    <xdr:to>
      <xdr:col>16</xdr:col>
      <xdr:colOff>545871</xdr:colOff>
      <xdr:row>127</xdr:row>
      <xdr:rowOff>419101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0765" y="61543565"/>
          <a:ext cx="5175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38101</xdr:colOff>
      <xdr:row>128</xdr:row>
      <xdr:rowOff>125251</xdr:rowOff>
    </xdr:from>
    <xdr:to>
      <xdr:col>16</xdr:col>
      <xdr:colOff>553049</xdr:colOff>
      <xdr:row>128</xdr:row>
      <xdr:rowOff>438150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0925" y="62071250"/>
          <a:ext cx="514350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</xdr:colOff>
      <xdr:row>129</xdr:row>
      <xdr:rowOff>117096</xdr:rowOff>
    </xdr:from>
    <xdr:to>
      <xdr:col>16</xdr:col>
      <xdr:colOff>484717</xdr:colOff>
      <xdr:row>129</xdr:row>
      <xdr:rowOff>400050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62570360"/>
          <a:ext cx="465455" cy="28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66676</xdr:colOff>
      <xdr:row>135</xdr:row>
      <xdr:rowOff>63739</xdr:rowOff>
    </xdr:from>
    <xdr:to>
      <xdr:col>16</xdr:col>
      <xdr:colOff>541776</xdr:colOff>
      <xdr:row>135</xdr:row>
      <xdr:rowOff>352425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65561210"/>
          <a:ext cx="474980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19051</xdr:colOff>
      <xdr:row>136</xdr:row>
      <xdr:rowOff>133351</xdr:rowOff>
    </xdr:from>
    <xdr:to>
      <xdr:col>16</xdr:col>
      <xdr:colOff>380905</xdr:colOff>
      <xdr:row>136</xdr:row>
      <xdr:rowOff>476251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66138425"/>
          <a:ext cx="36131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92528</xdr:colOff>
      <xdr:row>137</xdr:row>
      <xdr:rowOff>119212</xdr:rowOff>
    </xdr:from>
    <xdr:to>
      <xdr:col>16</xdr:col>
      <xdr:colOff>439149</xdr:colOff>
      <xdr:row>137</xdr:row>
      <xdr:rowOff>447676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4900" y="66631185"/>
          <a:ext cx="346710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106477</xdr:colOff>
      <xdr:row>138</xdr:row>
      <xdr:rowOff>74116</xdr:rowOff>
    </xdr:from>
    <xdr:to>
      <xdr:col>16</xdr:col>
      <xdr:colOff>486629</xdr:colOff>
      <xdr:row>138</xdr:row>
      <xdr:rowOff>428626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8870" y="67093465"/>
          <a:ext cx="38036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119115</xdr:colOff>
      <xdr:row>139</xdr:row>
      <xdr:rowOff>108097</xdr:rowOff>
    </xdr:from>
    <xdr:to>
      <xdr:col>16</xdr:col>
      <xdr:colOff>458029</xdr:colOff>
      <xdr:row>139</xdr:row>
      <xdr:rowOff>428625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1570" y="67635120"/>
          <a:ext cx="33909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257174</xdr:colOff>
      <xdr:row>139</xdr:row>
      <xdr:rowOff>503125</xdr:rowOff>
    </xdr:from>
    <xdr:to>
      <xdr:col>16</xdr:col>
      <xdr:colOff>337371</xdr:colOff>
      <xdr:row>140</xdr:row>
      <xdr:rowOff>476250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19365" y="68030090"/>
          <a:ext cx="80645" cy="480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250582</xdr:colOff>
      <xdr:row>141</xdr:row>
      <xdr:rowOff>65405</xdr:rowOff>
    </xdr:from>
    <xdr:to>
      <xdr:col>16</xdr:col>
      <xdr:colOff>323672</xdr:colOff>
      <xdr:row>141</xdr:row>
      <xdr:rowOff>440517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13015" y="68607305"/>
          <a:ext cx="73025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239437</xdr:colOff>
      <xdr:row>142</xdr:row>
      <xdr:rowOff>23053</xdr:rowOff>
    </xdr:from>
    <xdr:to>
      <xdr:col>16</xdr:col>
      <xdr:colOff>327898</xdr:colOff>
      <xdr:row>142</xdr:row>
      <xdr:rowOff>475877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602220" y="69072125"/>
          <a:ext cx="88265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180976</xdr:colOff>
      <xdr:row>143</xdr:row>
      <xdr:rowOff>109559</xdr:rowOff>
    </xdr:from>
    <xdr:to>
      <xdr:col>16</xdr:col>
      <xdr:colOff>366260</xdr:colOff>
      <xdr:row>143</xdr:row>
      <xdr:rowOff>457875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43800" y="69665850"/>
          <a:ext cx="18478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258336</xdr:colOff>
      <xdr:row>144</xdr:row>
      <xdr:rowOff>37905</xdr:rowOff>
    </xdr:from>
    <xdr:to>
      <xdr:col>16</xdr:col>
      <xdr:colOff>331321</xdr:colOff>
      <xdr:row>144</xdr:row>
      <xdr:rowOff>502327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635" y="70101460"/>
          <a:ext cx="73025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217419</xdr:colOff>
      <xdr:row>145</xdr:row>
      <xdr:rowOff>13895</xdr:rowOff>
    </xdr:from>
    <xdr:to>
      <xdr:col>16</xdr:col>
      <xdr:colOff>342288</xdr:colOff>
      <xdr:row>145</xdr:row>
      <xdr:rowOff>485462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79995" y="70584695"/>
          <a:ext cx="125095" cy="471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422827</xdr:colOff>
      <xdr:row>146</xdr:row>
      <xdr:rowOff>178777</xdr:rowOff>
    </xdr:from>
    <xdr:to>
      <xdr:col>16</xdr:col>
      <xdr:colOff>542925</xdr:colOff>
      <xdr:row>146</xdr:row>
      <xdr:rowOff>232046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7356475" y="71257160"/>
          <a:ext cx="549275" cy="53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11597</xdr:colOff>
      <xdr:row>147</xdr:row>
      <xdr:rowOff>183273</xdr:rowOff>
    </xdr:from>
    <xdr:to>
      <xdr:col>17</xdr:col>
      <xdr:colOff>36746</xdr:colOff>
      <xdr:row>147</xdr:row>
      <xdr:rowOff>240196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4255" y="71768970"/>
          <a:ext cx="586740" cy="5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28161</xdr:colOff>
      <xdr:row>148</xdr:row>
      <xdr:rowOff>208535</xdr:rowOff>
    </xdr:from>
    <xdr:to>
      <xdr:col>17</xdr:col>
      <xdr:colOff>88364</xdr:colOff>
      <xdr:row>148</xdr:row>
      <xdr:rowOff>254254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0765" y="72301735"/>
          <a:ext cx="62230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409162</xdr:colOff>
      <xdr:row>149</xdr:row>
      <xdr:rowOff>167536</xdr:rowOff>
    </xdr:from>
    <xdr:to>
      <xdr:col>16</xdr:col>
      <xdr:colOff>513521</xdr:colOff>
      <xdr:row>149</xdr:row>
      <xdr:rowOff>228099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43140" y="72767825"/>
          <a:ext cx="532765" cy="60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61292</xdr:colOff>
      <xdr:row>150</xdr:row>
      <xdr:rowOff>242495</xdr:rowOff>
    </xdr:from>
    <xdr:to>
      <xdr:col>16</xdr:col>
      <xdr:colOff>488673</xdr:colOff>
      <xdr:row>150</xdr:row>
      <xdr:rowOff>291358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3785" y="73350120"/>
          <a:ext cx="427355" cy="48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91110</xdr:colOff>
      <xdr:row>8</xdr:row>
      <xdr:rowOff>16566</xdr:rowOff>
    </xdr:from>
    <xdr:to>
      <xdr:col>16</xdr:col>
      <xdr:colOff>482950</xdr:colOff>
      <xdr:row>8</xdr:row>
      <xdr:rowOff>438978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53630" y="1078865"/>
          <a:ext cx="391795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82827</xdr:colOff>
      <xdr:row>9</xdr:row>
      <xdr:rowOff>49697</xdr:rowOff>
    </xdr:from>
    <xdr:to>
      <xdr:col>16</xdr:col>
      <xdr:colOff>474667</xdr:colOff>
      <xdr:row>9</xdr:row>
      <xdr:rowOff>472109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5375" y="1619250"/>
          <a:ext cx="391795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115957</xdr:colOff>
      <xdr:row>10</xdr:row>
      <xdr:rowOff>33132</xdr:rowOff>
    </xdr:from>
    <xdr:to>
      <xdr:col>16</xdr:col>
      <xdr:colOff>507797</xdr:colOff>
      <xdr:row>10</xdr:row>
      <xdr:rowOff>455544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8395" y="2110105"/>
          <a:ext cx="391795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000;&#27431;&#39532;&#21487;&#26032;&#32769;&#38754;&#26009;&#25104;&#26412;&#23545;&#27604;V1.0&#65288;&#26103;&#36798;&#25442;&#37329;&#367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汇总表"/>
      <sheetName val="新-奥铃低配PVC"/>
      <sheetName val="老-奥铃低配PVC"/>
      <sheetName val="新-奥铃织物护面"/>
      <sheetName val="老-奥铃织物护面"/>
      <sheetName val="新-欧马可PVC护面"/>
      <sheetName val="老-欧马可PVC护面"/>
      <sheetName val="新-欧马可织物"/>
      <sheetName val="老-欧马可织物"/>
    </sheetNames>
    <sheetDataSet>
      <sheetData sheetId="0"/>
      <sheetData sheetId="1"/>
      <sheetData sheetId="2">
        <row r="67">
          <cell r="AO67">
            <v>7.0406343999999992</v>
          </cell>
          <cell r="AP67">
            <v>36.292557800000004</v>
          </cell>
          <cell r="AQ67">
            <v>23.684093300000001</v>
          </cell>
          <cell r="AR67">
            <v>23.353223900000003</v>
          </cell>
          <cell r="AS67">
            <v>35.232403700000006</v>
          </cell>
          <cell r="AT67">
            <v>24.751553199999993</v>
          </cell>
          <cell r="AU67">
            <v>25.146241799999991</v>
          </cell>
          <cell r="AV67">
            <v>36.532687800000005</v>
          </cell>
          <cell r="AW67">
            <v>38.758132800000006</v>
          </cell>
        </row>
      </sheetData>
      <sheetData sheetId="3">
        <row r="69">
          <cell r="AO69">
            <v>10.906667199999999</v>
          </cell>
          <cell r="AP69">
            <v>54.110598600000003</v>
          </cell>
          <cell r="AQ69">
            <v>44.339798399999992</v>
          </cell>
          <cell r="AR69">
            <v>44.680748399999992</v>
          </cell>
          <cell r="AS69">
            <v>53.838035100000006</v>
          </cell>
          <cell r="AT69">
            <v>44.609027800000007</v>
          </cell>
          <cell r="AU69">
            <v>48.6690228</v>
          </cell>
          <cell r="AV69">
            <v>61.816951500000002</v>
          </cell>
          <cell r="AW69">
            <v>65.127038500000012</v>
          </cell>
        </row>
      </sheetData>
      <sheetData sheetId="4">
        <row r="64">
          <cell r="AO64">
            <v>4.3662792000000001</v>
          </cell>
          <cell r="AP64">
            <v>17.580543599999999</v>
          </cell>
          <cell r="AQ64">
            <v>11.927597500000001</v>
          </cell>
          <cell r="AR64">
            <v>11.8021569</v>
          </cell>
          <cell r="AS64">
            <v>18.739856100000001</v>
          </cell>
          <cell r="AT64">
            <v>19.636713599999993</v>
          </cell>
          <cell r="AU64">
            <v>22.385019399999994</v>
          </cell>
          <cell r="AV64">
            <v>20.099235400000001</v>
          </cell>
          <cell r="AW64">
            <v>21.591650199999997</v>
          </cell>
        </row>
      </sheetData>
      <sheetData sheetId="5">
        <row r="68">
          <cell r="AO68">
            <v>10.906667199999999</v>
          </cell>
          <cell r="AP68">
            <v>51.380290599999995</v>
          </cell>
          <cell r="AQ68">
            <v>34.2739884</v>
          </cell>
          <cell r="AR68">
            <v>35.264388399999994</v>
          </cell>
          <cell r="AS68">
            <v>49.926095100000005</v>
          </cell>
          <cell r="AT68">
            <v>38.858927800000004</v>
          </cell>
          <cell r="AU68">
            <v>43.6440628</v>
          </cell>
          <cell r="AV68">
            <v>41.988971499999998</v>
          </cell>
          <cell r="AW68">
            <v>43.469778499999997</v>
          </cell>
        </row>
      </sheetData>
      <sheetData sheetId="6">
        <row r="66">
          <cell r="AQ66">
            <v>7.0115343999999995</v>
          </cell>
          <cell r="AR66">
            <v>38.520622100000004</v>
          </cell>
          <cell r="AS66">
            <v>33.720622100000007</v>
          </cell>
          <cell r="AT66">
            <v>21.034113800000004</v>
          </cell>
          <cell r="AU66">
            <v>22.334213800000004</v>
          </cell>
          <cell r="AV66">
            <v>38.898164800000004</v>
          </cell>
          <cell r="AW66">
            <v>34.098164799999999</v>
          </cell>
          <cell r="AX66">
            <v>35.654818799999994</v>
          </cell>
          <cell r="AY66">
            <v>38.416412100000002</v>
          </cell>
          <cell r="AZ66">
            <v>34.553502300000012</v>
          </cell>
          <cell r="BA66">
            <v>36.367444400000004</v>
          </cell>
        </row>
      </sheetData>
      <sheetData sheetId="7">
        <row r="69">
          <cell r="AO69">
            <v>10.906667199999999</v>
          </cell>
          <cell r="AP69">
            <v>56.929808100000002</v>
          </cell>
          <cell r="AQ69">
            <v>39.286143899999999</v>
          </cell>
          <cell r="AR69">
            <v>41.35009389999999</v>
          </cell>
          <cell r="AS69">
            <v>56.465191600000004</v>
          </cell>
          <cell r="AT69">
            <v>46.916859800000005</v>
          </cell>
          <cell r="AU69">
            <v>49.2836243</v>
          </cell>
          <cell r="AV69">
            <v>55.709007</v>
          </cell>
          <cell r="AW69">
            <v>58.107941500000003</v>
          </cell>
        </row>
      </sheetData>
      <sheetData sheetId="8">
        <row r="64">
          <cell r="AQ64">
            <v>4.3545252000000003</v>
          </cell>
          <cell r="AR64">
            <v>22.397357100000001</v>
          </cell>
          <cell r="AS64">
            <v>18.397357100000001</v>
          </cell>
          <cell r="AT64">
            <v>11.891651500000002</v>
          </cell>
          <cell r="AU64">
            <v>11.8291024</v>
          </cell>
          <cell r="AV64">
            <v>23.611182600000003</v>
          </cell>
          <cell r="AW64">
            <v>19.611182600000003</v>
          </cell>
          <cell r="AX64">
            <v>19.512427099999996</v>
          </cell>
          <cell r="AY64">
            <v>22.241449899999996</v>
          </cell>
          <cell r="AZ64">
            <v>20.119796900000001</v>
          </cell>
          <cell r="BA64">
            <v>21.549488199999995</v>
          </cell>
        </row>
      </sheetData>
      <sheetData sheetId="9">
        <row r="68">
          <cell r="AO68">
            <v>10.906667199999999</v>
          </cell>
          <cell r="AP68">
            <v>40.792518100000002</v>
          </cell>
          <cell r="AQ68">
            <v>25.791068399999997</v>
          </cell>
          <cell r="AR68">
            <v>26.5289739</v>
          </cell>
          <cell r="AS68">
            <v>39.766891600000001</v>
          </cell>
          <cell r="AT68">
            <v>28.359687799999996</v>
          </cell>
          <cell r="AU68">
            <v>32.157162799999988</v>
          </cell>
          <cell r="AV68">
            <v>32.651737000000004</v>
          </cell>
          <cell r="AW68">
            <v>33.624888500000004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9"/>
  <sheetViews>
    <sheetView zoomScale="70" zoomScaleNormal="70" workbookViewId="0">
      <selection activeCell="O30" sqref="O30"/>
    </sheetView>
  </sheetViews>
  <sheetFormatPr defaultColWidth="9" defaultRowHeight="13.5"/>
  <cols>
    <col min="1" max="1" width="20.125" style="165" customWidth="1"/>
    <col min="2" max="2" width="22.375" style="165" customWidth="1"/>
    <col min="3" max="4" width="14.875" style="165" customWidth="1"/>
    <col min="5" max="5" width="8.375" style="195" customWidth="1"/>
    <col min="6" max="6" width="8.125" style="165" customWidth="1"/>
    <col min="7" max="7" width="12.25" style="165" customWidth="1"/>
    <col min="8" max="8" width="15.875" style="166" hidden="1" customWidth="1"/>
    <col min="9" max="9" width="14.375" style="166" hidden="1" customWidth="1"/>
    <col min="10" max="10" width="13.25" style="166" hidden="1" customWidth="1"/>
    <col min="11" max="11" width="15.125" style="166" customWidth="1"/>
    <col min="12" max="12" width="16.75" style="166" customWidth="1"/>
    <col min="13" max="13" width="13.25" style="166" customWidth="1"/>
    <col min="14" max="14" width="12.125" style="166" customWidth="1"/>
    <col min="15" max="16" width="13.25" style="166" customWidth="1"/>
    <col min="17" max="16384" width="9" style="165"/>
  </cols>
  <sheetData>
    <row r="2" spans="1:16" ht="60" customHeight="1">
      <c r="A2" s="241" t="s">
        <v>443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</row>
    <row r="3" spans="1:16" ht="22.5" customHeight="1">
      <c r="A3" s="255" t="s">
        <v>440</v>
      </c>
      <c r="B3" s="256"/>
      <c r="C3" s="256"/>
      <c r="D3" s="256"/>
      <c r="E3" s="256"/>
      <c r="F3" s="256"/>
      <c r="G3" s="257"/>
      <c r="H3" s="180" t="s">
        <v>1</v>
      </c>
      <c r="I3" s="180" t="s">
        <v>1</v>
      </c>
      <c r="J3" s="246" t="s">
        <v>2</v>
      </c>
      <c r="K3" s="249" t="s">
        <v>541</v>
      </c>
      <c r="L3" s="249"/>
      <c r="M3" s="249"/>
      <c r="N3" s="249"/>
      <c r="O3" s="249"/>
      <c r="P3" s="250"/>
    </row>
    <row r="4" spans="1:16" ht="5.45" customHeight="1">
      <c r="A4" s="258"/>
      <c r="B4" s="259"/>
      <c r="C4" s="259"/>
      <c r="D4" s="259"/>
      <c r="E4" s="259"/>
      <c r="F4" s="259"/>
      <c r="G4" s="260"/>
      <c r="H4" s="180" t="s">
        <v>3</v>
      </c>
      <c r="I4" s="180" t="s">
        <v>4</v>
      </c>
      <c r="J4" s="247"/>
      <c r="K4" s="251"/>
      <c r="L4" s="251"/>
      <c r="M4" s="251"/>
      <c r="N4" s="251"/>
      <c r="O4" s="251"/>
      <c r="P4" s="252"/>
    </row>
    <row r="5" spans="1:16" ht="22.5" hidden="1" customHeight="1">
      <c r="A5" s="258"/>
      <c r="B5" s="259"/>
      <c r="C5" s="259"/>
      <c r="D5" s="259"/>
      <c r="E5" s="259"/>
      <c r="F5" s="259"/>
      <c r="G5" s="260"/>
      <c r="H5" s="180" t="s">
        <v>5</v>
      </c>
      <c r="I5" s="180" t="s">
        <v>6</v>
      </c>
      <c r="J5" s="247"/>
      <c r="K5" s="251"/>
      <c r="L5" s="251"/>
      <c r="M5" s="251"/>
      <c r="N5" s="251"/>
      <c r="O5" s="251"/>
      <c r="P5" s="252"/>
    </row>
    <row r="6" spans="1:16" ht="22.5" hidden="1">
      <c r="A6" s="258"/>
      <c r="B6" s="259"/>
      <c r="C6" s="259"/>
      <c r="D6" s="259"/>
      <c r="E6" s="259"/>
      <c r="F6" s="259"/>
      <c r="G6" s="260"/>
      <c r="H6" s="180" t="s">
        <v>7</v>
      </c>
      <c r="I6" s="180" t="s">
        <v>7</v>
      </c>
      <c r="J6" s="247"/>
      <c r="K6" s="251"/>
      <c r="L6" s="251"/>
      <c r="M6" s="251"/>
      <c r="N6" s="251"/>
      <c r="O6" s="251"/>
      <c r="P6" s="252"/>
    </row>
    <row r="7" spans="1:16" ht="22.5" hidden="1">
      <c r="A7" s="261"/>
      <c r="B7" s="262"/>
      <c r="C7" s="262"/>
      <c r="D7" s="262"/>
      <c r="E7" s="262"/>
      <c r="F7" s="262"/>
      <c r="G7" s="263"/>
      <c r="H7" s="180" t="s">
        <v>8</v>
      </c>
      <c r="I7" s="180"/>
      <c r="J7" s="247"/>
      <c r="K7" s="253"/>
      <c r="L7" s="253"/>
      <c r="M7" s="253"/>
      <c r="N7" s="253"/>
      <c r="O7" s="253"/>
      <c r="P7" s="254"/>
    </row>
    <row r="8" spans="1:16" s="163" customFormat="1" ht="22.5">
      <c r="A8" s="168"/>
      <c r="B8" s="169" t="s">
        <v>9</v>
      </c>
      <c r="C8" s="169" t="s">
        <v>11</v>
      </c>
      <c r="D8" s="169" t="s">
        <v>12</v>
      </c>
      <c r="E8" s="170" t="s">
        <v>13</v>
      </c>
      <c r="F8" s="169" t="s">
        <v>14</v>
      </c>
      <c r="G8" s="169" t="s">
        <v>15</v>
      </c>
      <c r="H8" s="182" t="s">
        <v>15</v>
      </c>
      <c r="I8" s="182" t="s">
        <v>15</v>
      </c>
      <c r="J8" s="248"/>
      <c r="K8" s="183" t="s">
        <v>11</v>
      </c>
      <c r="L8" s="169" t="s">
        <v>12</v>
      </c>
      <c r="M8" s="169" t="s">
        <v>13</v>
      </c>
      <c r="N8" s="183" t="s">
        <v>14</v>
      </c>
      <c r="O8" s="198" t="s">
        <v>15</v>
      </c>
      <c r="P8" s="181" t="s">
        <v>2</v>
      </c>
    </row>
    <row r="9" spans="1:16">
      <c r="A9" s="243" t="s">
        <v>20</v>
      </c>
      <c r="B9" s="174" t="s">
        <v>21</v>
      </c>
      <c r="C9" s="188" t="s">
        <v>22</v>
      </c>
      <c r="D9" s="188" t="s">
        <v>23</v>
      </c>
      <c r="E9" s="196">
        <v>0.33829999999999999</v>
      </c>
      <c r="F9" s="168">
        <v>1</v>
      </c>
      <c r="G9" s="167">
        <f>5.13*E9</f>
        <v>1.735479</v>
      </c>
      <c r="H9" s="194">
        <v>122.02</v>
      </c>
      <c r="I9" s="194">
        <v>68.365700000000004</v>
      </c>
      <c r="J9" s="194">
        <f t="shared" ref="J9:J15" si="0">H9-I9</f>
        <v>53.654299999999992</v>
      </c>
      <c r="K9" s="188" t="s">
        <v>22</v>
      </c>
      <c r="L9" s="188" t="s">
        <v>24</v>
      </c>
      <c r="M9" s="196">
        <v>0.33829999999999999</v>
      </c>
      <c r="N9" s="168">
        <v>1</v>
      </c>
      <c r="O9" s="194">
        <f>4.2*M9</f>
        <v>1.42086</v>
      </c>
      <c r="P9" s="194"/>
    </row>
    <row r="10" spans="1:16">
      <c r="A10" s="244"/>
      <c r="B10" s="174" t="s">
        <v>25</v>
      </c>
      <c r="C10" s="188" t="s">
        <v>26</v>
      </c>
      <c r="D10" s="188" t="s">
        <v>27</v>
      </c>
      <c r="E10" s="196">
        <v>0.30599999999999999</v>
      </c>
      <c r="F10" s="168">
        <v>1</v>
      </c>
      <c r="G10" s="167">
        <f>5.83*E10</f>
        <v>1.7839799999999999</v>
      </c>
      <c r="H10" s="194"/>
      <c r="I10" s="194"/>
      <c r="J10" s="194"/>
      <c r="K10" s="188" t="s">
        <v>26</v>
      </c>
      <c r="L10" s="188" t="s">
        <v>28</v>
      </c>
      <c r="M10" s="196">
        <v>0.30599999999999999</v>
      </c>
      <c r="N10" s="168">
        <v>1</v>
      </c>
      <c r="O10" s="194">
        <f>4.69*M10</f>
        <v>1.4351400000000001</v>
      </c>
      <c r="P10" s="194"/>
    </row>
    <row r="11" spans="1:16">
      <c r="A11" s="244"/>
      <c r="B11" s="174" t="s">
        <v>29</v>
      </c>
      <c r="C11" s="188" t="s">
        <v>30</v>
      </c>
      <c r="D11" s="188" t="s">
        <v>27</v>
      </c>
      <c r="E11" s="196">
        <v>0.26400000000000001</v>
      </c>
      <c r="F11" s="168">
        <v>1</v>
      </c>
      <c r="G11" s="167">
        <f>5.83*E11</f>
        <v>1.53912</v>
      </c>
      <c r="H11" s="194">
        <f>63.5+2.94</f>
        <v>66.44</v>
      </c>
      <c r="I11" s="194">
        <f>60+1.95</f>
        <v>61.95</v>
      </c>
      <c r="J11" s="194">
        <f t="shared" si="0"/>
        <v>4.4899999999999949</v>
      </c>
      <c r="K11" s="188" t="s">
        <v>30</v>
      </c>
      <c r="L11" s="188" t="s">
        <v>28</v>
      </c>
      <c r="M11" s="196">
        <v>0.26400000000000001</v>
      </c>
      <c r="N11" s="168">
        <v>1</v>
      </c>
      <c r="O11" s="194">
        <f>4.69*M11</f>
        <v>1.2381600000000001</v>
      </c>
      <c r="P11" s="194"/>
    </row>
    <row r="12" spans="1:16" ht="17.25">
      <c r="A12" s="244"/>
      <c r="B12" s="174" t="s">
        <v>31</v>
      </c>
      <c r="C12" s="174" t="s">
        <v>32</v>
      </c>
      <c r="D12" s="188" t="s">
        <v>33</v>
      </c>
      <c r="E12" s="196">
        <v>3.9399999999999998E-2</v>
      </c>
      <c r="F12" s="188">
        <v>1</v>
      </c>
      <c r="G12" s="167">
        <f>5.13*E12</f>
        <v>0.202122</v>
      </c>
      <c r="H12" s="194"/>
      <c r="I12" s="194"/>
      <c r="J12" s="194"/>
      <c r="K12" s="174" t="s">
        <v>32</v>
      </c>
      <c r="L12" s="188" t="s">
        <v>34</v>
      </c>
      <c r="M12" s="196">
        <v>3.9399999999999998E-2</v>
      </c>
      <c r="N12" s="188">
        <v>1</v>
      </c>
      <c r="O12" s="194">
        <f>4.2*M12</f>
        <v>0.16547999999999999</v>
      </c>
      <c r="P12" s="194"/>
    </row>
    <row r="13" spans="1:16" ht="17.25">
      <c r="A13" s="244"/>
      <c r="B13" s="174" t="s">
        <v>35</v>
      </c>
      <c r="C13" s="174" t="s">
        <v>36</v>
      </c>
      <c r="D13" s="188" t="s">
        <v>37</v>
      </c>
      <c r="E13" s="196">
        <v>0.4274</v>
      </c>
      <c r="F13" s="188">
        <v>1</v>
      </c>
      <c r="G13" s="167">
        <f>5.13*E13</f>
        <v>2.1925620000000001</v>
      </c>
      <c r="H13" s="194"/>
      <c r="I13" s="194"/>
      <c r="J13" s="194"/>
      <c r="K13" s="174" t="s">
        <v>36</v>
      </c>
      <c r="L13" s="188" t="s">
        <v>38</v>
      </c>
      <c r="M13" s="196">
        <v>0.4274</v>
      </c>
      <c r="N13" s="188">
        <v>1</v>
      </c>
      <c r="O13" s="194">
        <f>4.2*M13</f>
        <v>1.79508</v>
      </c>
      <c r="P13" s="194"/>
    </row>
    <row r="14" spans="1:16">
      <c r="A14" s="244"/>
      <c r="B14" s="174" t="s">
        <v>39</v>
      </c>
      <c r="C14" s="188" t="s">
        <v>40</v>
      </c>
      <c r="D14" s="188" t="s">
        <v>23</v>
      </c>
      <c r="E14" s="196">
        <v>0.57799999999999996</v>
      </c>
      <c r="F14" s="188">
        <v>1</v>
      </c>
      <c r="G14" s="167">
        <f>5.13*E14</f>
        <v>2.9651399999999999</v>
      </c>
      <c r="H14" s="194">
        <v>26.622</v>
      </c>
      <c r="I14" s="194"/>
      <c r="J14" s="194">
        <f t="shared" si="0"/>
        <v>26.622</v>
      </c>
      <c r="K14" s="188" t="s">
        <v>40</v>
      </c>
      <c r="L14" s="188" t="s">
        <v>24</v>
      </c>
      <c r="M14" s="196">
        <v>0.57799999999999996</v>
      </c>
      <c r="N14" s="188">
        <v>1</v>
      </c>
      <c r="O14" s="194">
        <f>4.2*M14</f>
        <v>2.4276</v>
      </c>
      <c r="P14" s="194"/>
    </row>
    <row r="15" spans="1:16">
      <c r="A15" s="244"/>
      <c r="B15" s="174" t="s">
        <v>41</v>
      </c>
      <c r="C15" s="188" t="s">
        <v>42</v>
      </c>
      <c r="D15" s="188" t="s">
        <v>27</v>
      </c>
      <c r="E15" s="196">
        <v>0.27729999999999999</v>
      </c>
      <c r="F15" s="188">
        <v>1</v>
      </c>
      <c r="G15" s="167">
        <f>5.83*E15</f>
        <v>1.6166590000000001</v>
      </c>
      <c r="H15" s="194"/>
      <c r="I15" s="194">
        <v>24</v>
      </c>
      <c r="J15" s="194">
        <f t="shared" si="0"/>
        <v>-24</v>
      </c>
      <c r="K15" s="188" t="s">
        <v>42</v>
      </c>
      <c r="L15" s="188" t="s">
        <v>28</v>
      </c>
      <c r="M15" s="196">
        <v>0.27729999999999999</v>
      </c>
      <c r="N15" s="188">
        <v>1</v>
      </c>
      <c r="O15" s="194">
        <f>4.69*M15</f>
        <v>1.3005370000000001</v>
      </c>
      <c r="P15" s="194"/>
    </row>
    <row r="16" spans="1:16" s="164" customFormat="1" ht="20.25">
      <c r="A16" s="245"/>
      <c r="B16" s="171" t="s">
        <v>19</v>
      </c>
      <c r="C16" s="201"/>
      <c r="D16" s="201"/>
      <c r="E16" s="202"/>
      <c r="F16" s="188"/>
      <c r="G16" s="193">
        <f>SUM(G9:G15)</f>
        <v>12.035062</v>
      </c>
      <c r="H16" s="204">
        <f>SUM(H9:H15)</f>
        <v>215.08199999999999</v>
      </c>
      <c r="I16" s="204">
        <f>SUM(I9:I15)</f>
        <v>154.31569999999999</v>
      </c>
      <c r="J16" s="204">
        <f>SUM(J9:J15)</f>
        <v>60.766299999999987</v>
      </c>
      <c r="K16" s="207"/>
      <c r="L16" s="207"/>
      <c r="M16" s="207"/>
      <c r="N16" s="208"/>
      <c r="O16" s="204">
        <f>SUM(O9:O15)</f>
        <v>9.7828569999999999</v>
      </c>
      <c r="P16" s="204">
        <f>G16-O16</f>
        <v>2.252205</v>
      </c>
    </row>
    <row r="17" spans="1:16" ht="24" customHeight="1">
      <c r="A17" s="243" t="s">
        <v>43</v>
      </c>
      <c r="B17" s="174" t="s">
        <v>44</v>
      </c>
      <c r="C17" s="188" t="s">
        <v>45</v>
      </c>
      <c r="D17" s="188"/>
      <c r="E17" s="196"/>
      <c r="F17" s="188">
        <v>1</v>
      </c>
      <c r="G17" s="167">
        <v>20.07</v>
      </c>
      <c r="H17" s="194"/>
      <c r="I17" s="194"/>
      <c r="J17" s="194">
        <f t="shared" ref="J17" si="1">H17-I17</f>
        <v>0</v>
      </c>
      <c r="K17" s="188">
        <v>322122805100</v>
      </c>
      <c r="L17" s="188" t="s">
        <v>46</v>
      </c>
      <c r="M17" s="194"/>
      <c r="N17" s="190">
        <v>1</v>
      </c>
      <c r="O17" s="194">
        <v>11.56</v>
      </c>
      <c r="P17" s="194"/>
    </row>
    <row r="18" spans="1:16" ht="20.25">
      <c r="A18" s="245"/>
      <c r="B18" s="209" t="s">
        <v>19</v>
      </c>
      <c r="C18" s="176"/>
      <c r="D18" s="176"/>
      <c r="E18" s="197"/>
      <c r="F18" s="188"/>
      <c r="G18" s="167">
        <v>20.07</v>
      </c>
      <c r="H18" s="194"/>
      <c r="I18" s="194"/>
      <c r="J18" s="194"/>
      <c r="K18" s="194"/>
      <c r="L18" s="194"/>
      <c r="M18" s="194"/>
      <c r="N18" s="190"/>
      <c r="O18" s="194">
        <v>11.56</v>
      </c>
      <c r="P18" s="204">
        <f>G18-O18</f>
        <v>8.51</v>
      </c>
    </row>
    <row r="19" spans="1:16" ht="20.25">
      <c r="A19" s="177"/>
      <c r="B19" s="171" t="s">
        <v>47</v>
      </c>
      <c r="C19" s="211"/>
      <c r="D19" s="211"/>
      <c r="E19" s="212"/>
      <c r="F19" s="211"/>
      <c r="G19" s="193"/>
      <c r="H19" s="213"/>
      <c r="I19" s="213"/>
      <c r="J19" s="213"/>
      <c r="K19" s="213"/>
      <c r="L19" s="213"/>
      <c r="M19" s="213"/>
      <c r="N19" s="213"/>
      <c r="O19" s="193"/>
      <c r="P19" s="193">
        <f>P16+P18</f>
        <v>10.762205</v>
      </c>
    </row>
  </sheetData>
  <mergeCells count="6">
    <mergeCell ref="A2:P2"/>
    <mergeCell ref="A9:A16"/>
    <mergeCell ref="A17:A18"/>
    <mergeCell ref="J3:J8"/>
    <mergeCell ref="K3:P7"/>
    <mergeCell ref="A3:G7"/>
  </mergeCells>
  <phoneticPr fontId="4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8"/>
  <sheetViews>
    <sheetView tabSelected="1" topLeftCell="B1" zoomScale="70" zoomScaleNormal="70" workbookViewId="0">
      <selection activeCell="N36" sqref="N35:O36"/>
    </sheetView>
  </sheetViews>
  <sheetFormatPr defaultColWidth="9" defaultRowHeight="13.5"/>
  <cols>
    <col min="1" max="1" width="20.25" style="167" customWidth="1"/>
    <col min="2" max="2" width="23.375" style="167" customWidth="1"/>
    <col min="3" max="5" width="14.875" style="167" customWidth="1"/>
    <col min="6" max="6" width="10.75" style="167" customWidth="1"/>
    <col min="7" max="7" width="12.75" style="167" customWidth="1"/>
    <col min="8" max="8" width="15.875" style="194" hidden="1" customWidth="1"/>
    <col min="9" max="9" width="14.375" style="194" hidden="1" customWidth="1"/>
    <col min="10" max="10" width="13.25" style="194" hidden="1" customWidth="1"/>
    <col min="11" max="11" width="19.25" style="186" customWidth="1"/>
    <col min="12" max="12" width="23.5" style="186" customWidth="1"/>
    <col min="13" max="13" width="14.875" style="186" customWidth="1"/>
    <col min="14" max="14" width="12.125" style="194" customWidth="1"/>
    <col min="15" max="15" width="13.25" style="194" customWidth="1"/>
    <col min="16" max="16" width="13.25" style="191" customWidth="1"/>
    <col min="17" max="16384" width="9" style="167"/>
  </cols>
  <sheetData>
    <row r="2" spans="1:16" ht="56.25" customHeight="1">
      <c r="A2" s="264" t="s">
        <v>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</row>
    <row r="3" spans="1:16" ht="22.5">
      <c r="B3" s="269" t="s">
        <v>439</v>
      </c>
      <c r="C3" s="270"/>
      <c r="D3" s="270"/>
      <c r="E3" s="270"/>
      <c r="F3" s="270"/>
      <c r="G3" s="270"/>
      <c r="H3" s="180" t="s">
        <v>1</v>
      </c>
      <c r="I3" s="180" t="s">
        <v>1</v>
      </c>
      <c r="J3" s="267" t="s">
        <v>2</v>
      </c>
      <c r="K3" s="267" t="s">
        <v>542</v>
      </c>
      <c r="L3" s="267"/>
      <c r="M3" s="267"/>
      <c r="N3" s="267"/>
      <c r="O3" s="267"/>
      <c r="P3" s="216"/>
    </row>
    <row r="4" spans="1:16" ht="20.45" customHeight="1">
      <c r="B4" s="270"/>
      <c r="C4" s="270"/>
      <c r="D4" s="270"/>
      <c r="E4" s="270"/>
      <c r="F4" s="270"/>
      <c r="G4" s="270"/>
      <c r="H4" s="180" t="s">
        <v>3</v>
      </c>
      <c r="I4" s="180" t="s">
        <v>4</v>
      </c>
      <c r="J4" s="267"/>
      <c r="K4" s="267"/>
      <c r="L4" s="267"/>
      <c r="M4" s="267"/>
      <c r="N4" s="267"/>
      <c r="O4" s="267"/>
      <c r="P4" s="268" t="s">
        <v>48</v>
      </c>
    </row>
    <row r="5" spans="1:16" ht="22.5" hidden="1">
      <c r="B5" s="270"/>
      <c r="C5" s="270"/>
      <c r="D5" s="270"/>
      <c r="E5" s="270"/>
      <c r="F5" s="270"/>
      <c r="G5" s="270"/>
      <c r="H5" s="180" t="s">
        <v>5</v>
      </c>
      <c r="I5" s="180" t="s">
        <v>6</v>
      </c>
      <c r="J5" s="267"/>
      <c r="K5" s="267"/>
      <c r="L5" s="267"/>
      <c r="M5" s="267"/>
      <c r="N5" s="267"/>
      <c r="O5" s="267"/>
      <c r="P5" s="268"/>
    </row>
    <row r="6" spans="1:16" ht="22.5" hidden="1">
      <c r="B6" s="270"/>
      <c r="C6" s="270"/>
      <c r="D6" s="270"/>
      <c r="E6" s="270"/>
      <c r="F6" s="270"/>
      <c r="G6" s="270"/>
      <c r="H6" s="180" t="s">
        <v>7</v>
      </c>
      <c r="I6" s="180" t="s">
        <v>7</v>
      </c>
      <c r="J6" s="267"/>
      <c r="K6" s="267"/>
      <c r="L6" s="267"/>
      <c r="M6" s="267"/>
      <c r="N6" s="267"/>
      <c r="O6" s="267"/>
      <c r="P6" s="268"/>
    </row>
    <row r="7" spans="1:16" ht="22.5" hidden="1">
      <c r="B7" s="270"/>
      <c r="C7" s="270"/>
      <c r="D7" s="270"/>
      <c r="E7" s="270"/>
      <c r="F7" s="270"/>
      <c r="G7" s="270"/>
      <c r="H7" s="180" t="s">
        <v>8</v>
      </c>
      <c r="I7" s="180"/>
      <c r="J7" s="267"/>
      <c r="K7" s="267"/>
      <c r="L7" s="267"/>
      <c r="M7" s="267"/>
      <c r="N7" s="267"/>
      <c r="O7" s="267"/>
      <c r="P7" s="268"/>
    </row>
    <row r="8" spans="1:16" s="168" customFormat="1" ht="22.5">
      <c r="B8" s="169" t="s">
        <v>9</v>
      </c>
      <c r="C8" s="169" t="s">
        <v>11</v>
      </c>
      <c r="D8" s="169" t="s">
        <v>12</v>
      </c>
      <c r="E8" s="170" t="s">
        <v>13</v>
      </c>
      <c r="F8" s="169" t="s">
        <v>14</v>
      </c>
      <c r="G8" s="169" t="s">
        <v>15</v>
      </c>
      <c r="H8" s="182" t="s">
        <v>15</v>
      </c>
      <c r="I8" s="182" t="s">
        <v>15</v>
      </c>
      <c r="J8" s="267"/>
      <c r="K8" s="182" t="s">
        <v>11</v>
      </c>
      <c r="L8" s="169" t="s">
        <v>12</v>
      </c>
      <c r="M8" s="170" t="s">
        <v>13</v>
      </c>
      <c r="N8" s="182" t="s">
        <v>14</v>
      </c>
      <c r="O8" s="169" t="s">
        <v>15</v>
      </c>
      <c r="P8" s="268"/>
    </row>
    <row r="9" spans="1:16" ht="28.5" customHeight="1">
      <c r="A9" s="171" t="s">
        <v>49</v>
      </c>
      <c r="B9" s="168" t="s">
        <v>50</v>
      </c>
      <c r="C9" s="168" t="s">
        <v>51</v>
      </c>
      <c r="D9" s="168"/>
      <c r="E9" s="168">
        <v>2.9689999999999999</v>
      </c>
      <c r="F9" s="168">
        <v>1</v>
      </c>
      <c r="G9" s="167">
        <f>13.53*E9</f>
        <v>40.170569999999998</v>
      </c>
      <c r="H9" s="194">
        <v>16.613499999999998</v>
      </c>
      <c r="I9" s="194">
        <v>19.0809</v>
      </c>
      <c r="J9" s="194">
        <f t="shared" ref="J9:J10" si="0">H9-I9</f>
        <v>-2.4674000000000014</v>
      </c>
      <c r="K9" s="168" t="s">
        <v>51</v>
      </c>
      <c r="L9" s="265" t="s">
        <v>52</v>
      </c>
      <c r="M9" s="265"/>
      <c r="N9" s="190">
        <v>1</v>
      </c>
      <c r="O9" s="194">
        <f>13.53*(2.969-0.5)</f>
        <v>33.405569999999997</v>
      </c>
    </row>
    <row r="10" spans="1:16" s="192" customFormat="1" ht="20.25">
      <c r="A10" s="171"/>
      <c r="B10" s="171" t="s">
        <v>19</v>
      </c>
      <c r="C10" s="168"/>
      <c r="D10" s="168"/>
      <c r="E10" s="168"/>
      <c r="F10" s="168"/>
      <c r="G10" s="193">
        <f>SUM(G9:G9)</f>
        <v>40.170569999999998</v>
      </c>
      <c r="H10" s="204">
        <f>SUM(H9:H9)</f>
        <v>16.613499999999998</v>
      </c>
      <c r="I10" s="204">
        <f>SUM(I9:I9)</f>
        <v>19.0809</v>
      </c>
      <c r="J10" s="204">
        <f t="shared" si="0"/>
        <v>-2.4674000000000014</v>
      </c>
      <c r="K10" s="205"/>
      <c r="L10" s="205"/>
      <c r="M10" s="205"/>
      <c r="N10" s="206"/>
      <c r="O10" s="193">
        <f>SUM(O9:O9)</f>
        <v>33.405569999999997</v>
      </c>
      <c r="P10" s="191">
        <f>G10-O10</f>
        <v>6.7650000000000006</v>
      </c>
    </row>
    <row r="11" spans="1:16" ht="13.5" customHeight="1">
      <c r="A11" s="266" t="s">
        <v>20</v>
      </c>
      <c r="B11" s="174" t="s">
        <v>56</v>
      </c>
      <c r="C11" s="174" t="s">
        <v>57</v>
      </c>
      <c r="D11" s="174" t="s">
        <v>27</v>
      </c>
      <c r="E11" s="168">
        <v>0.32500000000000001</v>
      </c>
      <c r="F11" s="168">
        <v>1</v>
      </c>
      <c r="G11" s="167">
        <f>5.83*E11</f>
        <v>1.8947500000000002</v>
      </c>
      <c r="K11" s="174" t="s">
        <v>57</v>
      </c>
      <c r="L11" s="174" t="s">
        <v>28</v>
      </c>
      <c r="M11" s="168">
        <v>0.32500000000000001</v>
      </c>
      <c r="N11" s="168">
        <v>1</v>
      </c>
      <c r="O11" s="194">
        <f>4.69*M11</f>
        <v>1.5242500000000001</v>
      </c>
    </row>
    <row r="12" spans="1:16" ht="13.5" customHeight="1">
      <c r="A12" s="266"/>
      <c r="B12" s="174" t="s">
        <v>58</v>
      </c>
      <c r="C12" s="174" t="s">
        <v>59</v>
      </c>
      <c r="D12" s="174" t="s">
        <v>27</v>
      </c>
      <c r="E12" s="168">
        <v>0.30499999999999999</v>
      </c>
      <c r="F12" s="168">
        <v>1</v>
      </c>
      <c r="G12" s="167">
        <f>5.83*E12</f>
        <v>1.7781499999999999</v>
      </c>
      <c r="K12" s="174" t="s">
        <v>59</v>
      </c>
      <c r="L12" s="174" t="s">
        <v>28</v>
      </c>
      <c r="M12" s="168">
        <v>0.30499999999999999</v>
      </c>
      <c r="N12" s="190">
        <v>1</v>
      </c>
      <c r="O12" s="194">
        <f>4.69*M12</f>
        <v>1.43045</v>
      </c>
    </row>
    <row r="13" spans="1:16" s="192" customFormat="1" ht="20.25">
      <c r="A13" s="171"/>
      <c r="B13" s="171" t="s">
        <v>19</v>
      </c>
      <c r="C13" s="168"/>
      <c r="D13" s="168"/>
      <c r="E13" s="168"/>
      <c r="F13" s="168"/>
      <c r="G13" s="193">
        <f>SUM(G11:G12)</f>
        <v>3.6729000000000003</v>
      </c>
      <c r="H13" s="204">
        <f>SUM(H11:H12)</f>
        <v>0</v>
      </c>
      <c r="I13" s="204">
        <f>SUM(I11:I12)</f>
        <v>0</v>
      </c>
      <c r="J13" s="204">
        <f>SUM(J11:J12)</f>
        <v>0</v>
      </c>
      <c r="K13" s="187"/>
      <c r="L13" s="187"/>
      <c r="M13" s="187"/>
      <c r="N13" s="208"/>
      <c r="O13" s="191">
        <f>SUM(O11:O12)</f>
        <v>2.9546999999999999</v>
      </c>
      <c r="P13" s="191">
        <f>G13-O13</f>
        <v>0.71820000000000039</v>
      </c>
    </row>
    <row r="14" spans="1:16" ht="22.5" customHeight="1">
      <c r="A14" s="266" t="s">
        <v>43</v>
      </c>
      <c r="B14" s="168" t="s">
        <v>60</v>
      </c>
      <c r="C14" s="176" t="s">
        <v>61</v>
      </c>
      <c r="D14" s="176"/>
      <c r="E14" s="176"/>
      <c r="F14" s="168">
        <v>1</v>
      </c>
      <c r="G14" s="167">
        <v>22.15</v>
      </c>
      <c r="J14" s="194">
        <f t="shared" ref="J14:J17" si="1">H14-I14</f>
        <v>0</v>
      </c>
      <c r="K14" s="188">
        <v>322122805100</v>
      </c>
      <c r="L14" s="188" t="s">
        <v>46</v>
      </c>
      <c r="M14" s="194"/>
      <c r="N14" s="190">
        <v>1</v>
      </c>
      <c r="O14" s="194">
        <v>11.56</v>
      </c>
    </row>
    <row r="15" spans="1:16" ht="17.25" customHeight="1">
      <c r="A15" s="266"/>
      <c r="B15" s="168" t="s">
        <v>62</v>
      </c>
      <c r="C15" s="176" t="s">
        <v>63</v>
      </c>
      <c r="D15" s="176"/>
      <c r="E15" s="176"/>
      <c r="F15" s="168">
        <v>1</v>
      </c>
      <c r="G15" s="167">
        <v>17.53</v>
      </c>
      <c r="J15" s="194">
        <f t="shared" si="1"/>
        <v>0</v>
      </c>
      <c r="N15" s="190"/>
    </row>
    <row r="16" spans="1:16" ht="17.25" customHeight="1">
      <c r="A16" s="266"/>
      <c r="B16" s="168" t="s">
        <v>64</v>
      </c>
      <c r="C16" s="176" t="s">
        <v>65</v>
      </c>
      <c r="D16" s="176"/>
      <c r="E16" s="176"/>
      <c r="F16" s="168">
        <v>1</v>
      </c>
      <c r="G16" s="167">
        <v>18.41</v>
      </c>
      <c r="K16" s="188">
        <v>322121805100</v>
      </c>
      <c r="L16" s="188" t="s">
        <v>46</v>
      </c>
      <c r="N16" s="190">
        <v>1</v>
      </c>
      <c r="O16" s="194">
        <v>8.8000000000000007</v>
      </c>
    </row>
    <row r="17" spans="1:16" ht="20.25">
      <c r="A17" s="177"/>
      <c r="B17" s="171" t="s">
        <v>19</v>
      </c>
      <c r="C17" s="176"/>
      <c r="D17" s="176"/>
      <c r="E17" s="176"/>
      <c r="F17" s="168"/>
      <c r="G17" s="193">
        <f>SUM(G14:G16)</f>
        <v>58.09</v>
      </c>
      <c r="J17" s="194">
        <f t="shared" si="1"/>
        <v>0</v>
      </c>
      <c r="N17" s="190"/>
      <c r="O17" s="193">
        <f>SUM(O14:O16)</f>
        <v>20.36</v>
      </c>
      <c r="P17" s="191">
        <f>G17-O17</f>
        <v>37.730000000000004</v>
      </c>
    </row>
    <row r="18" spans="1:16" ht="20.25">
      <c r="A18" s="177"/>
      <c r="B18" s="171" t="s">
        <v>47</v>
      </c>
      <c r="C18" s="210"/>
      <c r="D18" s="210"/>
      <c r="E18" s="210"/>
      <c r="F18" s="177"/>
      <c r="G18" s="193"/>
      <c r="H18" s="214" t="e">
        <f>H10+#REF!+H13+#REF!+#REF!+#REF!</f>
        <v>#REF!</v>
      </c>
      <c r="I18" s="214" t="e">
        <f>I10+#REF!+I13+#REF!+#REF!+#REF!</f>
        <v>#REF!</v>
      </c>
      <c r="J18" s="214" t="e">
        <f>J10+#REF!+J13+#REF!+#REF!+#REF!</f>
        <v>#REF!</v>
      </c>
      <c r="K18" s="215"/>
      <c r="L18" s="215"/>
      <c r="M18" s="215"/>
      <c r="N18" s="214"/>
      <c r="O18" s="193"/>
      <c r="P18" s="191">
        <f>P10+P13+P17</f>
        <v>45.213200000000008</v>
      </c>
    </row>
  </sheetData>
  <mergeCells count="8">
    <mergeCell ref="A2:P2"/>
    <mergeCell ref="L9:M9"/>
    <mergeCell ref="A11:A12"/>
    <mergeCell ref="A14:A16"/>
    <mergeCell ref="J3:J8"/>
    <mergeCell ref="P4:P8"/>
    <mergeCell ref="B3:G7"/>
    <mergeCell ref="K3:O7"/>
  </mergeCells>
  <phoneticPr fontId="4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36"/>
  <sheetViews>
    <sheetView zoomScale="70" zoomScaleNormal="70" workbookViewId="0">
      <selection activeCell="A29" sqref="A29:A36"/>
    </sheetView>
  </sheetViews>
  <sheetFormatPr defaultColWidth="9" defaultRowHeight="13.5"/>
  <cols>
    <col min="1" max="1" width="12.125" style="163" customWidth="1"/>
    <col min="2" max="2" width="7.5" style="163" customWidth="1"/>
    <col min="3" max="3" width="13.125" style="233" customWidth="1"/>
    <col min="4" max="12" width="12.5" style="233" customWidth="1"/>
    <col min="13" max="13" width="14.125" style="163" customWidth="1"/>
    <col min="14" max="14" width="15.125" style="163" customWidth="1"/>
    <col min="15" max="15" width="13.75" style="163" bestFit="1" customWidth="1"/>
    <col min="16" max="17" width="15" style="163" bestFit="1" customWidth="1"/>
    <col min="18" max="16384" width="9" style="163"/>
  </cols>
  <sheetData>
    <row r="2" spans="1:15">
      <c r="A2" s="271" t="s">
        <v>537</v>
      </c>
      <c r="B2" s="275" t="s">
        <v>444</v>
      </c>
      <c r="C2" s="217" t="s">
        <v>445</v>
      </c>
      <c r="D2" s="218" t="s">
        <v>446</v>
      </c>
      <c r="E2" s="218" t="s">
        <v>447</v>
      </c>
      <c r="F2" s="218" t="s">
        <v>448</v>
      </c>
      <c r="G2" s="218" t="s">
        <v>449</v>
      </c>
      <c r="H2" s="218" t="s">
        <v>450</v>
      </c>
      <c r="I2" s="218" t="s">
        <v>451</v>
      </c>
      <c r="J2" s="218" t="s">
        <v>452</v>
      </c>
      <c r="K2" s="218" t="s">
        <v>453</v>
      </c>
      <c r="L2" s="218" t="s">
        <v>454</v>
      </c>
    </row>
    <row r="3" spans="1:15" s="220" customFormat="1" ht="25.5">
      <c r="A3" s="272"/>
      <c r="B3" s="275"/>
      <c r="C3" s="219" t="s">
        <v>455</v>
      </c>
      <c r="D3" s="219" t="s">
        <v>456</v>
      </c>
      <c r="E3" s="219" t="s">
        <v>457</v>
      </c>
      <c r="F3" s="219" t="s">
        <v>458</v>
      </c>
      <c r="G3" s="219" t="s">
        <v>459</v>
      </c>
      <c r="H3" s="219" t="s">
        <v>53</v>
      </c>
      <c r="I3" s="219" t="s">
        <v>460</v>
      </c>
      <c r="J3" s="219" t="s">
        <v>461</v>
      </c>
      <c r="K3" s="219" t="s">
        <v>462</v>
      </c>
      <c r="L3" s="219" t="s">
        <v>463</v>
      </c>
    </row>
    <row r="4" spans="1:15" ht="18.75">
      <c r="A4" s="272"/>
      <c r="B4" s="275" t="s">
        <v>464</v>
      </c>
      <c r="C4" s="217" t="s">
        <v>465</v>
      </c>
      <c r="D4" s="221" t="s">
        <v>466</v>
      </c>
      <c r="E4" s="221" t="s">
        <v>467</v>
      </c>
      <c r="F4" s="221" t="s">
        <v>468</v>
      </c>
      <c r="G4" s="221" t="s">
        <v>469</v>
      </c>
      <c r="H4" s="221" t="s">
        <v>470</v>
      </c>
      <c r="I4" s="221" t="s">
        <v>471</v>
      </c>
      <c r="J4" s="221" t="s">
        <v>472</v>
      </c>
      <c r="K4" s="221" t="s">
        <v>473</v>
      </c>
      <c r="L4" s="221" t="s">
        <v>474</v>
      </c>
      <c r="N4" s="276" t="s">
        <v>475</v>
      </c>
      <c r="O4" s="276"/>
    </row>
    <row r="5" spans="1:15" ht="33">
      <c r="A5" s="272"/>
      <c r="B5" s="275"/>
      <c r="C5" s="217" t="s">
        <v>455</v>
      </c>
      <c r="D5" s="222" t="s">
        <v>456</v>
      </c>
      <c r="E5" s="222" t="s">
        <v>457</v>
      </c>
      <c r="F5" s="222" t="s">
        <v>458</v>
      </c>
      <c r="G5" s="222" t="s">
        <v>459</v>
      </c>
      <c r="H5" s="222" t="s">
        <v>53</v>
      </c>
      <c r="I5" s="222" t="s">
        <v>460</v>
      </c>
      <c r="J5" s="222" t="s">
        <v>461</v>
      </c>
      <c r="K5" s="222" t="s">
        <v>462</v>
      </c>
      <c r="L5" s="222" t="s">
        <v>463</v>
      </c>
      <c r="N5" s="223">
        <v>1880</v>
      </c>
      <c r="O5" s="223">
        <v>2060</v>
      </c>
    </row>
    <row r="6" spans="1:15" ht="18.75">
      <c r="A6" s="272"/>
      <c r="B6" s="224" t="s">
        <v>476</v>
      </c>
      <c r="C6" s="225" t="s">
        <v>477</v>
      </c>
      <c r="D6" s="226">
        <f>'[1]老-奥铃低配PVC'!AO69</f>
        <v>10.906667199999999</v>
      </c>
      <c r="E6" s="226">
        <f>'[1]老-奥铃低配PVC'!AP69</f>
        <v>54.110598600000003</v>
      </c>
      <c r="F6" s="226">
        <f>'[1]老-奥铃低配PVC'!AQ69</f>
        <v>44.339798399999992</v>
      </c>
      <c r="G6" s="226">
        <f>'[1]老-奥铃低配PVC'!AR69</f>
        <v>44.680748399999992</v>
      </c>
      <c r="H6" s="226">
        <f>'[1]老-奥铃低配PVC'!AS69</f>
        <v>53.838035100000006</v>
      </c>
      <c r="I6" s="226">
        <f>'[1]老-奥铃低配PVC'!AT69</f>
        <v>44.609027800000007</v>
      </c>
      <c r="J6" s="226">
        <f>'[1]老-奥铃低配PVC'!AU69</f>
        <v>48.6690228</v>
      </c>
      <c r="K6" s="226">
        <f>'[1]老-奥铃低配PVC'!AV69</f>
        <v>61.816951500000002</v>
      </c>
      <c r="L6" s="226">
        <f>'[1]老-奥铃低配PVC'!AW69</f>
        <v>65.127038500000012</v>
      </c>
      <c r="N6" s="227">
        <f>D6+E6+F6+H6+I6+K6</f>
        <v>269.62107860000003</v>
      </c>
      <c r="O6" s="227">
        <f>D6+E6+F6+H6+J6+L6</f>
        <v>276.9911606</v>
      </c>
    </row>
    <row r="7" spans="1:15" ht="18.75">
      <c r="A7" s="272"/>
      <c r="B7" s="224" t="s">
        <v>464</v>
      </c>
      <c r="C7" s="225" t="s">
        <v>478</v>
      </c>
      <c r="D7" s="226">
        <f>'[1]新-奥铃低配PVC'!AO67</f>
        <v>7.0406343999999992</v>
      </c>
      <c r="E7" s="226">
        <f>'[1]新-奥铃低配PVC'!AP67</f>
        <v>36.292557800000004</v>
      </c>
      <c r="F7" s="226">
        <f>'[1]新-奥铃低配PVC'!AQ67</f>
        <v>23.684093300000001</v>
      </c>
      <c r="G7" s="226">
        <f>'[1]新-奥铃低配PVC'!AR67</f>
        <v>23.353223900000003</v>
      </c>
      <c r="H7" s="226">
        <f>'[1]新-奥铃低配PVC'!AS67</f>
        <v>35.232403700000006</v>
      </c>
      <c r="I7" s="226">
        <f>'[1]新-奥铃低配PVC'!AT67</f>
        <v>24.751553199999993</v>
      </c>
      <c r="J7" s="226">
        <f>'[1]新-奥铃低配PVC'!AU67</f>
        <v>25.146241799999991</v>
      </c>
      <c r="K7" s="226">
        <f>'[1]新-奥铃低配PVC'!AV67</f>
        <v>36.532687800000005</v>
      </c>
      <c r="L7" s="226">
        <f>'[1]新-奥铃低配PVC'!AW67</f>
        <v>38.758132800000006</v>
      </c>
      <c r="N7" s="227">
        <f t="shared" ref="N7:N16" si="0">D7+E7+F7+H7+I7+K7</f>
        <v>163.53393020000001</v>
      </c>
      <c r="O7" s="227">
        <f t="shared" ref="O7:O16" si="1">D7+E7+F7+H7+J7+L7</f>
        <v>166.15406380000002</v>
      </c>
    </row>
    <row r="8" spans="1:15" s="231" customFormat="1" ht="18.75">
      <c r="A8" s="272"/>
      <c r="B8" s="228"/>
      <c r="C8" s="229" t="s">
        <v>2</v>
      </c>
      <c r="D8" s="230">
        <f>D7-D6</f>
        <v>-3.8660328000000002</v>
      </c>
      <c r="E8" s="230">
        <f t="shared" ref="E8:L8" si="2">E7-E6</f>
        <v>-17.818040799999999</v>
      </c>
      <c r="F8" s="230">
        <f t="shared" si="2"/>
        <v>-20.655705099999992</v>
      </c>
      <c r="G8" s="230">
        <f t="shared" si="2"/>
        <v>-21.327524499999988</v>
      </c>
      <c r="H8" s="230">
        <f t="shared" si="2"/>
        <v>-18.6056314</v>
      </c>
      <c r="I8" s="230">
        <f t="shared" si="2"/>
        <v>-19.857474600000014</v>
      </c>
      <c r="J8" s="230">
        <f t="shared" si="2"/>
        <v>-23.522781000000009</v>
      </c>
      <c r="K8" s="230">
        <f t="shared" si="2"/>
        <v>-25.284263699999997</v>
      </c>
      <c r="L8" s="230">
        <f t="shared" si="2"/>
        <v>-26.368905700000006</v>
      </c>
      <c r="M8" s="227" t="s">
        <v>479</v>
      </c>
      <c r="N8" s="227">
        <f>N6-N7</f>
        <v>106.08714840000002</v>
      </c>
      <c r="O8" s="227">
        <f>O6-O7</f>
        <v>110.83709679999998</v>
      </c>
    </row>
    <row r="9" spans="1:15" s="231" customFormat="1" ht="18.75">
      <c r="A9" s="272"/>
      <c r="B9" s="228"/>
      <c r="C9" s="229" t="s">
        <v>480</v>
      </c>
      <c r="D9" s="232">
        <f>D8/D6</f>
        <v>-0.35446509269119353</v>
      </c>
      <c r="E9" s="232">
        <f t="shared" ref="E9:L9" si="3">E8/E6</f>
        <v>-0.3292892937983502</v>
      </c>
      <c r="F9" s="232">
        <f t="shared" si="3"/>
        <v>-0.46585022587743646</v>
      </c>
      <c r="G9" s="232">
        <f t="shared" si="3"/>
        <v>-0.477331407009288</v>
      </c>
      <c r="H9" s="232">
        <f t="shared" si="3"/>
        <v>-0.34558526078155477</v>
      </c>
      <c r="I9" s="232">
        <f t="shared" si="3"/>
        <v>-0.44514475161908845</v>
      </c>
      <c r="J9" s="232">
        <f t="shared" si="3"/>
        <v>-0.48332141569113257</v>
      </c>
      <c r="K9" s="232">
        <f t="shared" si="3"/>
        <v>-0.40901828845442167</v>
      </c>
      <c r="L9" s="232">
        <f t="shared" si="3"/>
        <v>-0.40488415115021698</v>
      </c>
      <c r="N9" s="227"/>
      <c r="O9" s="227"/>
    </row>
    <row r="10" spans="1:15" ht="18.75">
      <c r="N10" s="227"/>
      <c r="O10" s="227"/>
    </row>
    <row r="11" spans="1:15" ht="18.75">
      <c r="A11" s="271" t="s">
        <v>538</v>
      </c>
      <c r="B11" s="275"/>
      <c r="C11" s="217" t="s">
        <v>445</v>
      </c>
      <c r="D11" s="218" t="s">
        <v>446</v>
      </c>
      <c r="E11" s="218" t="s">
        <v>481</v>
      </c>
      <c r="F11" s="218" t="s">
        <v>482</v>
      </c>
      <c r="G11" s="218" t="s">
        <v>483</v>
      </c>
      <c r="H11" s="218" t="s">
        <v>484</v>
      </c>
      <c r="I11" s="218" t="s">
        <v>485</v>
      </c>
      <c r="J11" s="218" t="s">
        <v>486</v>
      </c>
      <c r="K11" s="218" t="s">
        <v>487</v>
      </c>
      <c r="L11" s="218" t="s">
        <v>488</v>
      </c>
      <c r="N11" s="227"/>
      <c r="O11" s="227"/>
    </row>
    <row r="12" spans="1:15" s="220" customFormat="1" ht="25.5">
      <c r="A12" s="272"/>
      <c r="B12" s="275"/>
      <c r="C12" s="234" t="s">
        <v>455</v>
      </c>
      <c r="D12" s="219" t="s">
        <v>456</v>
      </c>
      <c r="E12" s="219" t="s">
        <v>457</v>
      </c>
      <c r="F12" s="219" t="s">
        <v>458</v>
      </c>
      <c r="G12" s="219" t="s">
        <v>459</v>
      </c>
      <c r="H12" s="219" t="s">
        <v>53</v>
      </c>
      <c r="I12" s="219" t="s">
        <v>460</v>
      </c>
      <c r="J12" s="219" t="s">
        <v>461</v>
      </c>
      <c r="K12" s="219" t="s">
        <v>462</v>
      </c>
      <c r="L12" s="219" t="s">
        <v>463</v>
      </c>
      <c r="N12" s="227"/>
      <c r="O12" s="227"/>
    </row>
    <row r="13" spans="1:15" ht="18.75">
      <c r="A13" s="272"/>
      <c r="B13" s="275" t="s">
        <v>464</v>
      </c>
      <c r="C13" s="217" t="s">
        <v>465</v>
      </c>
      <c r="D13" s="218" t="s">
        <v>489</v>
      </c>
      <c r="E13" s="218" t="s">
        <v>490</v>
      </c>
      <c r="F13" s="218" t="s">
        <v>491</v>
      </c>
      <c r="G13" s="218" t="s">
        <v>492</v>
      </c>
      <c r="H13" s="218" t="s">
        <v>493</v>
      </c>
      <c r="I13" s="218" t="s">
        <v>494</v>
      </c>
      <c r="J13" s="218" t="s">
        <v>495</v>
      </c>
      <c r="K13" s="218" t="s">
        <v>496</v>
      </c>
      <c r="L13" s="218" t="s">
        <v>497</v>
      </c>
      <c r="N13" s="227"/>
      <c r="O13" s="227"/>
    </row>
    <row r="14" spans="1:15" s="220" customFormat="1" ht="25.5">
      <c r="A14" s="272"/>
      <c r="B14" s="275"/>
      <c r="C14" s="234" t="s">
        <v>455</v>
      </c>
      <c r="D14" s="219" t="s">
        <v>456</v>
      </c>
      <c r="E14" s="219" t="s">
        <v>457</v>
      </c>
      <c r="F14" s="219" t="s">
        <v>458</v>
      </c>
      <c r="G14" s="219" t="s">
        <v>459</v>
      </c>
      <c r="H14" s="219" t="s">
        <v>53</v>
      </c>
      <c r="I14" s="219" t="s">
        <v>460</v>
      </c>
      <c r="J14" s="219" t="s">
        <v>461</v>
      </c>
      <c r="K14" s="219" t="s">
        <v>462</v>
      </c>
      <c r="L14" s="219" t="s">
        <v>463</v>
      </c>
      <c r="N14" s="274" t="s">
        <v>475</v>
      </c>
      <c r="O14" s="274"/>
    </row>
    <row r="15" spans="1:15" ht="18.75">
      <c r="A15" s="272"/>
      <c r="B15" s="224" t="s">
        <v>476</v>
      </c>
      <c r="C15" s="225" t="s">
        <v>477</v>
      </c>
      <c r="D15" s="226">
        <f>'[1]老-奥铃织物护面'!AO68</f>
        <v>10.906667199999999</v>
      </c>
      <c r="E15" s="226">
        <f>'[1]老-奥铃织物护面'!AP68</f>
        <v>51.380290599999995</v>
      </c>
      <c r="F15" s="226">
        <f>'[1]老-奥铃织物护面'!AQ68</f>
        <v>34.2739884</v>
      </c>
      <c r="G15" s="226">
        <f>'[1]老-奥铃织物护面'!AR68</f>
        <v>35.264388399999994</v>
      </c>
      <c r="H15" s="226">
        <f>'[1]老-奥铃织物护面'!AS68</f>
        <v>49.926095100000005</v>
      </c>
      <c r="I15" s="226">
        <f>'[1]老-奥铃织物护面'!AT68</f>
        <v>38.858927800000004</v>
      </c>
      <c r="J15" s="226">
        <f>'[1]老-奥铃织物护面'!AU68</f>
        <v>43.6440628</v>
      </c>
      <c r="K15" s="226">
        <f>'[1]老-奥铃织物护面'!AV68</f>
        <v>41.988971499999998</v>
      </c>
      <c r="L15" s="226">
        <f>'[1]老-奥铃织物护面'!AW68</f>
        <v>43.469778499999997</v>
      </c>
      <c r="N15" s="227">
        <f t="shared" si="0"/>
        <v>227.33494059999998</v>
      </c>
      <c r="O15" s="227">
        <f t="shared" si="1"/>
        <v>233.60088259999998</v>
      </c>
    </row>
    <row r="16" spans="1:15" ht="18.75">
      <c r="A16" s="272"/>
      <c r="B16" s="224" t="s">
        <v>464</v>
      </c>
      <c r="C16" s="225" t="s">
        <v>478</v>
      </c>
      <c r="D16" s="226">
        <f>'[1]新-奥铃织物护面'!AO64</f>
        <v>4.3662792000000001</v>
      </c>
      <c r="E16" s="226">
        <f>'[1]新-奥铃织物护面'!AP64</f>
        <v>17.580543599999999</v>
      </c>
      <c r="F16" s="226">
        <f>'[1]新-奥铃织物护面'!AQ64</f>
        <v>11.927597500000001</v>
      </c>
      <c r="G16" s="226">
        <f>'[1]新-奥铃织物护面'!AR64</f>
        <v>11.8021569</v>
      </c>
      <c r="H16" s="226">
        <f>'[1]新-奥铃织物护面'!AS64</f>
        <v>18.739856100000001</v>
      </c>
      <c r="I16" s="226">
        <f>'[1]新-奥铃织物护面'!AT64</f>
        <v>19.636713599999993</v>
      </c>
      <c r="J16" s="226">
        <f>'[1]新-奥铃织物护面'!AU64</f>
        <v>22.385019399999994</v>
      </c>
      <c r="K16" s="226">
        <f>'[1]新-奥铃织物护面'!AV64</f>
        <v>20.099235400000001</v>
      </c>
      <c r="L16" s="226">
        <f>'[1]新-奥铃织物护面'!AW64</f>
        <v>21.591650199999997</v>
      </c>
      <c r="N16" s="227">
        <f t="shared" si="0"/>
        <v>92.350225399999985</v>
      </c>
      <c r="O16" s="227">
        <f t="shared" si="1"/>
        <v>96.590945999999974</v>
      </c>
    </row>
    <row r="17" spans="1:26" ht="18.75">
      <c r="A17" s="272"/>
      <c r="B17" s="228"/>
      <c r="C17" s="229" t="s">
        <v>2</v>
      </c>
      <c r="D17" s="230">
        <f>D16-D15</f>
        <v>-6.5403879999999992</v>
      </c>
      <c r="E17" s="230">
        <f t="shared" ref="E17:L17" si="4">E16-E15</f>
        <v>-33.799746999999996</v>
      </c>
      <c r="F17" s="230">
        <f t="shared" si="4"/>
        <v>-22.346390899999999</v>
      </c>
      <c r="G17" s="230">
        <f t="shared" si="4"/>
        <v>-23.462231499999994</v>
      </c>
      <c r="H17" s="230">
        <f t="shared" si="4"/>
        <v>-31.186239000000004</v>
      </c>
      <c r="I17" s="230">
        <f t="shared" si="4"/>
        <v>-19.22221420000001</v>
      </c>
      <c r="J17" s="230">
        <f t="shared" si="4"/>
        <v>-21.259043400000007</v>
      </c>
      <c r="K17" s="230">
        <f t="shared" si="4"/>
        <v>-21.889736099999997</v>
      </c>
      <c r="L17" s="230">
        <f t="shared" si="4"/>
        <v>-21.8781283</v>
      </c>
      <c r="M17" s="227" t="s">
        <v>479</v>
      </c>
      <c r="N17" s="227">
        <f>N15-N16</f>
        <v>134.98471519999998</v>
      </c>
      <c r="O17" s="227">
        <f>O15-O16</f>
        <v>137.0099366</v>
      </c>
    </row>
    <row r="18" spans="1:26" ht="18.75">
      <c r="A18" s="272"/>
      <c r="B18" s="228"/>
      <c r="C18" s="229" t="s">
        <v>480</v>
      </c>
      <c r="D18" s="232">
        <f t="shared" ref="D18:L18" si="5">D17/D15</f>
        <v>-0.59966879708221033</v>
      </c>
      <c r="E18" s="232">
        <f t="shared" si="5"/>
        <v>-0.65783487413751607</v>
      </c>
      <c r="F18" s="232">
        <f t="shared" si="5"/>
        <v>-0.65199271935331571</v>
      </c>
      <c r="G18" s="232">
        <f t="shared" si="5"/>
        <v>-0.66532364701382429</v>
      </c>
      <c r="H18" s="232">
        <f t="shared" si="5"/>
        <v>-0.62464807106454434</v>
      </c>
      <c r="I18" s="232">
        <f t="shared" si="5"/>
        <v>-0.49466661300932779</v>
      </c>
      <c r="J18" s="232">
        <f t="shared" si="5"/>
        <v>-0.48710046764940512</v>
      </c>
      <c r="K18" s="232">
        <f t="shared" si="5"/>
        <v>-0.52132108308487612</v>
      </c>
      <c r="L18" s="232">
        <f t="shared" si="5"/>
        <v>-0.50329514101388861</v>
      </c>
      <c r="N18" s="227"/>
      <c r="O18" s="227"/>
    </row>
    <row r="19" spans="1:26" ht="30.95" customHeight="1"/>
    <row r="20" spans="1:26">
      <c r="A20" s="271" t="s">
        <v>539</v>
      </c>
      <c r="B20" s="272" t="s">
        <v>498</v>
      </c>
      <c r="C20" s="217" t="s">
        <v>445</v>
      </c>
      <c r="D20" s="218" t="s">
        <v>16</v>
      </c>
      <c r="E20" s="218" t="s">
        <v>499</v>
      </c>
      <c r="F20" s="218"/>
      <c r="G20" s="218" t="s">
        <v>500</v>
      </c>
      <c r="H20" s="218" t="s">
        <v>501</v>
      </c>
      <c r="I20" s="218" t="s">
        <v>502</v>
      </c>
      <c r="J20" s="218"/>
      <c r="K20" s="218" t="s">
        <v>503</v>
      </c>
      <c r="L20" s="218" t="s">
        <v>504</v>
      </c>
      <c r="M20" s="218" t="s">
        <v>505</v>
      </c>
      <c r="N20" s="218" t="s">
        <v>506</v>
      </c>
    </row>
    <row r="21" spans="1:26" s="220" customFormat="1" ht="25.5">
      <c r="A21" s="272"/>
      <c r="B21" s="272"/>
      <c r="C21" s="234" t="s">
        <v>455</v>
      </c>
      <c r="D21" s="219" t="s">
        <v>456</v>
      </c>
      <c r="E21" s="219" t="s">
        <v>457</v>
      </c>
      <c r="F21" s="235" t="s">
        <v>507</v>
      </c>
      <c r="G21" s="219" t="s">
        <v>458</v>
      </c>
      <c r="H21" s="219" t="s">
        <v>459</v>
      </c>
      <c r="I21" s="219" t="s">
        <v>53</v>
      </c>
      <c r="J21" s="235" t="s">
        <v>507</v>
      </c>
      <c r="K21" s="219" t="s">
        <v>460</v>
      </c>
      <c r="L21" s="219" t="s">
        <v>461</v>
      </c>
      <c r="M21" s="219" t="s">
        <v>462</v>
      </c>
      <c r="N21" s="219" t="s">
        <v>463</v>
      </c>
      <c r="P21" s="273" t="s">
        <v>475</v>
      </c>
      <c r="Q21" s="273"/>
    </row>
    <row r="22" spans="1:26" ht="18">
      <c r="A22" s="272"/>
      <c r="B22" s="272" t="s">
        <v>464</v>
      </c>
      <c r="C22" s="217" t="s">
        <v>465</v>
      </c>
      <c r="D22" s="218" t="s">
        <v>508</v>
      </c>
      <c r="E22" s="218" t="s">
        <v>509</v>
      </c>
      <c r="F22" s="218" t="s">
        <v>510</v>
      </c>
      <c r="G22" s="218" t="s">
        <v>511</v>
      </c>
      <c r="H22" s="218" t="s">
        <v>512</v>
      </c>
      <c r="I22" s="218" t="s">
        <v>513</v>
      </c>
      <c r="J22" s="218" t="s">
        <v>514</v>
      </c>
      <c r="K22" s="218" t="s">
        <v>515</v>
      </c>
      <c r="L22" s="218" t="s">
        <v>516</v>
      </c>
      <c r="M22" s="218" t="s">
        <v>517</v>
      </c>
      <c r="N22" s="218" t="s">
        <v>518</v>
      </c>
      <c r="O22" s="233"/>
      <c r="P22" s="236"/>
      <c r="Q22" s="236"/>
      <c r="R22" s="233"/>
      <c r="S22" s="233"/>
      <c r="T22" s="233"/>
      <c r="U22" s="233"/>
      <c r="V22" s="233"/>
      <c r="W22" s="233"/>
      <c r="X22" s="233"/>
      <c r="Y22" s="233"/>
      <c r="Z22" s="233"/>
    </row>
    <row r="23" spans="1:26" s="220" customFormat="1" ht="25.5">
      <c r="A23" s="272"/>
      <c r="B23" s="272"/>
      <c r="C23" s="234" t="s">
        <v>455</v>
      </c>
      <c r="D23" s="219" t="s">
        <v>456</v>
      </c>
      <c r="E23" s="219" t="s">
        <v>457</v>
      </c>
      <c r="F23" s="219" t="s">
        <v>457</v>
      </c>
      <c r="G23" s="219" t="s">
        <v>458</v>
      </c>
      <c r="H23" s="219" t="s">
        <v>459</v>
      </c>
      <c r="I23" s="219" t="s">
        <v>53</v>
      </c>
      <c r="J23" s="219" t="s">
        <v>53</v>
      </c>
      <c r="K23" s="219" t="s">
        <v>460</v>
      </c>
      <c r="L23" s="219" t="s">
        <v>461</v>
      </c>
      <c r="M23" s="219" t="s">
        <v>462</v>
      </c>
      <c r="N23" s="219" t="s">
        <v>463</v>
      </c>
      <c r="O23" s="237"/>
      <c r="P23" s="238">
        <v>1880</v>
      </c>
      <c r="Q23" s="238">
        <v>2060</v>
      </c>
      <c r="R23" s="237"/>
      <c r="S23" s="237"/>
      <c r="T23" s="237"/>
      <c r="U23" s="237"/>
      <c r="V23" s="237"/>
      <c r="W23" s="237"/>
      <c r="X23" s="237"/>
      <c r="Y23" s="237"/>
      <c r="Z23" s="237"/>
    </row>
    <row r="24" spans="1:26" ht="18.75">
      <c r="A24" s="272"/>
      <c r="B24" s="203" t="s">
        <v>476</v>
      </c>
      <c r="C24" s="225" t="s">
        <v>477</v>
      </c>
      <c r="D24" s="226">
        <f>'[1]老-欧马可PVC护面'!AO69</f>
        <v>10.906667199999999</v>
      </c>
      <c r="E24" s="226">
        <f>'[1]老-欧马可PVC护面'!AP69</f>
        <v>56.929808100000002</v>
      </c>
      <c r="F24" s="226"/>
      <c r="G24" s="226">
        <f>'[1]老-欧马可PVC护面'!AQ69</f>
        <v>39.286143899999999</v>
      </c>
      <c r="H24" s="226">
        <f>'[1]老-欧马可PVC护面'!AR69</f>
        <v>41.35009389999999</v>
      </c>
      <c r="I24" s="226">
        <f>'[1]老-欧马可PVC护面'!AS69</f>
        <v>56.465191600000004</v>
      </c>
      <c r="J24" s="226"/>
      <c r="K24" s="226">
        <f>'[1]老-欧马可PVC护面'!AT69</f>
        <v>46.916859800000005</v>
      </c>
      <c r="L24" s="226">
        <f>'[1]老-欧马可PVC护面'!AU69</f>
        <v>49.2836243</v>
      </c>
      <c r="M24" s="226">
        <f>'[1]老-欧马可PVC护面'!AV69</f>
        <v>55.709007</v>
      </c>
      <c r="N24" s="239">
        <f>'[1]老-欧马可PVC护面'!AW69</f>
        <v>58.107941500000003</v>
      </c>
      <c r="P24" s="227">
        <f>D24+E24+G24+I24+K24+M24</f>
        <v>266.21367759999998</v>
      </c>
      <c r="Q24" s="227">
        <f>D24+E24+G24+I24+L24+N24</f>
        <v>270.97937659999997</v>
      </c>
    </row>
    <row r="25" spans="1:26" ht="18.75">
      <c r="A25" s="272"/>
      <c r="B25" s="203" t="s">
        <v>464</v>
      </c>
      <c r="C25" s="225" t="s">
        <v>478</v>
      </c>
      <c r="D25" s="226">
        <f>'[1]新-欧马可PVC护面'!AQ66</f>
        <v>7.0115343999999995</v>
      </c>
      <c r="E25" s="226">
        <f>'[1]新-欧马可PVC护面'!AR66</f>
        <v>38.520622100000004</v>
      </c>
      <c r="F25" s="226">
        <f>'[1]新-欧马可PVC护面'!AS66</f>
        <v>33.720622100000007</v>
      </c>
      <c r="G25" s="226">
        <f>'[1]新-欧马可PVC护面'!AT66</f>
        <v>21.034113800000004</v>
      </c>
      <c r="H25" s="226">
        <f>'[1]新-欧马可PVC护面'!AU66</f>
        <v>22.334213800000004</v>
      </c>
      <c r="I25" s="226">
        <f>'[1]新-欧马可PVC护面'!AV66</f>
        <v>38.898164800000004</v>
      </c>
      <c r="J25" s="226">
        <f>'[1]新-欧马可PVC护面'!AW66</f>
        <v>34.098164799999999</v>
      </c>
      <c r="K25" s="226">
        <f>'[1]新-欧马可PVC护面'!AX66</f>
        <v>35.654818799999994</v>
      </c>
      <c r="L25" s="226">
        <f>'[1]新-欧马可PVC护面'!AY66</f>
        <v>38.416412100000002</v>
      </c>
      <c r="M25" s="226">
        <f>'[1]新-欧马可PVC护面'!AZ66</f>
        <v>34.553502300000012</v>
      </c>
      <c r="N25" s="239">
        <f>'[1]新-欧马可PVC护面'!BA66</f>
        <v>36.367444400000004</v>
      </c>
      <c r="O25" s="233"/>
      <c r="P25" s="227">
        <f t="shared" ref="P25:P34" si="6">D25+E25+G25+I25+K25+M25</f>
        <v>175.67275620000004</v>
      </c>
      <c r="Q25" s="227">
        <f t="shared" ref="Q25:Q34" si="7">D25+E25+G25+I25+L25+N25</f>
        <v>180.24829160000002</v>
      </c>
      <c r="R25" s="233"/>
      <c r="S25" s="233"/>
      <c r="T25" s="233"/>
      <c r="U25" s="233"/>
      <c r="V25" s="233"/>
      <c r="W25" s="233"/>
      <c r="X25" s="233"/>
      <c r="Y25" s="233"/>
      <c r="Z25" s="233"/>
    </row>
    <row r="26" spans="1:26" ht="18.75">
      <c r="A26" s="272"/>
      <c r="B26" s="240"/>
      <c r="C26" s="229" t="s">
        <v>2</v>
      </c>
      <c r="D26" s="230">
        <f t="shared" ref="D26:I26" si="8">D25-D24</f>
        <v>-3.8951327999999998</v>
      </c>
      <c r="E26" s="230">
        <f t="shared" si="8"/>
        <v>-18.409185999999998</v>
      </c>
      <c r="F26" s="230"/>
      <c r="G26" s="230">
        <f t="shared" si="8"/>
        <v>-18.252030099999995</v>
      </c>
      <c r="H26" s="230">
        <f t="shared" si="8"/>
        <v>-19.015880099999986</v>
      </c>
      <c r="I26" s="230">
        <f t="shared" si="8"/>
        <v>-17.567026800000001</v>
      </c>
      <c r="J26" s="230"/>
      <c r="K26" s="230">
        <f t="shared" ref="K26:N26" si="9">K25-K24</f>
        <v>-11.262041000000011</v>
      </c>
      <c r="L26" s="230">
        <f t="shared" si="9"/>
        <v>-10.867212199999997</v>
      </c>
      <c r="M26" s="230">
        <f t="shared" si="9"/>
        <v>-21.155504699999987</v>
      </c>
      <c r="N26" s="230">
        <f t="shared" si="9"/>
        <v>-21.740497099999999</v>
      </c>
      <c r="O26" s="227" t="s">
        <v>479</v>
      </c>
      <c r="P26" s="227">
        <f>P24-P25</f>
        <v>90.540921399999945</v>
      </c>
      <c r="Q26" s="227">
        <f>Q24-Q25</f>
        <v>90.73108499999995</v>
      </c>
    </row>
    <row r="27" spans="1:26" ht="18.75">
      <c r="A27" s="272"/>
      <c r="B27" s="240"/>
      <c r="C27" s="229" t="s">
        <v>480</v>
      </c>
      <c r="D27" s="232">
        <f>D26/D24</f>
        <v>-0.35713318547025991</v>
      </c>
      <c r="E27" s="232">
        <f t="shared" ref="E27:N27" si="10">E26/E24</f>
        <v>-0.32336638071330503</v>
      </c>
      <c r="F27" s="232" t="e">
        <f t="shared" si="10"/>
        <v>#DIV/0!</v>
      </c>
      <c r="G27" s="232">
        <f t="shared" si="10"/>
        <v>-0.46459204920847413</v>
      </c>
      <c r="H27" s="232">
        <f t="shared" si="10"/>
        <v>-0.45987513706710087</v>
      </c>
      <c r="I27" s="232">
        <f t="shared" si="10"/>
        <v>-0.31111249784548678</v>
      </c>
      <c r="J27" s="232" t="e">
        <f t="shared" si="10"/>
        <v>#DIV/0!</v>
      </c>
      <c r="K27" s="232">
        <f t="shared" si="10"/>
        <v>-0.24004251452481076</v>
      </c>
      <c r="L27" s="232">
        <f t="shared" si="10"/>
        <v>-0.22050351114294972</v>
      </c>
      <c r="M27" s="232">
        <f t="shared" si="10"/>
        <v>-0.37975016679080259</v>
      </c>
      <c r="N27" s="232">
        <f t="shared" si="10"/>
        <v>-0.37413986003961264</v>
      </c>
      <c r="P27" s="227"/>
      <c r="Q27" s="227"/>
    </row>
    <row r="28" spans="1:26" ht="30.95" customHeight="1">
      <c r="C28" s="163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P28" s="227"/>
      <c r="Q28" s="227"/>
    </row>
    <row r="29" spans="1:26" ht="18.75">
      <c r="A29" s="271" t="s">
        <v>540</v>
      </c>
      <c r="B29" s="272" t="s">
        <v>498</v>
      </c>
      <c r="C29" s="217" t="s">
        <v>445</v>
      </c>
      <c r="D29" s="218" t="s">
        <v>16</v>
      </c>
      <c r="E29" s="218" t="s">
        <v>17</v>
      </c>
      <c r="F29" s="218"/>
      <c r="G29" s="218" t="s">
        <v>18</v>
      </c>
      <c r="H29" s="218" t="s">
        <v>519</v>
      </c>
      <c r="I29" s="218" t="s">
        <v>520</v>
      </c>
      <c r="J29" s="218"/>
      <c r="K29" s="218" t="s">
        <v>521</v>
      </c>
      <c r="L29" s="218" t="s">
        <v>522</v>
      </c>
      <c r="M29" s="218" t="s">
        <v>523</v>
      </c>
      <c r="N29" s="218" t="s">
        <v>524</v>
      </c>
      <c r="P29" s="227"/>
      <c r="Q29" s="227"/>
    </row>
    <row r="30" spans="1:26" ht="25.5">
      <c r="A30" s="272"/>
      <c r="B30" s="272"/>
      <c r="C30" s="234" t="s">
        <v>455</v>
      </c>
      <c r="D30" s="219" t="s">
        <v>456</v>
      </c>
      <c r="E30" s="219" t="s">
        <v>457</v>
      </c>
      <c r="F30" s="235" t="s">
        <v>507</v>
      </c>
      <c r="G30" s="219" t="s">
        <v>458</v>
      </c>
      <c r="H30" s="219" t="s">
        <v>459</v>
      </c>
      <c r="I30" s="219" t="s">
        <v>53</v>
      </c>
      <c r="J30" s="235" t="s">
        <v>507</v>
      </c>
      <c r="K30" s="219" t="s">
        <v>460</v>
      </c>
      <c r="L30" s="219" t="s">
        <v>461</v>
      </c>
      <c r="M30" s="219" t="s">
        <v>462</v>
      </c>
      <c r="N30" s="219" t="s">
        <v>463</v>
      </c>
      <c r="P30" s="227"/>
      <c r="Q30" s="227"/>
    </row>
    <row r="31" spans="1:26" ht="18.75">
      <c r="A31" s="272"/>
      <c r="B31" s="272" t="s">
        <v>464</v>
      </c>
      <c r="C31" s="217" t="s">
        <v>465</v>
      </c>
      <c r="D31" s="218" t="s">
        <v>525</v>
      </c>
      <c r="E31" s="218" t="s">
        <v>526</v>
      </c>
      <c r="F31" s="218" t="s">
        <v>527</v>
      </c>
      <c r="G31" s="218" t="s">
        <v>528</v>
      </c>
      <c r="H31" s="218" t="s">
        <v>529</v>
      </c>
      <c r="I31" s="218" t="s">
        <v>530</v>
      </c>
      <c r="J31" s="218" t="s">
        <v>531</v>
      </c>
      <c r="K31" s="218" t="s">
        <v>532</v>
      </c>
      <c r="L31" s="218" t="s">
        <v>533</v>
      </c>
      <c r="M31" s="218" t="s">
        <v>534</v>
      </c>
      <c r="N31" s="218" t="s">
        <v>535</v>
      </c>
      <c r="P31" s="227"/>
      <c r="Q31" s="227"/>
    </row>
    <row r="32" spans="1:26" s="220" customFormat="1" ht="25.5">
      <c r="A32" s="272"/>
      <c r="B32" s="272"/>
      <c r="C32" s="234" t="s">
        <v>455</v>
      </c>
      <c r="D32" s="219" t="s">
        <v>456</v>
      </c>
      <c r="E32" s="219" t="s">
        <v>457</v>
      </c>
      <c r="F32" s="219" t="s">
        <v>457</v>
      </c>
      <c r="G32" s="219" t="s">
        <v>458</v>
      </c>
      <c r="H32" s="219" t="s">
        <v>459</v>
      </c>
      <c r="I32" s="219" t="s">
        <v>53</v>
      </c>
      <c r="J32" s="219" t="s">
        <v>53</v>
      </c>
      <c r="K32" s="219" t="s">
        <v>460</v>
      </c>
      <c r="L32" s="219" t="s">
        <v>461</v>
      </c>
      <c r="M32" s="219" t="s">
        <v>462</v>
      </c>
      <c r="N32" s="219" t="s">
        <v>463</v>
      </c>
      <c r="P32" s="274" t="s">
        <v>536</v>
      </c>
      <c r="Q32" s="274"/>
    </row>
    <row r="33" spans="1:17" ht="18.75">
      <c r="A33" s="272"/>
      <c r="B33" s="203" t="s">
        <v>498</v>
      </c>
      <c r="C33" s="225" t="s">
        <v>477</v>
      </c>
      <c r="D33" s="226">
        <f>'[1]老-欧马可织物'!AO68</f>
        <v>10.906667199999999</v>
      </c>
      <c r="E33" s="226">
        <f>'[1]老-欧马可织物'!AP68</f>
        <v>40.792518100000002</v>
      </c>
      <c r="F33" s="226"/>
      <c r="G33" s="226">
        <f>'[1]老-欧马可织物'!AQ68</f>
        <v>25.791068399999997</v>
      </c>
      <c r="H33" s="226">
        <f>'[1]老-欧马可织物'!AR68</f>
        <v>26.5289739</v>
      </c>
      <c r="I33" s="226">
        <f>'[1]老-欧马可织物'!AS68</f>
        <v>39.766891600000001</v>
      </c>
      <c r="J33" s="226"/>
      <c r="K33" s="226">
        <f>'[1]老-欧马可织物'!AT68</f>
        <v>28.359687799999996</v>
      </c>
      <c r="L33" s="226">
        <f>'[1]老-欧马可织物'!AU68</f>
        <v>32.157162799999988</v>
      </c>
      <c r="M33" s="226">
        <f>'[1]老-欧马可织物'!AV68</f>
        <v>32.651737000000004</v>
      </c>
      <c r="N33" s="226">
        <f>'[1]老-欧马可织物'!AW68</f>
        <v>33.624888500000004</v>
      </c>
      <c r="P33" s="227">
        <f t="shared" si="6"/>
        <v>178.26857009999998</v>
      </c>
      <c r="Q33" s="227">
        <f t="shared" si="7"/>
        <v>183.03919659999997</v>
      </c>
    </row>
    <row r="34" spans="1:17" ht="18.75">
      <c r="A34" s="272"/>
      <c r="B34" s="203" t="s">
        <v>464</v>
      </c>
      <c r="C34" s="225" t="s">
        <v>478</v>
      </c>
      <c r="D34" s="226">
        <f>'[1]新-欧马可织物'!AQ64</f>
        <v>4.3545252000000003</v>
      </c>
      <c r="E34" s="226">
        <f>'[1]新-欧马可织物'!AR64</f>
        <v>22.397357100000001</v>
      </c>
      <c r="F34" s="226">
        <f>'[1]新-欧马可织物'!AS64</f>
        <v>18.397357100000001</v>
      </c>
      <c r="G34" s="226">
        <f>'[1]新-欧马可织物'!AT64</f>
        <v>11.891651500000002</v>
      </c>
      <c r="H34" s="226">
        <f>'[1]新-欧马可织物'!AU64</f>
        <v>11.8291024</v>
      </c>
      <c r="I34" s="226">
        <f>'[1]新-欧马可织物'!AV64</f>
        <v>23.611182600000003</v>
      </c>
      <c r="J34" s="226">
        <f>'[1]新-欧马可织物'!AW64</f>
        <v>19.611182600000003</v>
      </c>
      <c r="K34" s="226">
        <f>'[1]新-欧马可织物'!AX64</f>
        <v>19.512427099999996</v>
      </c>
      <c r="L34" s="226">
        <f>'[1]新-欧马可织物'!AY64</f>
        <v>22.241449899999996</v>
      </c>
      <c r="M34" s="226">
        <f>'[1]新-欧马可织物'!AZ64</f>
        <v>20.119796900000001</v>
      </c>
      <c r="N34" s="226">
        <f>'[1]新-欧马可织物'!BA64</f>
        <v>21.549488199999995</v>
      </c>
      <c r="P34" s="227">
        <f t="shared" si="6"/>
        <v>101.8869404</v>
      </c>
      <c r="Q34" s="227">
        <f t="shared" si="7"/>
        <v>106.0456545</v>
      </c>
    </row>
    <row r="35" spans="1:17" ht="18.75">
      <c r="A35" s="272"/>
      <c r="B35" s="240"/>
      <c r="C35" s="229" t="s">
        <v>2</v>
      </c>
      <c r="D35" s="230">
        <f t="shared" ref="D35:I35" si="11">D34-D33</f>
        <v>-6.552141999999999</v>
      </c>
      <c r="E35" s="230">
        <f t="shared" si="11"/>
        <v>-18.395161000000002</v>
      </c>
      <c r="F35" s="230"/>
      <c r="G35" s="230">
        <f t="shared" si="11"/>
        <v>-13.899416899999995</v>
      </c>
      <c r="H35" s="230">
        <f t="shared" si="11"/>
        <v>-14.6998715</v>
      </c>
      <c r="I35" s="230">
        <f t="shared" si="11"/>
        <v>-16.155708999999998</v>
      </c>
      <c r="J35" s="230"/>
      <c r="K35" s="230">
        <f t="shared" ref="K35:N35" si="12">K34-K33</f>
        <v>-8.8472606999999996</v>
      </c>
      <c r="L35" s="230">
        <f t="shared" si="12"/>
        <v>-9.9157128999999919</v>
      </c>
      <c r="M35" s="230">
        <f t="shared" si="12"/>
        <v>-12.531940100000003</v>
      </c>
      <c r="N35" s="230">
        <f t="shared" si="12"/>
        <v>-12.075400300000009</v>
      </c>
      <c r="O35" s="227" t="s">
        <v>479</v>
      </c>
      <c r="P35" s="227">
        <f>P33-P34</f>
        <v>76.381629699999976</v>
      </c>
      <c r="Q35" s="227">
        <f>Q33-Q34</f>
        <v>76.993542099999971</v>
      </c>
    </row>
    <row r="36" spans="1:17">
      <c r="A36" s="272"/>
      <c r="B36" s="240"/>
      <c r="C36" s="229" t="s">
        <v>480</v>
      </c>
      <c r="D36" s="232">
        <f t="shared" ref="D36:N36" si="13">D35/D33</f>
        <v>-0.60074648651606422</v>
      </c>
      <c r="E36" s="232">
        <f t="shared" si="13"/>
        <v>-0.45094448337083659</v>
      </c>
      <c r="F36" s="232" t="e">
        <f t="shared" si="13"/>
        <v>#DIV/0!</v>
      </c>
      <c r="G36" s="232">
        <f t="shared" si="13"/>
        <v>-0.53892365699747424</v>
      </c>
      <c r="H36" s="232">
        <f t="shared" si="13"/>
        <v>-0.55410629734156436</v>
      </c>
      <c r="I36" s="232">
        <f t="shared" si="13"/>
        <v>-0.40626029216726606</v>
      </c>
      <c r="J36" s="232" t="e">
        <f t="shared" si="13"/>
        <v>#DIV/0!</v>
      </c>
      <c r="K36" s="232">
        <f t="shared" si="13"/>
        <v>-0.31196608236286721</v>
      </c>
      <c r="L36" s="232">
        <f t="shared" si="13"/>
        <v>-0.30835160930304445</v>
      </c>
      <c r="M36" s="232">
        <f t="shared" si="13"/>
        <v>-0.38380623058430252</v>
      </c>
      <c r="N36" s="232">
        <f t="shared" si="13"/>
        <v>-0.35912090236373595</v>
      </c>
    </row>
  </sheetData>
  <mergeCells count="16">
    <mergeCell ref="A2:A9"/>
    <mergeCell ref="B2:B3"/>
    <mergeCell ref="B4:B5"/>
    <mergeCell ref="N4:O4"/>
    <mergeCell ref="A11:A18"/>
    <mergeCell ref="B11:B12"/>
    <mergeCell ref="B13:B14"/>
    <mergeCell ref="N14:O14"/>
    <mergeCell ref="A20:A27"/>
    <mergeCell ref="B20:B21"/>
    <mergeCell ref="P21:Q21"/>
    <mergeCell ref="B22:B23"/>
    <mergeCell ref="A29:A36"/>
    <mergeCell ref="B29:B30"/>
    <mergeCell ref="B31:B32"/>
    <mergeCell ref="P32:Q32"/>
  </mergeCells>
  <phoneticPr fontId="4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E179"/>
  <sheetViews>
    <sheetView view="pageBreakPreview" topLeftCell="A10" zoomScale="70" zoomScaleNormal="100" workbookViewId="0">
      <selection activeCell="M195" sqref="M195"/>
    </sheetView>
  </sheetViews>
  <sheetFormatPr defaultColWidth="9" defaultRowHeight="17.25"/>
  <cols>
    <col min="1" max="1" width="3.75" style="117" customWidth="1"/>
    <col min="2" max="2" width="7.625" style="117" customWidth="1"/>
    <col min="3" max="3" width="8.75" style="117" customWidth="1"/>
    <col min="4" max="4" width="9.75" style="117" customWidth="1"/>
    <col min="5" max="5" width="8.75" style="117" customWidth="1"/>
    <col min="6" max="6" width="11.375" style="117" customWidth="1"/>
    <col min="7" max="7" width="31.625" style="117" customWidth="1"/>
    <col min="8" max="8" width="4.875" style="117" customWidth="1"/>
    <col min="9" max="9" width="4.625" style="117" customWidth="1"/>
    <col min="10" max="10" width="8.5" style="117" customWidth="1"/>
    <col min="11" max="11" width="0.125" style="117" customWidth="1"/>
    <col min="12" max="12" width="25.625" style="117" customWidth="1"/>
    <col min="13" max="13" width="10.875" style="117" customWidth="1"/>
    <col min="14" max="14" width="3.5" style="117" customWidth="1"/>
    <col min="15" max="15" width="6.375" style="117" customWidth="1"/>
    <col min="16" max="16" width="5" style="117" customWidth="1"/>
    <col min="17" max="17" width="5.875" style="117" customWidth="1"/>
    <col min="18" max="19" width="7.875" style="117" customWidth="1"/>
    <col min="20" max="20" width="6.125" style="117" customWidth="1"/>
    <col min="21" max="21" width="13.125" style="117" customWidth="1"/>
    <col min="22" max="22" width="31.875" style="117" customWidth="1"/>
    <col min="23" max="23" width="4.625" style="117" customWidth="1"/>
    <col min="24" max="24" width="8" style="117" customWidth="1"/>
    <col min="25" max="25" width="11.5" style="117" customWidth="1"/>
    <col min="26" max="26" width="11.625" style="117" customWidth="1"/>
    <col min="27" max="27" width="13.125" style="117" customWidth="1"/>
    <col min="28" max="28" width="10" style="117" customWidth="1"/>
    <col min="29" max="29" width="11.25" style="117" customWidth="1"/>
    <col min="30" max="250" width="9" style="117"/>
    <col min="251" max="251" width="3.125" style="117" customWidth="1"/>
    <col min="252" max="252" width="7.625" style="117" customWidth="1"/>
    <col min="253" max="253" width="4.125" style="117" customWidth="1"/>
    <col min="254" max="254" width="17" style="117" customWidth="1"/>
    <col min="255" max="255" width="3.625" style="117" customWidth="1"/>
    <col min="256" max="256" width="9.125" style="117" customWidth="1"/>
    <col min="257" max="257" width="3.625" style="117" customWidth="1"/>
    <col min="258" max="258" width="4.625" style="117" customWidth="1"/>
    <col min="259" max="259" width="9.625" style="117" customWidth="1"/>
    <col min="260" max="260" width="10.125" style="117" customWidth="1"/>
    <col min="261" max="261" width="10.25" style="117" customWidth="1"/>
    <col min="262" max="262" width="4.625" style="117" customWidth="1"/>
    <col min="263" max="263" width="5" style="117" customWidth="1"/>
    <col min="264" max="264" width="11.125" style="117" customWidth="1"/>
    <col min="265" max="265" width="16.125" style="117" customWidth="1"/>
    <col min="266" max="266" width="4.75" style="117" customWidth="1"/>
    <col min="267" max="267" width="3.625" style="117" customWidth="1"/>
    <col min="268" max="268" width="5.125" style="117" customWidth="1"/>
    <col min="269" max="269" width="3.125" style="117" customWidth="1"/>
    <col min="270" max="270" width="4.625" style="117" customWidth="1"/>
    <col min="271" max="271" width="5" style="117" customWidth="1"/>
    <col min="272" max="273" width="9.75" style="117" customWidth="1"/>
    <col min="274" max="275" width="7.875" style="117" customWidth="1"/>
    <col min="276" max="506" width="9" style="117"/>
    <col min="507" max="507" width="3.125" style="117" customWidth="1"/>
    <col min="508" max="508" width="7.625" style="117" customWidth="1"/>
    <col min="509" max="509" width="4.125" style="117" customWidth="1"/>
    <col min="510" max="510" width="17" style="117" customWidth="1"/>
    <col min="511" max="511" width="3.625" style="117" customWidth="1"/>
    <col min="512" max="512" width="9.125" style="117" customWidth="1"/>
    <col min="513" max="513" width="3.625" style="117" customWidth="1"/>
    <col min="514" max="514" width="4.625" style="117" customWidth="1"/>
    <col min="515" max="515" width="9.625" style="117" customWidth="1"/>
    <col min="516" max="516" width="10.125" style="117" customWidth="1"/>
    <col min="517" max="517" width="10.25" style="117" customWidth="1"/>
    <col min="518" max="518" width="4.625" style="117" customWidth="1"/>
    <col min="519" max="519" width="5" style="117" customWidth="1"/>
    <col min="520" max="520" width="11.125" style="117" customWidth="1"/>
    <col min="521" max="521" width="16.125" style="117" customWidth="1"/>
    <col min="522" max="522" width="4.75" style="117" customWidth="1"/>
    <col min="523" max="523" width="3.625" style="117" customWidth="1"/>
    <col min="524" max="524" width="5.125" style="117" customWidth="1"/>
    <col min="525" max="525" width="3.125" style="117" customWidth="1"/>
    <col min="526" max="526" width="4.625" style="117" customWidth="1"/>
    <col min="527" max="527" width="5" style="117" customWidth="1"/>
    <col min="528" max="529" width="9.75" style="117" customWidth="1"/>
    <col min="530" max="531" width="7.875" style="117" customWidth="1"/>
    <col min="532" max="762" width="9" style="117"/>
    <col min="763" max="763" width="3.125" style="117" customWidth="1"/>
    <col min="764" max="764" width="7.625" style="117" customWidth="1"/>
    <col min="765" max="765" width="4.125" style="117" customWidth="1"/>
    <col min="766" max="766" width="17" style="117" customWidth="1"/>
    <col min="767" max="767" width="3.625" style="117" customWidth="1"/>
    <col min="768" max="768" width="9.125" style="117" customWidth="1"/>
    <col min="769" max="769" width="3.625" style="117" customWidth="1"/>
    <col min="770" max="770" width="4.625" style="117" customWidth="1"/>
    <col min="771" max="771" width="9.625" style="117" customWidth="1"/>
    <col min="772" max="772" width="10.125" style="117" customWidth="1"/>
    <col min="773" max="773" width="10.25" style="117" customWidth="1"/>
    <col min="774" max="774" width="4.625" style="117" customWidth="1"/>
    <col min="775" max="775" width="5" style="117" customWidth="1"/>
    <col min="776" max="776" width="11.125" style="117" customWidth="1"/>
    <col min="777" max="777" width="16.125" style="117" customWidth="1"/>
    <col min="778" max="778" width="4.75" style="117" customWidth="1"/>
    <col min="779" max="779" width="3.625" style="117" customWidth="1"/>
    <col min="780" max="780" width="5.125" style="117" customWidth="1"/>
    <col min="781" max="781" width="3.125" style="117" customWidth="1"/>
    <col min="782" max="782" width="4.625" style="117" customWidth="1"/>
    <col min="783" max="783" width="5" style="117" customWidth="1"/>
    <col min="784" max="785" width="9.75" style="117" customWidth="1"/>
    <col min="786" max="787" width="7.875" style="117" customWidth="1"/>
    <col min="788" max="1018" width="9" style="117"/>
    <col min="1019" max="1019" width="3.125" style="117" customWidth="1"/>
    <col min="1020" max="1020" width="7.625" style="117" customWidth="1"/>
    <col min="1021" max="1021" width="4.125" style="117" customWidth="1"/>
    <col min="1022" max="1022" width="17" style="117" customWidth="1"/>
    <col min="1023" max="1023" width="3.625" style="117" customWidth="1"/>
    <col min="1024" max="1024" width="9.125" style="117" customWidth="1"/>
    <col min="1025" max="1025" width="3.625" style="117" customWidth="1"/>
    <col min="1026" max="1026" width="4.625" style="117" customWidth="1"/>
    <col min="1027" max="1027" width="9.625" style="117" customWidth="1"/>
    <col min="1028" max="1028" width="10.125" style="117" customWidth="1"/>
    <col min="1029" max="1029" width="10.25" style="117" customWidth="1"/>
    <col min="1030" max="1030" width="4.625" style="117" customWidth="1"/>
    <col min="1031" max="1031" width="5" style="117" customWidth="1"/>
    <col min="1032" max="1032" width="11.125" style="117" customWidth="1"/>
    <col min="1033" max="1033" width="16.125" style="117" customWidth="1"/>
    <col min="1034" max="1034" width="4.75" style="117" customWidth="1"/>
    <col min="1035" max="1035" width="3.625" style="117" customWidth="1"/>
    <col min="1036" max="1036" width="5.125" style="117" customWidth="1"/>
    <col min="1037" max="1037" width="3.125" style="117" customWidth="1"/>
    <col min="1038" max="1038" width="4.625" style="117" customWidth="1"/>
    <col min="1039" max="1039" width="5" style="117" customWidth="1"/>
    <col min="1040" max="1041" width="9.75" style="117" customWidth="1"/>
    <col min="1042" max="1043" width="7.875" style="117" customWidth="1"/>
    <col min="1044" max="1274" width="9" style="117"/>
    <col min="1275" max="1275" width="3.125" style="117" customWidth="1"/>
    <col min="1276" max="1276" width="7.625" style="117" customWidth="1"/>
    <col min="1277" max="1277" width="4.125" style="117" customWidth="1"/>
    <col min="1278" max="1278" width="17" style="117" customWidth="1"/>
    <col min="1279" max="1279" width="3.625" style="117" customWidth="1"/>
    <col min="1280" max="1280" width="9.125" style="117" customWidth="1"/>
    <col min="1281" max="1281" width="3.625" style="117" customWidth="1"/>
    <col min="1282" max="1282" width="4.625" style="117" customWidth="1"/>
    <col min="1283" max="1283" width="9.625" style="117" customWidth="1"/>
    <col min="1284" max="1284" width="10.125" style="117" customWidth="1"/>
    <col min="1285" max="1285" width="10.25" style="117" customWidth="1"/>
    <col min="1286" max="1286" width="4.625" style="117" customWidth="1"/>
    <col min="1287" max="1287" width="5" style="117" customWidth="1"/>
    <col min="1288" max="1288" width="11.125" style="117" customWidth="1"/>
    <col min="1289" max="1289" width="16.125" style="117" customWidth="1"/>
    <col min="1290" max="1290" width="4.75" style="117" customWidth="1"/>
    <col min="1291" max="1291" width="3.625" style="117" customWidth="1"/>
    <col min="1292" max="1292" width="5.125" style="117" customWidth="1"/>
    <col min="1293" max="1293" width="3.125" style="117" customWidth="1"/>
    <col min="1294" max="1294" width="4.625" style="117" customWidth="1"/>
    <col min="1295" max="1295" width="5" style="117" customWidth="1"/>
    <col min="1296" max="1297" width="9.75" style="117" customWidth="1"/>
    <col min="1298" max="1299" width="7.875" style="117" customWidth="1"/>
    <col min="1300" max="1530" width="9" style="117"/>
    <col min="1531" max="1531" width="3.125" style="117" customWidth="1"/>
    <col min="1532" max="1532" width="7.625" style="117" customWidth="1"/>
    <col min="1533" max="1533" width="4.125" style="117" customWidth="1"/>
    <col min="1534" max="1534" width="17" style="117" customWidth="1"/>
    <col min="1535" max="1535" width="3.625" style="117" customWidth="1"/>
    <col min="1536" max="1536" width="9.125" style="117" customWidth="1"/>
    <col min="1537" max="1537" width="3.625" style="117" customWidth="1"/>
    <col min="1538" max="1538" width="4.625" style="117" customWidth="1"/>
    <col min="1539" max="1539" width="9.625" style="117" customWidth="1"/>
    <col min="1540" max="1540" width="10.125" style="117" customWidth="1"/>
    <col min="1541" max="1541" width="10.25" style="117" customWidth="1"/>
    <col min="1542" max="1542" width="4.625" style="117" customWidth="1"/>
    <col min="1543" max="1543" width="5" style="117" customWidth="1"/>
    <col min="1544" max="1544" width="11.125" style="117" customWidth="1"/>
    <col min="1545" max="1545" width="16.125" style="117" customWidth="1"/>
    <col min="1546" max="1546" width="4.75" style="117" customWidth="1"/>
    <col min="1547" max="1547" width="3.625" style="117" customWidth="1"/>
    <col min="1548" max="1548" width="5.125" style="117" customWidth="1"/>
    <col min="1549" max="1549" width="3.125" style="117" customWidth="1"/>
    <col min="1550" max="1550" width="4.625" style="117" customWidth="1"/>
    <col min="1551" max="1551" width="5" style="117" customWidth="1"/>
    <col min="1552" max="1553" width="9.75" style="117" customWidth="1"/>
    <col min="1554" max="1555" width="7.875" style="117" customWidth="1"/>
    <col min="1556" max="1786" width="9" style="117"/>
    <col min="1787" max="1787" width="3.125" style="117" customWidth="1"/>
    <col min="1788" max="1788" width="7.625" style="117" customWidth="1"/>
    <col min="1789" max="1789" width="4.125" style="117" customWidth="1"/>
    <col min="1790" max="1790" width="17" style="117" customWidth="1"/>
    <col min="1791" max="1791" width="3.625" style="117" customWidth="1"/>
    <col min="1792" max="1792" width="9.125" style="117" customWidth="1"/>
    <col min="1793" max="1793" width="3.625" style="117" customWidth="1"/>
    <col min="1794" max="1794" width="4.625" style="117" customWidth="1"/>
    <col min="1795" max="1795" width="9.625" style="117" customWidth="1"/>
    <col min="1796" max="1796" width="10.125" style="117" customWidth="1"/>
    <col min="1797" max="1797" width="10.25" style="117" customWidth="1"/>
    <col min="1798" max="1798" width="4.625" style="117" customWidth="1"/>
    <col min="1799" max="1799" width="5" style="117" customWidth="1"/>
    <col min="1800" max="1800" width="11.125" style="117" customWidth="1"/>
    <col min="1801" max="1801" width="16.125" style="117" customWidth="1"/>
    <col min="1802" max="1802" width="4.75" style="117" customWidth="1"/>
    <col min="1803" max="1803" width="3.625" style="117" customWidth="1"/>
    <col min="1804" max="1804" width="5.125" style="117" customWidth="1"/>
    <col min="1805" max="1805" width="3.125" style="117" customWidth="1"/>
    <col min="1806" max="1806" width="4.625" style="117" customWidth="1"/>
    <col min="1807" max="1807" width="5" style="117" customWidth="1"/>
    <col min="1808" max="1809" width="9.75" style="117" customWidth="1"/>
    <col min="1810" max="1811" width="7.875" style="117" customWidth="1"/>
    <col min="1812" max="2042" width="9" style="117"/>
    <col min="2043" max="2043" width="3.125" style="117" customWidth="1"/>
    <col min="2044" max="2044" width="7.625" style="117" customWidth="1"/>
    <col min="2045" max="2045" width="4.125" style="117" customWidth="1"/>
    <col min="2046" max="2046" width="17" style="117" customWidth="1"/>
    <col min="2047" max="2047" width="3.625" style="117" customWidth="1"/>
    <col min="2048" max="2048" width="9.125" style="117" customWidth="1"/>
    <col min="2049" max="2049" width="3.625" style="117" customWidth="1"/>
    <col min="2050" max="2050" width="4.625" style="117" customWidth="1"/>
    <col min="2051" max="2051" width="9.625" style="117" customWidth="1"/>
    <col min="2052" max="2052" width="10.125" style="117" customWidth="1"/>
    <col min="2053" max="2053" width="10.25" style="117" customWidth="1"/>
    <col min="2054" max="2054" width="4.625" style="117" customWidth="1"/>
    <col min="2055" max="2055" width="5" style="117" customWidth="1"/>
    <col min="2056" max="2056" width="11.125" style="117" customWidth="1"/>
    <col min="2057" max="2057" width="16.125" style="117" customWidth="1"/>
    <col min="2058" max="2058" width="4.75" style="117" customWidth="1"/>
    <col min="2059" max="2059" width="3.625" style="117" customWidth="1"/>
    <col min="2060" max="2060" width="5.125" style="117" customWidth="1"/>
    <col min="2061" max="2061" width="3.125" style="117" customWidth="1"/>
    <col min="2062" max="2062" width="4.625" style="117" customWidth="1"/>
    <col min="2063" max="2063" width="5" style="117" customWidth="1"/>
    <col min="2064" max="2065" width="9.75" style="117" customWidth="1"/>
    <col min="2066" max="2067" width="7.875" style="117" customWidth="1"/>
    <col min="2068" max="2298" width="9" style="117"/>
    <col min="2299" max="2299" width="3.125" style="117" customWidth="1"/>
    <col min="2300" max="2300" width="7.625" style="117" customWidth="1"/>
    <col min="2301" max="2301" width="4.125" style="117" customWidth="1"/>
    <col min="2302" max="2302" width="17" style="117" customWidth="1"/>
    <col min="2303" max="2303" width="3.625" style="117" customWidth="1"/>
    <col min="2304" max="2304" width="9.125" style="117" customWidth="1"/>
    <col min="2305" max="2305" width="3.625" style="117" customWidth="1"/>
    <col min="2306" max="2306" width="4.625" style="117" customWidth="1"/>
    <col min="2307" max="2307" width="9.625" style="117" customWidth="1"/>
    <col min="2308" max="2308" width="10.125" style="117" customWidth="1"/>
    <col min="2309" max="2309" width="10.25" style="117" customWidth="1"/>
    <col min="2310" max="2310" width="4.625" style="117" customWidth="1"/>
    <col min="2311" max="2311" width="5" style="117" customWidth="1"/>
    <col min="2312" max="2312" width="11.125" style="117" customWidth="1"/>
    <col min="2313" max="2313" width="16.125" style="117" customWidth="1"/>
    <col min="2314" max="2314" width="4.75" style="117" customWidth="1"/>
    <col min="2315" max="2315" width="3.625" style="117" customWidth="1"/>
    <col min="2316" max="2316" width="5.125" style="117" customWidth="1"/>
    <col min="2317" max="2317" width="3.125" style="117" customWidth="1"/>
    <col min="2318" max="2318" width="4.625" style="117" customWidth="1"/>
    <col min="2319" max="2319" width="5" style="117" customWidth="1"/>
    <col min="2320" max="2321" width="9.75" style="117" customWidth="1"/>
    <col min="2322" max="2323" width="7.875" style="117" customWidth="1"/>
    <col min="2324" max="2554" width="9" style="117"/>
    <col min="2555" max="2555" width="3.125" style="117" customWidth="1"/>
    <col min="2556" max="2556" width="7.625" style="117" customWidth="1"/>
    <col min="2557" max="2557" width="4.125" style="117" customWidth="1"/>
    <col min="2558" max="2558" width="17" style="117" customWidth="1"/>
    <col min="2559" max="2559" width="3.625" style="117" customWidth="1"/>
    <col min="2560" max="2560" width="9.125" style="117" customWidth="1"/>
    <col min="2561" max="2561" width="3.625" style="117" customWidth="1"/>
    <col min="2562" max="2562" width="4.625" style="117" customWidth="1"/>
    <col min="2563" max="2563" width="9.625" style="117" customWidth="1"/>
    <col min="2564" max="2564" width="10.125" style="117" customWidth="1"/>
    <col min="2565" max="2565" width="10.25" style="117" customWidth="1"/>
    <col min="2566" max="2566" width="4.625" style="117" customWidth="1"/>
    <col min="2567" max="2567" width="5" style="117" customWidth="1"/>
    <col min="2568" max="2568" width="11.125" style="117" customWidth="1"/>
    <col min="2569" max="2569" width="16.125" style="117" customWidth="1"/>
    <col min="2570" max="2570" width="4.75" style="117" customWidth="1"/>
    <col min="2571" max="2571" width="3.625" style="117" customWidth="1"/>
    <col min="2572" max="2572" width="5.125" style="117" customWidth="1"/>
    <col min="2573" max="2573" width="3.125" style="117" customWidth="1"/>
    <col min="2574" max="2574" width="4.625" style="117" customWidth="1"/>
    <col min="2575" max="2575" width="5" style="117" customWidth="1"/>
    <col min="2576" max="2577" width="9.75" style="117" customWidth="1"/>
    <col min="2578" max="2579" width="7.875" style="117" customWidth="1"/>
    <col min="2580" max="2810" width="9" style="117"/>
    <col min="2811" max="2811" width="3.125" style="117" customWidth="1"/>
    <col min="2812" max="2812" width="7.625" style="117" customWidth="1"/>
    <col min="2813" max="2813" width="4.125" style="117" customWidth="1"/>
    <col min="2814" max="2814" width="17" style="117" customWidth="1"/>
    <col min="2815" max="2815" width="3.625" style="117" customWidth="1"/>
    <col min="2816" max="2816" width="9.125" style="117" customWidth="1"/>
    <col min="2817" max="2817" width="3.625" style="117" customWidth="1"/>
    <col min="2818" max="2818" width="4.625" style="117" customWidth="1"/>
    <col min="2819" max="2819" width="9.625" style="117" customWidth="1"/>
    <col min="2820" max="2820" width="10.125" style="117" customWidth="1"/>
    <col min="2821" max="2821" width="10.25" style="117" customWidth="1"/>
    <col min="2822" max="2822" width="4.625" style="117" customWidth="1"/>
    <col min="2823" max="2823" width="5" style="117" customWidth="1"/>
    <col min="2824" max="2824" width="11.125" style="117" customWidth="1"/>
    <col min="2825" max="2825" width="16.125" style="117" customWidth="1"/>
    <col min="2826" max="2826" width="4.75" style="117" customWidth="1"/>
    <col min="2827" max="2827" width="3.625" style="117" customWidth="1"/>
    <col min="2828" max="2828" width="5.125" style="117" customWidth="1"/>
    <col min="2829" max="2829" width="3.125" style="117" customWidth="1"/>
    <col min="2830" max="2830" width="4.625" style="117" customWidth="1"/>
    <col min="2831" max="2831" width="5" style="117" customWidth="1"/>
    <col min="2832" max="2833" width="9.75" style="117" customWidth="1"/>
    <col min="2834" max="2835" width="7.875" style="117" customWidth="1"/>
    <col min="2836" max="3066" width="9" style="117"/>
    <col min="3067" max="3067" width="3.125" style="117" customWidth="1"/>
    <col min="3068" max="3068" width="7.625" style="117" customWidth="1"/>
    <col min="3069" max="3069" width="4.125" style="117" customWidth="1"/>
    <col min="3070" max="3070" width="17" style="117" customWidth="1"/>
    <col min="3071" max="3071" width="3.625" style="117" customWidth="1"/>
    <col min="3072" max="3072" width="9.125" style="117" customWidth="1"/>
    <col min="3073" max="3073" width="3.625" style="117" customWidth="1"/>
    <col min="3074" max="3074" width="4.625" style="117" customWidth="1"/>
    <col min="3075" max="3075" width="9.625" style="117" customWidth="1"/>
    <col min="3076" max="3076" width="10.125" style="117" customWidth="1"/>
    <col min="3077" max="3077" width="10.25" style="117" customWidth="1"/>
    <col min="3078" max="3078" width="4.625" style="117" customWidth="1"/>
    <col min="3079" max="3079" width="5" style="117" customWidth="1"/>
    <col min="3080" max="3080" width="11.125" style="117" customWidth="1"/>
    <col min="3081" max="3081" width="16.125" style="117" customWidth="1"/>
    <col min="3082" max="3082" width="4.75" style="117" customWidth="1"/>
    <col min="3083" max="3083" width="3.625" style="117" customWidth="1"/>
    <col min="3084" max="3084" width="5.125" style="117" customWidth="1"/>
    <col min="3085" max="3085" width="3.125" style="117" customWidth="1"/>
    <col min="3086" max="3086" width="4.625" style="117" customWidth="1"/>
    <col min="3087" max="3087" width="5" style="117" customWidth="1"/>
    <col min="3088" max="3089" width="9.75" style="117" customWidth="1"/>
    <col min="3090" max="3091" width="7.875" style="117" customWidth="1"/>
    <col min="3092" max="3322" width="9" style="117"/>
    <col min="3323" max="3323" width="3.125" style="117" customWidth="1"/>
    <col min="3324" max="3324" width="7.625" style="117" customWidth="1"/>
    <col min="3325" max="3325" width="4.125" style="117" customWidth="1"/>
    <col min="3326" max="3326" width="17" style="117" customWidth="1"/>
    <col min="3327" max="3327" width="3.625" style="117" customWidth="1"/>
    <col min="3328" max="3328" width="9.125" style="117" customWidth="1"/>
    <col min="3329" max="3329" width="3.625" style="117" customWidth="1"/>
    <col min="3330" max="3330" width="4.625" style="117" customWidth="1"/>
    <col min="3331" max="3331" width="9.625" style="117" customWidth="1"/>
    <col min="3332" max="3332" width="10.125" style="117" customWidth="1"/>
    <col min="3333" max="3333" width="10.25" style="117" customWidth="1"/>
    <col min="3334" max="3334" width="4.625" style="117" customWidth="1"/>
    <col min="3335" max="3335" width="5" style="117" customWidth="1"/>
    <col min="3336" max="3336" width="11.125" style="117" customWidth="1"/>
    <col min="3337" max="3337" width="16.125" style="117" customWidth="1"/>
    <col min="3338" max="3338" width="4.75" style="117" customWidth="1"/>
    <col min="3339" max="3339" width="3.625" style="117" customWidth="1"/>
    <col min="3340" max="3340" width="5.125" style="117" customWidth="1"/>
    <col min="3341" max="3341" width="3.125" style="117" customWidth="1"/>
    <col min="3342" max="3342" width="4.625" style="117" customWidth="1"/>
    <col min="3343" max="3343" width="5" style="117" customWidth="1"/>
    <col min="3344" max="3345" width="9.75" style="117" customWidth="1"/>
    <col min="3346" max="3347" width="7.875" style="117" customWidth="1"/>
    <col min="3348" max="3578" width="9" style="117"/>
    <col min="3579" max="3579" width="3.125" style="117" customWidth="1"/>
    <col min="3580" max="3580" width="7.625" style="117" customWidth="1"/>
    <col min="3581" max="3581" width="4.125" style="117" customWidth="1"/>
    <col min="3582" max="3582" width="17" style="117" customWidth="1"/>
    <col min="3583" max="3583" width="3.625" style="117" customWidth="1"/>
    <col min="3584" max="3584" width="9.125" style="117" customWidth="1"/>
    <col min="3585" max="3585" width="3.625" style="117" customWidth="1"/>
    <col min="3586" max="3586" width="4.625" style="117" customWidth="1"/>
    <col min="3587" max="3587" width="9.625" style="117" customWidth="1"/>
    <col min="3588" max="3588" width="10.125" style="117" customWidth="1"/>
    <col min="3589" max="3589" width="10.25" style="117" customWidth="1"/>
    <col min="3590" max="3590" width="4.625" style="117" customWidth="1"/>
    <col min="3591" max="3591" width="5" style="117" customWidth="1"/>
    <col min="3592" max="3592" width="11.125" style="117" customWidth="1"/>
    <col min="3593" max="3593" width="16.125" style="117" customWidth="1"/>
    <col min="3594" max="3594" width="4.75" style="117" customWidth="1"/>
    <col min="3595" max="3595" width="3.625" style="117" customWidth="1"/>
    <col min="3596" max="3596" width="5.125" style="117" customWidth="1"/>
    <col min="3597" max="3597" width="3.125" style="117" customWidth="1"/>
    <col min="3598" max="3598" width="4.625" style="117" customWidth="1"/>
    <col min="3599" max="3599" width="5" style="117" customWidth="1"/>
    <col min="3600" max="3601" width="9.75" style="117" customWidth="1"/>
    <col min="3602" max="3603" width="7.875" style="117" customWidth="1"/>
    <col min="3604" max="3834" width="9" style="117"/>
    <col min="3835" max="3835" width="3.125" style="117" customWidth="1"/>
    <col min="3836" max="3836" width="7.625" style="117" customWidth="1"/>
    <col min="3837" max="3837" width="4.125" style="117" customWidth="1"/>
    <col min="3838" max="3838" width="17" style="117" customWidth="1"/>
    <col min="3839" max="3839" width="3.625" style="117" customWidth="1"/>
    <col min="3840" max="3840" width="9.125" style="117" customWidth="1"/>
    <col min="3841" max="3841" width="3.625" style="117" customWidth="1"/>
    <col min="3842" max="3842" width="4.625" style="117" customWidth="1"/>
    <col min="3843" max="3843" width="9.625" style="117" customWidth="1"/>
    <col min="3844" max="3844" width="10.125" style="117" customWidth="1"/>
    <col min="3845" max="3845" width="10.25" style="117" customWidth="1"/>
    <col min="3846" max="3846" width="4.625" style="117" customWidth="1"/>
    <col min="3847" max="3847" width="5" style="117" customWidth="1"/>
    <col min="3848" max="3848" width="11.125" style="117" customWidth="1"/>
    <col min="3849" max="3849" width="16.125" style="117" customWidth="1"/>
    <col min="3850" max="3850" width="4.75" style="117" customWidth="1"/>
    <col min="3851" max="3851" width="3.625" style="117" customWidth="1"/>
    <col min="3852" max="3852" width="5.125" style="117" customWidth="1"/>
    <col min="3853" max="3853" width="3.125" style="117" customWidth="1"/>
    <col min="3854" max="3854" width="4.625" style="117" customWidth="1"/>
    <col min="3855" max="3855" width="5" style="117" customWidth="1"/>
    <col min="3856" max="3857" width="9.75" style="117" customWidth="1"/>
    <col min="3858" max="3859" width="7.875" style="117" customWidth="1"/>
    <col min="3860" max="4090" width="9" style="117"/>
    <col min="4091" max="4091" width="3.125" style="117" customWidth="1"/>
    <col min="4092" max="4092" width="7.625" style="117" customWidth="1"/>
    <col min="4093" max="4093" width="4.125" style="117" customWidth="1"/>
    <col min="4094" max="4094" width="17" style="117" customWidth="1"/>
    <col min="4095" max="4095" width="3.625" style="117" customWidth="1"/>
    <col min="4096" max="4096" width="9.125" style="117" customWidth="1"/>
    <col min="4097" max="4097" width="3.625" style="117" customWidth="1"/>
    <col min="4098" max="4098" width="4.625" style="117" customWidth="1"/>
    <col min="4099" max="4099" width="9.625" style="117" customWidth="1"/>
    <col min="4100" max="4100" width="10.125" style="117" customWidth="1"/>
    <col min="4101" max="4101" width="10.25" style="117" customWidth="1"/>
    <col min="4102" max="4102" width="4.625" style="117" customWidth="1"/>
    <col min="4103" max="4103" width="5" style="117" customWidth="1"/>
    <col min="4104" max="4104" width="11.125" style="117" customWidth="1"/>
    <col min="4105" max="4105" width="16.125" style="117" customWidth="1"/>
    <col min="4106" max="4106" width="4.75" style="117" customWidth="1"/>
    <col min="4107" max="4107" width="3.625" style="117" customWidth="1"/>
    <col min="4108" max="4108" width="5.125" style="117" customWidth="1"/>
    <col min="4109" max="4109" width="3.125" style="117" customWidth="1"/>
    <col min="4110" max="4110" width="4.625" style="117" customWidth="1"/>
    <col min="4111" max="4111" width="5" style="117" customWidth="1"/>
    <col min="4112" max="4113" width="9.75" style="117" customWidth="1"/>
    <col min="4114" max="4115" width="7.875" style="117" customWidth="1"/>
    <col min="4116" max="4346" width="9" style="117"/>
    <col min="4347" max="4347" width="3.125" style="117" customWidth="1"/>
    <col min="4348" max="4348" width="7.625" style="117" customWidth="1"/>
    <col min="4349" max="4349" width="4.125" style="117" customWidth="1"/>
    <col min="4350" max="4350" width="17" style="117" customWidth="1"/>
    <col min="4351" max="4351" width="3.625" style="117" customWidth="1"/>
    <col min="4352" max="4352" width="9.125" style="117" customWidth="1"/>
    <col min="4353" max="4353" width="3.625" style="117" customWidth="1"/>
    <col min="4354" max="4354" width="4.625" style="117" customWidth="1"/>
    <col min="4355" max="4355" width="9.625" style="117" customWidth="1"/>
    <col min="4356" max="4356" width="10.125" style="117" customWidth="1"/>
    <col min="4357" max="4357" width="10.25" style="117" customWidth="1"/>
    <col min="4358" max="4358" width="4.625" style="117" customWidth="1"/>
    <col min="4359" max="4359" width="5" style="117" customWidth="1"/>
    <col min="4360" max="4360" width="11.125" style="117" customWidth="1"/>
    <col min="4361" max="4361" width="16.125" style="117" customWidth="1"/>
    <col min="4362" max="4362" width="4.75" style="117" customWidth="1"/>
    <col min="4363" max="4363" width="3.625" style="117" customWidth="1"/>
    <col min="4364" max="4364" width="5.125" style="117" customWidth="1"/>
    <col min="4365" max="4365" width="3.125" style="117" customWidth="1"/>
    <col min="4366" max="4366" width="4.625" style="117" customWidth="1"/>
    <col min="4367" max="4367" width="5" style="117" customWidth="1"/>
    <col min="4368" max="4369" width="9.75" style="117" customWidth="1"/>
    <col min="4370" max="4371" width="7.875" style="117" customWidth="1"/>
    <col min="4372" max="4602" width="9" style="117"/>
    <col min="4603" max="4603" width="3.125" style="117" customWidth="1"/>
    <col min="4604" max="4604" width="7.625" style="117" customWidth="1"/>
    <col min="4605" max="4605" width="4.125" style="117" customWidth="1"/>
    <col min="4606" max="4606" width="17" style="117" customWidth="1"/>
    <col min="4607" max="4607" width="3.625" style="117" customWidth="1"/>
    <col min="4608" max="4608" width="9.125" style="117" customWidth="1"/>
    <col min="4609" max="4609" width="3.625" style="117" customWidth="1"/>
    <col min="4610" max="4610" width="4.625" style="117" customWidth="1"/>
    <col min="4611" max="4611" width="9.625" style="117" customWidth="1"/>
    <col min="4612" max="4612" width="10.125" style="117" customWidth="1"/>
    <col min="4613" max="4613" width="10.25" style="117" customWidth="1"/>
    <col min="4614" max="4614" width="4.625" style="117" customWidth="1"/>
    <col min="4615" max="4615" width="5" style="117" customWidth="1"/>
    <col min="4616" max="4616" width="11.125" style="117" customWidth="1"/>
    <col min="4617" max="4617" width="16.125" style="117" customWidth="1"/>
    <col min="4618" max="4618" width="4.75" style="117" customWidth="1"/>
    <col min="4619" max="4619" width="3.625" style="117" customWidth="1"/>
    <col min="4620" max="4620" width="5.125" style="117" customWidth="1"/>
    <col min="4621" max="4621" width="3.125" style="117" customWidth="1"/>
    <col min="4622" max="4622" width="4.625" style="117" customWidth="1"/>
    <col min="4623" max="4623" width="5" style="117" customWidth="1"/>
    <col min="4624" max="4625" width="9.75" style="117" customWidth="1"/>
    <col min="4626" max="4627" width="7.875" style="117" customWidth="1"/>
    <col min="4628" max="4858" width="9" style="117"/>
    <col min="4859" max="4859" width="3.125" style="117" customWidth="1"/>
    <col min="4860" max="4860" width="7.625" style="117" customWidth="1"/>
    <col min="4861" max="4861" width="4.125" style="117" customWidth="1"/>
    <col min="4862" max="4862" width="17" style="117" customWidth="1"/>
    <col min="4863" max="4863" width="3.625" style="117" customWidth="1"/>
    <col min="4864" max="4864" width="9.125" style="117" customWidth="1"/>
    <col min="4865" max="4865" width="3.625" style="117" customWidth="1"/>
    <col min="4866" max="4866" width="4.625" style="117" customWidth="1"/>
    <col min="4867" max="4867" width="9.625" style="117" customWidth="1"/>
    <col min="4868" max="4868" width="10.125" style="117" customWidth="1"/>
    <col min="4869" max="4869" width="10.25" style="117" customWidth="1"/>
    <col min="4870" max="4870" width="4.625" style="117" customWidth="1"/>
    <col min="4871" max="4871" width="5" style="117" customWidth="1"/>
    <col min="4872" max="4872" width="11.125" style="117" customWidth="1"/>
    <col min="4873" max="4873" width="16.125" style="117" customWidth="1"/>
    <col min="4874" max="4874" width="4.75" style="117" customWidth="1"/>
    <col min="4875" max="4875" width="3.625" style="117" customWidth="1"/>
    <col min="4876" max="4876" width="5.125" style="117" customWidth="1"/>
    <col min="4877" max="4877" width="3.125" style="117" customWidth="1"/>
    <col min="4878" max="4878" width="4.625" style="117" customWidth="1"/>
    <col min="4879" max="4879" width="5" style="117" customWidth="1"/>
    <col min="4880" max="4881" width="9.75" style="117" customWidth="1"/>
    <col min="4882" max="4883" width="7.875" style="117" customWidth="1"/>
    <col min="4884" max="5114" width="9" style="117"/>
    <col min="5115" max="5115" width="3.125" style="117" customWidth="1"/>
    <col min="5116" max="5116" width="7.625" style="117" customWidth="1"/>
    <col min="5117" max="5117" width="4.125" style="117" customWidth="1"/>
    <col min="5118" max="5118" width="17" style="117" customWidth="1"/>
    <col min="5119" max="5119" width="3.625" style="117" customWidth="1"/>
    <col min="5120" max="5120" width="9.125" style="117" customWidth="1"/>
    <col min="5121" max="5121" width="3.625" style="117" customWidth="1"/>
    <col min="5122" max="5122" width="4.625" style="117" customWidth="1"/>
    <col min="5123" max="5123" width="9.625" style="117" customWidth="1"/>
    <col min="5124" max="5124" width="10.125" style="117" customWidth="1"/>
    <col min="5125" max="5125" width="10.25" style="117" customWidth="1"/>
    <col min="5126" max="5126" width="4.625" style="117" customWidth="1"/>
    <col min="5127" max="5127" width="5" style="117" customWidth="1"/>
    <col min="5128" max="5128" width="11.125" style="117" customWidth="1"/>
    <col min="5129" max="5129" width="16.125" style="117" customWidth="1"/>
    <col min="5130" max="5130" width="4.75" style="117" customWidth="1"/>
    <col min="5131" max="5131" width="3.625" style="117" customWidth="1"/>
    <col min="5132" max="5132" width="5.125" style="117" customWidth="1"/>
    <col min="5133" max="5133" width="3.125" style="117" customWidth="1"/>
    <col min="5134" max="5134" width="4.625" style="117" customWidth="1"/>
    <col min="5135" max="5135" width="5" style="117" customWidth="1"/>
    <col min="5136" max="5137" width="9.75" style="117" customWidth="1"/>
    <col min="5138" max="5139" width="7.875" style="117" customWidth="1"/>
    <col min="5140" max="5370" width="9" style="117"/>
    <col min="5371" max="5371" width="3.125" style="117" customWidth="1"/>
    <col min="5372" max="5372" width="7.625" style="117" customWidth="1"/>
    <col min="5373" max="5373" width="4.125" style="117" customWidth="1"/>
    <col min="5374" max="5374" width="17" style="117" customWidth="1"/>
    <col min="5375" max="5375" width="3.625" style="117" customWidth="1"/>
    <col min="5376" max="5376" width="9.125" style="117" customWidth="1"/>
    <col min="5377" max="5377" width="3.625" style="117" customWidth="1"/>
    <col min="5378" max="5378" width="4.625" style="117" customWidth="1"/>
    <col min="5379" max="5379" width="9.625" style="117" customWidth="1"/>
    <col min="5380" max="5380" width="10.125" style="117" customWidth="1"/>
    <col min="5381" max="5381" width="10.25" style="117" customWidth="1"/>
    <col min="5382" max="5382" width="4.625" style="117" customWidth="1"/>
    <col min="5383" max="5383" width="5" style="117" customWidth="1"/>
    <col min="5384" max="5384" width="11.125" style="117" customWidth="1"/>
    <col min="5385" max="5385" width="16.125" style="117" customWidth="1"/>
    <col min="5386" max="5386" width="4.75" style="117" customWidth="1"/>
    <col min="5387" max="5387" width="3.625" style="117" customWidth="1"/>
    <col min="5388" max="5388" width="5.125" style="117" customWidth="1"/>
    <col min="5389" max="5389" width="3.125" style="117" customWidth="1"/>
    <col min="5390" max="5390" width="4.625" style="117" customWidth="1"/>
    <col min="5391" max="5391" width="5" style="117" customWidth="1"/>
    <col min="5392" max="5393" width="9.75" style="117" customWidth="1"/>
    <col min="5394" max="5395" width="7.875" style="117" customWidth="1"/>
    <col min="5396" max="5626" width="9" style="117"/>
    <col min="5627" max="5627" width="3.125" style="117" customWidth="1"/>
    <col min="5628" max="5628" width="7.625" style="117" customWidth="1"/>
    <col min="5629" max="5629" width="4.125" style="117" customWidth="1"/>
    <col min="5630" max="5630" width="17" style="117" customWidth="1"/>
    <col min="5631" max="5631" width="3.625" style="117" customWidth="1"/>
    <col min="5632" max="5632" width="9.125" style="117" customWidth="1"/>
    <col min="5633" max="5633" width="3.625" style="117" customWidth="1"/>
    <col min="5634" max="5634" width="4.625" style="117" customWidth="1"/>
    <col min="5635" max="5635" width="9.625" style="117" customWidth="1"/>
    <col min="5636" max="5636" width="10.125" style="117" customWidth="1"/>
    <col min="5637" max="5637" width="10.25" style="117" customWidth="1"/>
    <col min="5638" max="5638" width="4.625" style="117" customWidth="1"/>
    <col min="5639" max="5639" width="5" style="117" customWidth="1"/>
    <col min="5640" max="5640" width="11.125" style="117" customWidth="1"/>
    <col min="5641" max="5641" width="16.125" style="117" customWidth="1"/>
    <col min="5642" max="5642" width="4.75" style="117" customWidth="1"/>
    <col min="5643" max="5643" width="3.625" style="117" customWidth="1"/>
    <col min="5644" max="5644" width="5.125" style="117" customWidth="1"/>
    <col min="5645" max="5645" width="3.125" style="117" customWidth="1"/>
    <col min="5646" max="5646" width="4.625" style="117" customWidth="1"/>
    <col min="5647" max="5647" width="5" style="117" customWidth="1"/>
    <col min="5648" max="5649" width="9.75" style="117" customWidth="1"/>
    <col min="5650" max="5651" width="7.875" style="117" customWidth="1"/>
    <col min="5652" max="5882" width="9" style="117"/>
    <col min="5883" max="5883" width="3.125" style="117" customWidth="1"/>
    <col min="5884" max="5884" width="7.625" style="117" customWidth="1"/>
    <col min="5885" max="5885" width="4.125" style="117" customWidth="1"/>
    <col min="5886" max="5886" width="17" style="117" customWidth="1"/>
    <col min="5887" max="5887" width="3.625" style="117" customWidth="1"/>
    <col min="5888" max="5888" width="9.125" style="117" customWidth="1"/>
    <col min="5889" max="5889" width="3.625" style="117" customWidth="1"/>
    <col min="5890" max="5890" width="4.625" style="117" customWidth="1"/>
    <col min="5891" max="5891" width="9.625" style="117" customWidth="1"/>
    <col min="5892" max="5892" width="10.125" style="117" customWidth="1"/>
    <col min="5893" max="5893" width="10.25" style="117" customWidth="1"/>
    <col min="5894" max="5894" width="4.625" style="117" customWidth="1"/>
    <col min="5895" max="5895" width="5" style="117" customWidth="1"/>
    <col min="5896" max="5896" width="11.125" style="117" customWidth="1"/>
    <col min="5897" max="5897" width="16.125" style="117" customWidth="1"/>
    <col min="5898" max="5898" width="4.75" style="117" customWidth="1"/>
    <col min="5899" max="5899" width="3.625" style="117" customWidth="1"/>
    <col min="5900" max="5900" width="5.125" style="117" customWidth="1"/>
    <col min="5901" max="5901" width="3.125" style="117" customWidth="1"/>
    <col min="5902" max="5902" width="4.625" style="117" customWidth="1"/>
    <col min="5903" max="5903" width="5" style="117" customWidth="1"/>
    <col min="5904" max="5905" width="9.75" style="117" customWidth="1"/>
    <col min="5906" max="5907" width="7.875" style="117" customWidth="1"/>
    <col min="5908" max="6138" width="9" style="117"/>
    <col min="6139" max="6139" width="3.125" style="117" customWidth="1"/>
    <col min="6140" max="6140" width="7.625" style="117" customWidth="1"/>
    <col min="6141" max="6141" width="4.125" style="117" customWidth="1"/>
    <col min="6142" max="6142" width="17" style="117" customWidth="1"/>
    <col min="6143" max="6143" width="3.625" style="117" customWidth="1"/>
    <col min="6144" max="6144" width="9.125" style="117" customWidth="1"/>
    <col min="6145" max="6145" width="3.625" style="117" customWidth="1"/>
    <col min="6146" max="6146" width="4.625" style="117" customWidth="1"/>
    <col min="6147" max="6147" width="9.625" style="117" customWidth="1"/>
    <col min="6148" max="6148" width="10.125" style="117" customWidth="1"/>
    <col min="6149" max="6149" width="10.25" style="117" customWidth="1"/>
    <col min="6150" max="6150" width="4.625" style="117" customWidth="1"/>
    <col min="6151" max="6151" width="5" style="117" customWidth="1"/>
    <col min="6152" max="6152" width="11.125" style="117" customWidth="1"/>
    <col min="6153" max="6153" width="16.125" style="117" customWidth="1"/>
    <col min="6154" max="6154" width="4.75" style="117" customWidth="1"/>
    <col min="6155" max="6155" width="3.625" style="117" customWidth="1"/>
    <col min="6156" max="6156" width="5.125" style="117" customWidth="1"/>
    <col min="6157" max="6157" width="3.125" style="117" customWidth="1"/>
    <col min="6158" max="6158" width="4.625" style="117" customWidth="1"/>
    <col min="6159" max="6159" width="5" style="117" customWidth="1"/>
    <col min="6160" max="6161" width="9.75" style="117" customWidth="1"/>
    <col min="6162" max="6163" width="7.875" style="117" customWidth="1"/>
    <col min="6164" max="6394" width="9" style="117"/>
    <col min="6395" max="6395" width="3.125" style="117" customWidth="1"/>
    <col min="6396" max="6396" width="7.625" style="117" customWidth="1"/>
    <col min="6397" max="6397" width="4.125" style="117" customWidth="1"/>
    <col min="6398" max="6398" width="17" style="117" customWidth="1"/>
    <col min="6399" max="6399" width="3.625" style="117" customWidth="1"/>
    <col min="6400" max="6400" width="9.125" style="117" customWidth="1"/>
    <col min="6401" max="6401" width="3.625" style="117" customWidth="1"/>
    <col min="6402" max="6402" width="4.625" style="117" customWidth="1"/>
    <col min="6403" max="6403" width="9.625" style="117" customWidth="1"/>
    <col min="6404" max="6404" width="10.125" style="117" customWidth="1"/>
    <col min="6405" max="6405" width="10.25" style="117" customWidth="1"/>
    <col min="6406" max="6406" width="4.625" style="117" customWidth="1"/>
    <col min="6407" max="6407" width="5" style="117" customWidth="1"/>
    <col min="6408" max="6408" width="11.125" style="117" customWidth="1"/>
    <col min="6409" max="6409" width="16.125" style="117" customWidth="1"/>
    <col min="6410" max="6410" width="4.75" style="117" customWidth="1"/>
    <col min="6411" max="6411" width="3.625" style="117" customWidth="1"/>
    <col min="6412" max="6412" width="5.125" style="117" customWidth="1"/>
    <col min="6413" max="6413" width="3.125" style="117" customWidth="1"/>
    <col min="6414" max="6414" width="4.625" style="117" customWidth="1"/>
    <col min="6415" max="6415" width="5" style="117" customWidth="1"/>
    <col min="6416" max="6417" width="9.75" style="117" customWidth="1"/>
    <col min="6418" max="6419" width="7.875" style="117" customWidth="1"/>
    <col min="6420" max="6650" width="9" style="117"/>
    <col min="6651" max="6651" width="3.125" style="117" customWidth="1"/>
    <col min="6652" max="6652" width="7.625" style="117" customWidth="1"/>
    <col min="6653" max="6653" width="4.125" style="117" customWidth="1"/>
    <col min="6654" max="6654" width="17" style="117" customWidth="1"/>
    <col min="6655" max="6655" width="3.625" style="117" customWidth="1"/>
    <col min="6656" max="6656" width="9.125" style="117" customWidth="1"/>
    <col min="6657" max="6657" width="3.625" style="117" customWidth="1"/>
    <col min="6658" max="6658" width="4.625" style="117" customWidth="1"/>
    <col min="6659" max="6659" width="9.625" style="117" customWidth="1"/>
    <col min="6660" max="6660" width="10.125" style="117" customWidth="1"/>
    <col min="6661" max="6661" width="10.25" style="117" customWidth="1"/>
    <col min="6662" max="6662" width="4.625" style="117" customWidth="1"/>
    <col min="6663" max="6663" width="5" style="117" customWidth="1"/>
    <col min="6664" max="6664" width="11.125" style="117" customWidth="1"/>
    <col min="6665" max="6665" width="16.125" style="117" customWidth="1"/>
    <col min="6666" max="6666" width="4.75" style="117" customWidth="1"/>
    <col min="6667" max="6667" width="3.625" style="117" customWidth="1"/>
    <col min="6668" max="6668" width="5.125" style="117" customWidth="1"/>
    <col min="6669" max="6669" width="3.125" style="117" customWidth="1"/>
    <col min="6670" max="6670" width="4.625" style="117" customWidth="1"/>
    <col min="6671" max="6671" width="5" style="117" customWidth="1"/>
    <col min="6672" max="6673" width="9.75" style="117" customWidth="1"/>
    <col min="6674" max="6675" width="7.875" style="117" customWidth="1"/>
    <col min="6676" max="6906" width="9" style="117"/>
    <col min="6907" max="6907" width="3.125" style="117" customWidth="1"/>
    <col min="6908" max="6908" width="7.625" style="117" customWidth="1"/>
    <col min="6909" max="6909" width="4.125" style="117" customWidth="1"/>
    <col min="6910" max="6910" width="17" style="117" customWidth="1"/>
    <col min="6911" max="6911" width="3.625" style="117" customWidth="1"/>
    <col min="6912" max="6912" width="9.125" style="117" customWidth="1"/>
    <col min="6913" max="6913" width="3.625" style="117" customWidth="1"/>
    <col min="6914" max="6914" width="4.625" style="117" customWidth="1"/>
    <col min="6915" max="6915" width="9.625" style="117" customWidth="1"/>
    <col min="6916" max="6916" width="10.125" style="117" customWidth="1"/>
    <col min="6917" max="6917" width="10.25" style="117" customWidth="1"/>
    <col min="6918" max="6918" width="4.625" style="117" customWidth="1"/>
    <col min="6919" max="6919" width="5" style="117" customWidth="1"/>
    <col min="6920" max="6920" width="11.125" style="117" customWidth="1"/>
    <col min="6921" max="6921" width="16.125" style="117" customWidth="1"/>
    <col min="6922" max="6922" width="4.75" style="117" customWidth="1"/>
    <col min="6923" max="6923" width="3.625" style="117" customWidth="1"/>
    <col min="6924" max="6924" width="5.125" style="117" customWidth="1"/>
    <col min="6925" max="6925" width="3.125" style="117" customWidth="1"/>
    <col min="6926" max="6926" width="4.625" style="117" customWidth="1"/>
    <col min="6927" max="6927" width="5" style="117" customWidth="1"/>
    <col min="6928" max="6929" width="9.75" style="117" customWidth="1"/>
    <col min="6930" max="6931" width="7.875" style="117" customWidth="1"/>
    <col min="6932" max="7162" width="9" style="117"/>
    <col min="7163" max="7163" width="3.125" style="117" customWidth="1"/>
    <col min="7164" max="7164" width="7.625" style="117" customWidth="1"/>
    <col min="7165" max="7165" width="4.125" style="117" customWidth="1"/>
    <col min="7166" max="7166" width="17" style="117" customWidth="1"/>
    <col min="7167" max="7167" width="3.625" style="117" customWidth="1"/>
    <col min="7168" max="7168" width="9.125" style="117" customWidth="1"/>
    <col min="7169" max="7169" width="3.625" style="117" customWidth="1"/>
    <col min="7170" max="7170" width="4.625" style="117" customWidth="1"/>
    <col min="7171" max="7171" width="9.625" style="117" customWidth="1"/>
    <col min="7172" max="7172" width="10.125" style="117" customWidth="1"/>
    <col min="7173" max="7173" width="10.25" style="117" customWidth="1"/>
    <col min="7174" max="7174" width="4.625" style="117" customWidth="1"/>
    <col min="7175" max="7175" width="5" style="117" customWidth="1"/>
    <col min="7176" max="7176" width="11.125" style="117" customWidth="1"/>
    <col min="7177" max="7177" width="16.125" style="117" customWidth="1"/>
    <col min="7178" max="7178" width="4.75" style="117" customWidth="1"/>
    <col min="7179" max="7179" width="3.625" style="117" customWidth="1"/>
    <col min="7180" max="7180" width="5.125" style="117" customWidth="1"/>
    <col min="7181" max="7181" width="3.125" style="117" customWidth="1"/>
    <col min="7182" max="7182" width="4.625" style="117" customWidth="1"/>
    <col min="7183" max="7183" width="5" style="117" customWidth="1"/>
    <col min="7184" max="7185" width="9.75" style="117" customWidth="1"/>
    <col min="7186" max="7187" width="7.875" style="117" customWidth="1"/>
    <col min="7188" max="7418" width="9" style="117"/>
    <col min="7419" max="7419" width="3.125" style="117" customWidth="1"/>
    <col min="7420" max="7420" width="7.625" style="117" customWidth="1"/>
    <col min="7421" max="7421" width="4.125" style="117" customWidth="1"/>
    <col min="7422" max="7422" width="17" style="117" customWidth="1"/>
    <col min="7423" max="7423" width="3.625" style="117" customWidth="1"/>
    <col min="7424" max="7424" width="9.125" style="117" customWidth="1"/>
    <col min="7425" max="7425" width="3.625" style="117" customWidth="1"/>
    <col min="7426" max="7426" width="4.625" style="117" customWidth="1"/>
    <col min="7427" max="7427" width="9.625" style="117" customWidth="1"/>
    <col min="7428" max="7428" width="10.125" style="117" customWidth="1"/>
    <col min="7429" max="7429" width="10.25" style="117" customWidth="1"/>
    <col min="7430" max="7430" width="4.625" style="117" customWidth="1"/>
    <col min="7431" max="7431" width="5" style="117" customWidth="1"/>
    <col min="7432" max="7432" width="11.125" style="117" customWidth="1"/>
    <col min="7433" max="7433" width="16.125" style="117" customWidth="1"/>
    <col min="7434" max="7434" width="4.75" style="117" customWidth="1"/>
    <col min="7435" max="7435" width="3.625" style="117" customWidth="1"/>
    <col min="7436" max="7436" width="5.125" style="117" customWidth="1"/>
    <col min="7437" max="7437" width="3.125" style="117" customWidth="1"/>
    <col min="7438" max="7438" width="4.625" style="117" customWidth="1"/>
    <col min="7439" max="7439" width="5" style="117" customWidth="1"/>
    <col min="7440" max="7441" width="9.75" style="117" customWidth="1"/>
    <col min="7442" max="7443" width="7.875" style="117" customWidth="1"/>
    <col min="7444" max="7674" width="9" style="117"/>
    <col min="7675" max="7675" width="3.125" style="117" customWidth="1"/>
    <col min="7676" max="7676" width="7.625" style="117" customWidth="1"/>
    <col min="7677" max="7677" width="4.125" style="117" customWidth="1"/>
    <col min="7678" max="7678" width="17" style="117" customWidth="1"/>
    <col min="7679" max="7679" width="3.625" style="117" customWidth="1"/>
    <col min="7680" max="7680" width="9.125" style="117" customWidth="1"/>
    <col min="7681" max="7681" width="3.625" style="117" customWidth="1"/>
    <col min="7682" max="7682" width="4.625" style="117" customWidth="1"/>
    <col min="7683" max="7683" width="9.625" style="117" customWidth="1"/>
    <col min="7684" max="7684" width="10.125" style="117" customWidth="1"/>
    <col min="7685" max="7685" width="10.25" style="117" customWidth="1"/>
    <col min="7686" max="7686" width="4.625" style="117" customWidth="1"/>
    <col min="7687" max="7687" width="5" style="117" customWidth="1"/>
    <col min="7688" max="7688" width="11.125" style="117" customWidth="1"/>
    <col min="7689" max="7689" width="16.125" style="117" customWidth="1"/>
    <col min="7690" max="7690" width="4.75" style="117" customWidth="1"/>
    <col min="7691" max="7691" width="3.625" style="117" customWidth="1"/>
    <col min="7692" max="7692" width="5.125" style="117" customWidth="1"/>
    <col min="7693" max="7693" width="3.125" style="117" customWidth="1"/>
    <col min="7694" max="7694" width="4.625" style="117" customWidth="1"/>
    <col min="7695" max="7695" width="5" style="117" customWidth="1"/>
    <col min="7696" max="7697" width="9.75" style="117" customWidth="1"/>
    <col min="7698" max="7699" width="7.875" style="117" customWidth="1"/>
    <col min="7700" max="7930" width="9" style="117"/>
    <col min="7931" max="7931" width="3.125" style="117" customWidth="1"/>
    <col min="7932" max="7932" width="7.625" style="117" customWidth="1"/>
    <col min="7933" max="7933" width="4.125" style="117" customWidth="1"/>
    <col min="7934" max="7934" width="17" style="117" customWidth="1"/>
    <col min="7935" max="7935" width="3.625" style="117" customWidth="1"/>
    <col min="7936" max="7936" width="9.125" style="117" customWidth="1"/>
    <col min="7937" max="7937" width="3.625" style="117" customWidth="1"/>
    <col min="7938" max="7938" width="4.625" style="117" customWidth="1"/>
    <col min="7939" max="7939" width="9.625" style="117" customWidth="1"/>
    <col min="7940" max="7940" width="10.125" style="117" customWidth="1"/>
    <col min="7941" max="7941" width="10.25" style="117" customWidth="1"/>
    <col min="7942" max="7942" width="4.625" style="117" customWidth="1"/>
    <col min="7943" max="7943" width="5" style="117" customWidth="1"/>
    <col min="7944" max="7944" width="11.125" style="117" customWidth="1"/>
    <col min="7945" max="7945" width="16.125" style="117" customWidth="1"/>
    <col min="7946" max="7946" width="4.75" style="117" customWidth="1"/>
    <col min="7947" max="7947" width="3.625" style="117" customWidth="1"/>
    <col min="7948" max="7948" width="5.125" style="117" customWidth="1"/>
    <col min="7949" max="7949" width="3.125" style="117" customWidth="1"/>
    <col min="7950" max="7950" width="4.625" style="117" customWidth="1"/>
    <col min="7951" max="7951" width="5" style="117" customWidth="1"/>
    <col min="7952" max="7953" width="9.75" style="117" customWidth="1"/>
    <col min="7954" max="7955" width="7.875" style="117" customWidth="1"/>
    <col min="7956" max="8186" width="9" style="117"/>
    <col min="8187" max="8187" width="3.125" style="117" customWidth="1"/>
    <col min="8188" max="8188" width="7.625" style="117" customWidth="1"/>
    <col min="8189" max="8189" width="4.125" style="117" customWidth="1"/>
    <col min="8190" max="8190" width="17" style="117" customWidth="1"/>
    <col min="8191" max="8191" width="3.625" style="117" customWidth="1"/>
    <col min="8192" max="8192" width="9.125" style="117" customWidth="1"/>
    <col min="8193" max="8193" width="3.625" style="117" customWidth="1"/>
    <col min="8194" max="8194" width="4.625" style="117" customWidth="1"/>
    <col min="8195" max="8195" width="9.625" style="117" customWidth="1"/>
    <col min="8196" max="8196" width="10.125" style="117" customWidth="1"/>
    <col min="8197" max="8197" width="10.25" style="117" customWidth="1"/>
    <col min="8198" max="8198" width="4.625" style="117" customWidth="1"/>
    <col min="8199" max="8199" width="5" style="117" customWidth="1"/>
    <col min="8200" max="8200" width="11.125" style="117" customWidth="1"/>
    <col min="8201" max="8201" width="16.125" style="117" customWidth="1"/>
    <col min="8202" max="8202" width="4.75" style="117" customWidth="1"/>
    <col min="8203" max="8203" width="3.625" style="117" customWidth="1"/>
    <col min="8204" max="8204" width="5.125" style="117" customWidth="1"/>
    <col min="8205" max="8205" width="3.125" style="117" customWidth="1"/>
    <col min="8206" max="8206" width="4.625" style="117" customWidth="1"/>
    <col min="8207" max="8207" width="5" style="117" customWidth="1"/>
    <col min="8208" max="8209" width="9.75" style="117" customWidth="1"/>
    <col min="8210" max="8211" width="7.875" style="117" customWidth="1"/>
    <col min="8212" max="8442" width="9" style="117"/>
    <col min="8443" max="8443" width="3.125" style="117" customWidth="1"/>
    <col min="8444" max="8444" width="7.625" style="117" customWidth="1"/>
    <col min="8445" max="8445" width="4.125" style="117" customWidth="1"/>
    <col min="8446" max="8446" width="17" style="117" customWidth="1"/>
    <col min="8447" max="8447" width="3.625" style="117" customWidth="1"/>
    <col min="8448" max="8448" width="9.125" style="117" customWidth="1"/>
    <col min="8449" max="8449" width="3.625" style="117" customWidth="1"/>
    <col min="8450" max="8450" width="4.625" style="117" customWidth="1"/>
    <col min="8451" max="8451" width="9.625" style="117" customWidth="1"/>
    <col min="8452" max="8452" width="10.125" style="117" customWidth="1"/>
    <col min="8453" max="8453" width="10.25" style="117" customWidth="1"/>
    <col min="8454" max="8454" width="4.625" style="117" customWidth="1"/>
    <col min="8455" max="8455" width="5" style="117" customWidth="1"/>
    <col min="8456" max="8456" width="11.125" style="117" customWidth="1"/>
    <col min="8457" max="8457" width="16.125" style="117" customWidth="1"/>
    <col min="8458" max="8458" width="4.75" style="117" customWidth="1"/>
    <col min="8459" max="8459" width="3.625" style="117" customWidth="1"/>
    <col min="8460" max="8460" width="5.125" style="117" customWidth="1"/>
    <col min="8461" max="8461" width="3.125" style="117" customWidth="1"/>
    <col min="8462" max="8462" width="4.625" style="117" customWidth="1"/>
    <col min="8463" max="8463" width="5" style="117" customWidth="1"/>
    <col min="8464" max="8465" width="9.75" style="117" customWidth="1"/>
    <col min="8466" max="8467" width="7.875" style="117" customWidth="1"/>
    <col min="8468" max="8698" width="9" style="117"/>
    <col min="8699" max="8699" width="3.125" style="117" customWidth="1"/>
    <col min="8700" max="8700" width="7.625" style="117" customWidth="1"/>
    <col min="8701" max="8701" width="4.125" style="117" customWidth="1"/>
    <col min="8702" max="8702" width="17" style="117" customWidth="1"/>
    <col min="8703" max="8703" width="3.625" style="117" customWidth="1"/>
    <col min="8704" max="8704" width="9.125" style="117" customWidth="1"/>
    <col min="8705" max="8705" width="3.625" style="117" customWidth="1"/>
    <col min="8706" max="8706" width="4.625" style="117" customWidth="1"/>
    <col min="8707" max="8707" width="9.625" style="117" customWidth="1"/>
    <col min="8708" max="8708" width="10.125" style="117" customWidth="1"/>
    <col min="8709" max="8709" width="10.25" style="117" customWidth="1"/>
    <col min="8710" max="8710" width="4.625" style="117" customWidth="1"/>
    <col min="8711" max="8711" width="5" style="117" customWidth="1"/>
    <col min="8712" max="8712" width="11.125" style="117" customWidth="1"/>
    <col min="8713" max="8713" width="16.125" style="117" customWidth="1"/>
    <col min="8714" max="8714" width="4.75" style="117" customWidth="1"/>
    <col min="8715" max="8715" width="3.625" style="117" customWidth="1"/>
    <col min="8716" max="8716" width="5.125" style="117" customWidth="1"/>
    <col min="8717" max="8717" width="3.125" style="117" customWidth="1"/>
    <col min="8718" max="8718" width="4.625" style="117" customWidth="1"/>
    <col min="8719" max="8719" width="5" style="117" customWidth="1"/>
    <col min="8720" max="8721" width="9.75" style="117" customWidth="1"/>
    <col min="8722" max="8723" width="7.875" style="117" customWidth="1"/>
    <col min="8724" max="8954" width="9" style="117"/>
    <col min="8955" max="8955" width="3.125" style="117" customWidth="1"/>
    <col min="8956" max="8956" width="7.625" style="117" customWidth="1"/>
    <col min="8957" max="8957" width="4.125" style="117" customWidth="1"/>
    <col min="8958" max="8958" width="17" style="117" customWidth="1"/>
    <col min="8959" max="8959" width="3.625" style="117" customWidth="1"/>
    <col min="8960" max="8960" width="9.125" style="117" customWidth="1"/>
    <col min="8961" max="8961" width="3.625" style="117" customWidth="1"/>
    <col min="8962" max="8962" width="4.625" style="117" customWidth="1"/>
    <col min="8963" max="8963" width="9.625" style="117" customWidth="1"/>
    <col min="8964" max="8964" width="10.125" style="117" customWidth="1"/>
    <col min="8965" max="8965" width="10.25" style="117" customWidth="1"/>
    <col min="8966" max="8966" width="4.625" style="117" customWidth="1"/>
    <col min="8967" max="8967" width="5" style="117" customWidth="1"/>
    <col min="8968" max="8968" width="11.125" style="117" customWidth="1"/>
    <col min="8969" max="8969" width="16.125" style="117" customWidth="1"/>
    <col min="8970" max="8970" width="4.75" style="117" customWidth="1"/>
    <col min="8971" max="8971" width="3.625" style="117" customWidth="1"/>
    <col min="8972" max="8972" width="5.125" style="117" customWidth="1"/>
    <col min="8973" max="8973" width="3.125" style="117" customWidth="1"/>
    <col min="8974" max="8974" width="4.625" style="117" customWidth="1"/>
    <col min="8975" max="8975" width="5" style="117" customWidth="1"/>
    <col min="8976" max="8977" width="9.75" style="117" customWidth="1"/>
    <col min="8978" max="8979" width="7.875" style="117" customWidth="1"/>
    <col min="8980" max="9210" width="9" style="117"/>
    <col min="9211" max="9211" width="3.125" style="117" customWidth="1"/>
    <col min="9212" max="9212" width="7.625" style="117" customWidth="1"/>
    <col min="9213" max="9213" width="4.125" style="117" customWidth="1"/>
    <col min="9214" max="9214" width="17" style="117" customWidth="1"/>
    <col min="9215" max="9215" width="3.625" style="117" customWidth="1"/>
    <col min="9216" max="9216" width="9.125" style="117" customWidth="1"/>
    <col min="9217" max="9217" width="3.625" style="117" customWidth="1"/>
    <col min="9218" max="9218" width="4.625" style="117" customWidth="1"/>
    <col min="9219" max="9219" width="9.625" style="117" customWidth="1"/>
    <col min="9220" max="9220" width="10.125" style="117" customWidth="1"/>
    <col min="9221" max="9221" width="10.25" style="117" customWidth="1"/>
    <col min="9222" max="9222" width="4.625" style="117" customWidth="1"/>
    <col min="9223" max="9223" width="5" style="117" customWidth="1"/>
    <col min="9224" max="9224" width="11.125" style="117" customWidth="1"/>
    <col min="9225" max="9225" width="16.125" style="117" customWidth="1"/>
    <col min="9226" max="9226" width="4.75" style="117" customWidth="1"/>
    <col min="9227" max="9227" width="3.625" style="117" customWidth="1"/>
    <col min="9228" max="9228" width="5.125" style="117" customWidth="1"/>
    <col min="9229" max="9229" width="3.125" style="117" customWidth="1"/>
    <col min="9230" max="9230" width="4.625" style="117" customWidth="1"/>
    <col min="9231" max="9231" width="5" style="117" customWidth="1"/>
    <col min="9232" max="9233" width="9.75" style="117" customWidth="1"/>
    <col min="9234" max="9235" width="7.875" style="117" customWidth="1"/>
    <col min="9236" max="9466" width="9" style="117"/>
    <col min="9467" max="9467" width="3.125" style="117" customWidth="1"/>
    <col min="9468" max="9468" width="7.625" style="117" customWidth="1"/>
    <col min="9469" max="9469" width="4.125" style="117" customWidth="1"/>
    <col min="9470" max="9470" width="17" style="117" customWidth="1"/>
    <col min="9471" max="9471" width="3.625" style="117" customWidth="1"/>
    <col min="9472" max="9472" width="9.125" style="117" customWidth="1"/>
    <col min="9473" max="9473" width="3.625" style="117" customWidth="1"/>
    <col min="9474" max="9474" width="4.625" style="117" customWidth="1"/>
    <col min="9475" max="9475" width="9.625" style="117" customWidth="1"/>
    <col min="9476" max="9476" width="10.125" style="117" customWidth="1"/>
    <col min="9477" max="9477" width="10.25" style="117" customWidth="1"/>
    <col min="9478" max="9478" width="4.625" style="117" customWidth="1"/>
    <col min="9479" max="9479" width="5" style="117" customWidth="1"/>
    <col min="9480" max="9480" width="11.125" style="117" customWidth="1"/>
    <col min="9481" max="9481" width="16.125" style="117" customWidth="1"/>
    <col min="9482" max="9482" width="4.75" style="117" customWidth="1"/>
    <col min="9483" max="9483" width="3.625" style="117" customWidth="1"/>
    <col min="9484" max="9484" width="5.125" style="117" customWidth="1"/>
    <col min="9485" max="9485" width="3.125" style="117" customWidth="1"/>
    <col min="9486" max="9486" width="4.625" style="117" customWidth="1"/>
    <col min="9487" max="9487" width="5" style="117" customWidth="1"/>
    <col min="9488" max="9489" width="9.75" style="117" customWidth="1"/>
    <col min="9490" max="9491" width="7.875" style="117" customWidth="1"/>
    <col min="9492" max="9722" width="9" style="117"/>
    <col min="9723" max="9723" width="3.125" style="117" customWidth="1"/>
    <col min="9724" max="9724" width="7.625" style="117" customWidth="1"/>
    <col min="9725" max="9725" width="4.125" style="117" customWidth="1"/>
    <col min="9726" max="9726" width="17" style="117" customWidth="1"/>
    <col min="9727" max="9727" width="3.625" style="117" customWidth="1"/>
    <col min="9728" max="9728" width="9.125" style="117" customWidth="1"/>
    <col min="9729" max="9729" width="3.625" style="117" customWidth="1"/>
    <col min="9730" max="9730" width="4.625" style="117" customWidth="1"/>
    <col min="9731" max="9731" width="9.625" style="117" customWidth="1"/>
    <col min="9732" max="9732" width="10.125" style="117" customWidth="1"/>
    <col min="9733" max="9733" width="10.25" style="117" customWidth="1"/>
    <col min="9734" max="9734" width="4.625" style="117" customWidth="1"/>
    <col min="9735" max="9735" width="5" style="117" customWidth="1"/>
    <col min="9736" max="9736" width="11.125" style="117" customWidth="1"/>
    <col min="9737" max="9737" width="16.125" style="117" customWidth="1"/>
    <col min="9738" max="9738" width="4.75" style="117" customWidth="1"/>
    <col min="9739" max="9739" width="3.625" style="117" customWidth="1"/>
    <col min="9740" max="9740" width="5.125" style="117" customWidth="1"/>
    <col min="9741" max="9741" width="3.125" style="117" customWidth="1"/>
    <col min="9742" max="9742" width="4.625" style="117" customWidth="1"/>
    <col min="9743" max="9743" width="5" style="117" customWidth="1"/>
    <col min="9744" max="9745" width="9.75" style="117" customWidth="1"/>
    <col min="9746" max="9747" width="7.875" style="117" customWidth="1"/>
    <col min="9748" max="9978" width="9" style="117"/>
    <col min="9979" max="9979" width="3.125" style="117" customWidth="1"/>
    <col min="9980" max="9980" width="7.625" style="117" customWidth="1"/>
    <col min="9981" max="9981" width="4.125" style="117" customWidth="1"/>
    <col min="9982" max="9982" width="17" style="117" customWidth="1"/>
    <col min="9983" max="9983" width="3.625" style="117" customWidth="1"/>
    <col min="9984" max="9984" width="9.125" style="117" customWidth="1"/>
    <col min="9985" max="9985" width="3.625" style="117" customWidth="1"/>
    <col min="9986" max="9986" width="4.625" style="117" customWidth="1"/>
    <col min="9987" max="9987" width="9.625" style="117" customWidth="1"/>
    <col min="9988" max="9988" width="10.125" style="117" customWidth="1"/>
    <col min="9989" max="9989" width="10.25" style="117" customWidth="1"/>
    <col min="9990" max="9990" width="4.625" style="117" customWidth="1"/>
    <col min="9991" max="9991" width="5" style="117" customWidth="1"/>
    <col min="9992" max="9992" width="11.125" style="117" customWidth="1"/>
    <col min="9993" max="9993" width="16.125" style="117" customWidth="1"/>
    <col min="9994" max="9994" width="4.75" style="117" customWidth="1"/>
    <col min="9995" max="9995" width="3.625" style="117" customWidth="1"/>
    <col min="9996" max="9996" width="5.125" style="117" customWidth="1"/>
    <col min="9997" max="9997" width="3.125" style="117" customWidth="1"/>
    <col min="9998" max="9998" width="4.625" style="117" customWidth="1"/>
    <col min="9999" max="9999" width="5" style="117" customWidth="1"/>
    <col min="10000" max="10001" width="9.75" style="117" customWidth="1"/>
    <col min="10002" max="10003" width="7.875" style="117" customWidth="1"/>
    <col min="10004" max="10234" width="9" style="117"/>
    <col min="10235" max="10235" width="3.125" style="117" customWidth="1"/>
    <col min="10236" max="10236" width="7.625" style="117" customWidth="1"/>
    <col min="10237" max="10237" width="4.125" style="117" customWidth="1"/>
    <col min="10238" max="10238" width="17" style="117" customWidth="1"/>
    <col min="10239" max="10239" width="3.625" style="117" customWidth="1"/>
    <col min="10240" max="10240" width="9.125" style="117" customWidth="1"/>
    <col min="10241" max="10241" width="3.625" style="117" customWidth="1"/>
    <col min="10242" max="10242" width="4.625" style="117" customWidth="1"/>
    <col min="10243" max="10243" width="9.625" style="117" customWidth="1"/>
    <col min="10244" max="10244" width="10.125" style="117" customWidth="1"/>
    <col min="10245" max="10245" width="10.25" style="117" customWidth="1"/>
    <col min="10246" max="10246" width="4.625" style="117" customWidth="1"/>
    <col min="10247" max="10247" width="5" style="117" customWidth="1"/>
    <col min="10248" max="10248" width="11.125" style="117" customWidth="1"/>
    <col min="10249" max="10249" width="16.125" style="117" customWidth="1"/>
    <col min="10250" max="10250" width="4.75" style="117" customWidth="1"/>
    <col min="10251" max="10251" width="3.625" style="117" customWidth="1"/>
    <col min="10252" max="10252" width="5.125" style="117" customWidth="1"/>
    <col min="10253" max="10253" width="3.125" style="117" customWidth="1"/>
    <col min="10254" max="10254" width="4.625" style="117" customWidth="1"/>
    <col min="10255" max="10255" width="5" style="117" customWidth="1"/>
    <col min="10256" max="10257" width="9.75" style="117" customWidth="1"/>
    <col min="10258" max="10259" width="7.875" style="117" customWidth="1"/>
    <col min="10260" max="10490" width="9" style="117"/>
    <col min="10491" max="10491" width="3.125" style="117" customWidth="1"/>
    <col min="10492" max="10492" width="7.625" style="117" customWidth="1"/>
    <col min="10493" max="10493" width="4.125" style="117" customWidth="1"/>
    <col min="10494" max="10494" width="17" style="117" customWidth="1"/>
    <col min="10495" max="10495" width="3.625" style="117" customWidth="1"/>
    <col min="10496" max="10496" width="9.125" style="117" customWidth="1"/>
    <col min="10497" max="10497" width="3.625" style="117" customWidth="1"/>
    <col min="10498" max="10498" width="4.625" style="117" customWidth="1"/>
    <col min="10499" max="10499" width="9.625" style="117" customWidth="1"/>
    <col min="10500" max="10500" width="10.125" style="117" customWidth="1"/>
    <col min="10501" max="10501" width="10.25" style="117" customWidth="1"/>
    <col min="10502" max="10502" width="4.625" style="117" customWidth="1"/>
    <col min="10503" max="10503" width="5" style="117" customWidth="1"/>
    <col min="10504" max="10504" width="11.125" style="117" customWidth="1"/>
    <col min="10505" max="10505" width="16.125" style="117" customWidth="1"/>
    <col min="10506" max="10506" width="4.75" style="117" customWidth="1"/>
    <col min="10507" max="10507" width="3.625" style="117" customWidth="1"/>
    <col min="10508" max="10508" width="5.125" style="117" customWidth="1"/>
    <col min="10509" max="10509" width="3.125" style="117" customWidth="1"/>
    <col min="10510" max="10510" width="4.625" style="117" customWidth="1"/>
    <col min="10511" max="10511" width="5" style="117" customWidth="1"/>
    <col min="10512" max="10513" width="9.75" style="117" customWidth="1"/>
    <col min="10514" max="10515" width="7.875" style="117" customWidth="1"/>
    <col min="10516" max="10746" width="9" style="117"/>
    <col min="10747" max="10747" width="3.125" style="117" customWidth="1"/>
    <col min="10748" max="10748" width="7.625" style="117" customWidth="1"/>
    <col min="10749" max="10749" width="4.125" style="117" customWidth="1"/>
    <col min="10750" max="10750" width="17" style="117" customWidth="1"/>
    <col min="10751" max="10751" width="3.625" style="117" customWidth="1"/>
    <col min="10752" max="10752" width="9.125" style="117" customWidth="1"/>
    <col min="10753" max="10753" width="3.625" style="117" customWidth="1"/>
    <col min="10754" max="10754" width="4.625" style="117" customWidth="1"/>
    <col min="10755" max="10755" width="9.625" style="117" customWidth="1"/>
    <col min="10756" max="10756" width="10.125" style="117" customWidth="1"/>
    <col min="10757" max="10757" width="10.25" style="117" customWidth="1"/>
    <col min="10758" max="10758" width="4.625" style="117" customWidth="1"/>
    <col min="10759" max="10759" width="5" style="117" customWidth="1"/>
    <col min="10760" max="10760" width="11.125" style="117" customWidth="1"/>
    <col min="10761" max="10761" width="16.125" style="117" customWidth="1"/>
    <col min="10762" max="10762" width="4.75" style="117" customWidth="1"/>
    <col min="10763" max="10763" width="3.625" style="117" customWidth="1"/>
    <col min="10764" max="10764" width="5.125" style="117" customWidth="1"/>
    <col min="10765" max="10765" width="3.125" style="117" customWidth="1"/>
    <col min="10766" max="10766" width="4.625" style="117" customWidth="1"/>
    <col min="10767" max="10767" width="5" style="117" customWidth="1"/>
    <col min="10768" max="10769" width="9.75" style="117" customWidth="1"/>
    <col min="10770" max="10771" width="7.875" style="117" customWidth="1"/>
    <col min="10772" max="11002" width="9" style="117"/>
    <col min="11003" max="11003" width="3.125" style="117" customWidth="1"/>
    <col min="11004" max="11004" width="7.625" style="117" customWidth="1"/>
    <col min="11005" max="11005" width="4.125" style="117" customWidth="1"/>
    <col min="11006" max="11006" width="17" style="117" customWidth="1"/>
    <col min="11007" max="11007" width="3.625" style="117" customWidth="1"/>
    <col min="11008" max="11008" width="9.125" style="117" customWidth="1"/>
    <col min="11009" max="11009" width="3.625" style="117" customWidth="1"/>
    <col min="11010" max="11010" width="4.625" style="117" customWidth="1"/>
    <col min="11011" max="11011" width="9.625" style="117" customWidth="1"/>
    <col min="11012" max="11012" width="10.125" style="117" customWidth="1"/>
    <col min="11013" max="11013" width="10.25" style="117" customWidth="1"/>
    <col min="11014" max="11014" width="4.625" style="117" customWidth="1"/>
    <col min="11015" max="11015" width="5" style="117" customWidth="1"/>
    <col min="11016" max="11016" width="11.125" style="117" customWidth="1"/>
    <col min="11017" max="11017" width="16.125" style="117" customWidth="1"/>
    <col min="11018" max="11018" width="4.75" style="117" customWidth="1"/>
    <col min="11019" max="11019" width="3.625" style="117" customWidth="1"/>
    <col min="11020" max="11020" width="5.125" style="117" customWidth="1"/>
    <col min="11021" max="11021" width="3.125" style="117" customWidth="1"/>
    <col min="11022" max="11022" width="4.625" style="117" customWidth="1"/>
    <col min="11023" max="11023" width="5" style="117" customWidth="1"/>
    <col min="11024" max="11025" width="9.75" style="117" customWidth="1"/>
    <col min="11026" max="11027" width="7.875" style="117" customWidth="1"/>
    <col min="11028" max="11258" width="9" style="117"/>
    <col min="11259" max="11259" width="3.125" style="117" customWidth="1"/>
    <col min="11260" max="11260" width="7.625" style="117" customWidth="1"/>
    <col min="11261" max="11261" width="4.125" style="117" customWidth="1"/>
    <col min="11262" max="11262" width="17" style="117" customWidth="1"/>
    <col min="11263" max="11263" width="3.625" style="117" customWidth="1"/>
    <col min="11264" max="11264" width="9.125" style="117" customWidth="1"/>
    <col min="11265" max="11265" width="3.625" style="117" customWidth="1"/>
    <col min="11266" max="11266" width="4.625" style="117" customWidth="1"/>
    <col min="11267" max="11267" width="9.625" style="117" customWidth="1"/>
    <col min="11268" max="11268" width="10.125" style="117" customWidth="1"/>
    <col min="11269" max="11269" width="10.25" style="117" customWidth="1"/>
    <col min="11270" max="11270" width="4.625" style="117" customWidth="1"/>
    <col min="11271" max="11271" width="5" style="117" customWidth="1"/>
    <col min="11272" max="11272" width="11.125" style="117" customWidth="1"/>
    <col min="11273" max="11273" width="16.125" style="117" customWidth="1"/>
    <col min="11274" max="11274" width="4.75" style="117" customWidth="1"/>
    <col min="11275" max="11275" width="3.625" style="117" customWidth="1"/>
    <col min="11276" max="11276" width="5.125" style="117" customWidth="1"/>
    <col min="11277" max="11277" width="3.125" style="117" customWidth="1"/>
    <col min="11278" max="11278" width="4.625" style="117" customWidth="1"/>
    <col min="11279" max="11279" width="5" style="117" customWidth="1"/>
    <col min="11280" max="11281" width="9.75" style="117" customWidth="1"/>
    <col min="11282" max="11283" width="7.875" style="117" customWidth="1"/>
    <col min="11284" max="11514" width="9" style="117"/>
    <col min="11515" max="11515" width="3.125" style="117" customWidth="1"/>
    <col min="11516" max="11516" width="7.625" style="117" customWidth="1"/>
    <col min="11517" max="11517" width="4.125" style="117" customWidth="1"/>
    <col min="11518" max="11518" width="17" style="117" customWidth="1"/>
    <col min="11519" max="11519" width="3.625" style="117" customWidth="1"/>
    <col min="11520" max="11520" width="9.125" style="117" customWidth="1"/>
    <col min="11521" max="11521" width="3.625" style="117" customWidth="1"/>
    <col min="11522" max="11522" width="4.625" style="117" customWidth="1"/>
    <col min="11523" max="11523" width="9.625" style="117" customWidth="1"/>
    <col min="11524" max="11524" width="10.125" style="117" customWidth="1"/>
    <col min="11525" max="11525" width="10.25" style="117" customWidth="1"/>
    <col min="11526" max="11526" width="4.625" style="117" customWidth="1"/>
    <col min="11527" max="11527" width="5" style="117" customWidth="1"/>
    <col min="11528" max="11528" width="11.125" style="117" customWidth="1"/>
    <col min="11529" max="11529" width="16.125" style="117" customWidth="1"/>
    <col min="11530" max="11530" width="4.75" style="117" customWidth="1"/>
    <col min="11531" max="11531" width="3.625" style="117" customWidth="1"/>
    <col min="11532" max="11532" width="5.125" style="117" customWidth="1"/>
    <col min="11533" max="11533" width="3.125" style="117" customWidth="1"/>
    <col min="11534" max="11534" width="4.625" style="117" customWidth="1"/>
    <col min="11535" max="11535" width="5" style="117" customWidth="1"/>
    <col min="11536" max="11537" width="9.75" style="117" customWidth="1"/>
    <col min="11538" max="11539" width="7.875" style="117" customWidth="1"/>
    <col min="11540" max="11770" width="9" style="117"/>
    <col min="11771" max="11771" width="3.125" style="117" customWidth="1"/>
    <col min="11772" max="11772" width="7.625" style="117" customWidth="1"/>
    <col min="11773" max="11773" width="4.125" style="117" customWidth="1"/>
    <col min="11774" max="11774" width="17" style="117" customWidth="1"/>
    <col min="11775" max="11775" width="3.625" style="117" customWidth="1"/>
    <col min="11776" max="11776" width="9.125" style="117" customWidth="1"/>
    <col min="11777" max="11777" width="3.625" style="117" customWidth="1"/>
    <col min="11778" max="11778" width="4.625" style="117" customWidth="1"/>
    <col min="11779" max="11779" width="9.625" style="117" customWidth="1"/>
    <col min="11780" max="11780" width="10.125" style="117" customWidth="1"/>
    <col min="11781" max="11781" width="10.25" style="117" customWidth="1"/>
    <col min="11782" max="11782" width="4.625" style="117" customWidth="1"/>
    <col min="11783" max="11783" width="5" style="117" customWidth="1"/>
    <col min="11784" max="11784" width="11.125" style="117" customWidth="1"/>
    <col min="11785" max="11785" width="16.125" style="117" customWidth="1"/>
    <col min="11786" max="11786" width="4.75" style="117" customWidth="1"/>
    <col min="11787" max="11787" width="3.625" style="117" customWidth="1"/>
    <col min="11788" max="11788" width="5.125" style="117" customWidth="1"/>
    <col min="11789" max="11789" width="3.125" style="117" customWidth="1"/>
    <col min="11790" max="11790" width="4.625" style="117" customWidth="1"/>
    <col min="11791" max="11791" width="5" style="117" customWidth="1"/>
    <col min="11792" max="11793" width="9.75" style="117" customWidth="1"/>
    <col min="11794" max="11795" width="7.875" style="117" customWidth="1"/>
    <col min="11796" max="12026" width="9" style="117"/>
    <col min="12027" max="12027" width="3.125" style="117" customWidth="1"/>
    <col min="12028" max="12028" width="7.625" style="117" customWidth="1"/>
    <col min="12029" max="12029" width="4.125" style="117" customWidth="1"/>
    <col min="12030" max="12030" width="17" style="117" customWidth="1"/>
    <col min="12031" max="12031" width="3.625" style="117" customWidth="1"/>
    <col min="12032" max="12032" width="9.125" style="117" customWidth="1"/>
    <col min="12033" max="12033" width="3.625" style="117" customWidth="1"/>
    <col min="12034" max="12034" width="4.625" style="117" customWidth="1"/>
    <col min="12035" max="12035" width="9.625" style="117" customWidth="1"/>
    <col min="12036" max="12036" width="10.125" style="117" customWidth="1"/>
    <col min="12037" max="12037" width="10.25" style="117" customWidth="1"/>
    <col min="12038" max="12038" width="4.625" style="117" customWidth="1"/>
    <col min="12039" max="12039" width="5" style="117" customWidth="1"/>
    <col min="12040" max="12040" width="11.125" style="117" customWidth="1"/>
    <col min="12041" max="12041" width="16.125" style="117" customWidth="1"/>
    <col min="12042" max="12042" width="4.75" style="117" customWidth="1"/>
    <col min="12043" max="12043" width="3.625" style="117" customWidth="1"/>
    <col min="12044" max="12044" width="5.125" style="117" customWidth="1"/>
    <col min="12045" max="12045" width="3.125" style="117" customWidth="1"/>
    <col min="12046" max="12046" width="4.625" style="117" customWidth="1"/>
    <col min="12047" max="12047" width="5" style="117" customWidth="1"/>
    <col min="12048" max="12049" width="9.75" style="117" customWidth="1"/>
    <col min="12050" max="12051" width="7.875" style="117" customWidth="1"/>
    <col min="12052" max="12282" width="9" style="117"/>
    <col min="12283" max="12283" width="3.125" style="117" customWidth="1"/>
    <col min="12284" max="12284" width="7.625" style="117" customWidth="1"/>
    <col min="12285" max="12285" width="4.125" style="117" customWidth="1"/>
    <col min="12286" max="12286" width="17" style="117" customWidth="1"/>
    <col min="12287" max="12287" width="3.625" style="117" customWidth="1"/>
    <col min="12288" max="12288" width="9.125" style="117" customWidth="1"/>
    <col min="12289" max="12289" width="3.625" style="117" customWidth="1"/>
    <col min="12290" max="12290" width="4.625" style="117" customWidth="1"/>
    <col min="12291" max="12291" width="9.625" style="117" customWidth="1"/>
    <col min="12292" max="12292" width="10.125" style="117" customWidth="1"/>
    <col min="12293" max="12293" width="10.25" style="117" customWidth="1"/>
    <col min="12294" max="12294" width="4.625" style="117" customWidth="1"/>
    <col min="12295" max="12295" width="5" style="117" customWidth="1"/>
    <col min="12296" max="12296" width="11.125" style="117" customWidth="1"/>
    <col min="12297" max="12297" width="16.125" style="117" customWidth="1"/>
    <col min="12298" max="12298" width="4.75" style="117" customWidth="1"/>
    <col min="12299" max="12299" width="3.625" style="117" customWidth="1"/>
    <col min="12300" max="12300" width="5.125" style="117" customWidth="1"/>
    <col min="12301" max="12301" width="3.125" style="117" customWidth="1"/>
    <col min="12302" max="12302" width="4.625" style="117" customWidth="1"/>
    <col min="12303" max="12303" width="5" style="117" customWidth="1"/>
    <col min="12304" max="12305" width="9.75" style="117" customWidth="1"/>
    <col min="12306" max="12307" width="7.875" style="117" customWidth="1"/>
    <col min="12308" max="12538" width="9" style="117"/>
    <col min="12539" max="12539" width="3.125" style="117" customWidth="1"/>
    <col min="12540" max="12540" width="7.625" style="117" customWidth="1"/>
    <col min="12541" max="12541" width="4.125" style="117" customWidth="1"/>
    <col min="12542" max="12542" width="17" style="117" customWidth="1"/>
    <col min="12543" max="12543" width="3.625" style="117" customWidth="1"/>
    <col min="12544" max="12544" width="9.125" style="117" customWidth="1"/>
    <col min="12545" max="12545" width="3.625" style="117" customWidth="1"/>
    <col min="12546" max="12546" width="4.625" style="117" customWidth="1"/>
    <col min="12547" max="12547" width="9.625" style="117" customWidth="1"/>
    <col min="12548" max="12548" width="10.125" style="117" customWidth="1"/>
    <col min="12549" max="12549" width="10.25" style="117" customWidth="1"/>
    <col min="12550" max="12550" width="4.625" style="117" customWidth="1"/>
    <col min="12551" max="12551" width="5" style="117" customWidth="1"/>
    <col min="12552" max="12552" width="11.125" style="117" customWidth="1"/>
    <col min="12553" max="12553" width="16.125" style="117" customWidth="1"/>
    <col min="12554" max="12554" width="4.75" style="117" customWidth="1"/>
    <col min="12555" max="12555" width="3.625" style="117" customWidth="1"/>
    <col min="12556" max="12556" width="5.125" style="117" customWidth="1"/>
    <col min="12557" max="12557" width="3.125" style="117" customWidth="1"/>
    <col min="12558" max="12558" width="4.625" style="117" customWidth="1"/>
    <col min="12559" max="12559" width="5" style="117" customWidth="1"/>
    <col min="12560" max="12561" width="9.75" style="117" customWidth="1"/>
    <col min="12562" max="12563" width="7.875" style="117" customWidth="1"/>
    <col min="12564" max="12794" width="9" style="117"/>
    <col min="12795" max="12795" width="3.125" style="117" customWidth="1"/>
    <col min="12796" max="12796" width="7.625" style="117" customWidth="1"/>
    <col min="12797" max="12797" width="4.125" style="117" customWidth="1"/>
    <col min="12798" max="12798" width="17" style="117" customWidth="1"/>
    <col min="12799" max="12799" width="3.625" style="117" customWidth="1"/>
    <col min="12800" max="12800" width="9.125" style="117" customWidth="1"/>
    <col min="12801" max="12801" width="3.625" style="117" customWidth="1"/>
    <col min="12802" max="12802" width="4.625" style="117" customWidth="1"/>
    <col min="12803" max="12803" width="9.625" style="117" customWidth="1"/>
    <col min="12804" max="12804" width="10.125" style="117" customWidth="1"/>
    <col min="12805" max="12805" width="10.25" style="117" customWidth="1"/>
    <col min="12806" max="12806" width="4.625" style="117" customWidth="1"/>
    <col min="12807" max="12807" width="5" style="117" customWidth="1"/>
    <col min="12808" max="12808" width="11.125" style="117" customWidth="1"/>
    <col min="12809" max="12809" width="16.125" style="117" customWidth="1"/>
    <col min="12810" max="12810" width="4.75" style="117" customWidth="1"/>
    <col min="12811" max="12811" width="3.625" style="117" customWidth="1"/>
    <col min="12812" max="12812" width="5.125" style="117" customWidth="1"/>
    <col min="12813" max="12813" width="3.125" style="117" customWidth="1"/>
    <col min="12814" max="12814" width="4.625" style="117" customWidth="1"/>
    <col min="12815" max="12815" width="5" style="117" customWidth="1"/>
    <col min="12816" max="12817" width="9.75" style="117" customWidth="1"/>
    <col min="12818" max="12819" width="7.875" style="117" customWidth="1"/>
    <col min="12820" max="13050" width="9" style="117"/>
    <col min="13051" max="13051" width="3.125" style="117" customWidth="1"/>
    <col min="13052" max="13052" width="7.625" style="117" customWidth="1"/>
    <col min="13053" max="13053" width="4.125" style="117" customWidth="1"/>
    <col min="13054" max="13054" width="17" style="117" customWidth="1"/>
    <col min="13055" max="13055" width="3.625" style="117" customWidth="1"/>
    <col min="13056" max="13056" width="9.125" style="117" customWidth="1"/>
    <col min="13057" max="13057" width="3.625" style="117" customWidth="1"/>
    <col min="13058" max="13058" width="4.625" style="117" customWidth="1"/>
    <col min="13059" max="13059" width="9.625" style="117" customWidth="1"/>
    <col min="13060" max="13060" width="10.125" style="117" customWidth="1"/>
    <col min="13061" max="13061" width="10.25" style="117" customWidth="1"/>
    <col min="13062" max="13062" width="4.625" style="117" customWidth="1"/>
    <col min="13063" max="13063" width="5" style="117" customWidth="1"/>
    <col min="13064" max="13064" width="11.125" style="117" customWidth="1"/>
    <col min="13065" max="13065" width="16.125" style="117" customWidth="1"/>
    <col min="13066" max="13066" width="4.75" style="117" customWidth="1"/>
    <col min="13067" max="13067" width="3.625" style="117" customWidth="1"/>
    <col min="13068" max="13068" width="5.125" style="117" customWidth="1"/>
    <col min="13069" max="13069" width="3.125" style="117" customWidth="1"/>
    <col min="13070" max="13070" width="4.625" style="117" customWidth="1"/>
    <col min="13071" max="13071" width="5" style="117" customWidth="1"/>
    <col min="13072" max="13073" width="9.75" style="117" customWidth="1"/>
    <col min="13074" max="13075" width="7.875" style="117" customWidth="1"/>
    <col min="13076" max="13306" width="9" style="117"/>
    <col min="13307" max="13307" width="3.125" style="117" customWidth="1"/>
    <col min="13308" max="13308" width="7.625" style="117" customWidth="1"/>
    <col min="13309" max="13309" width="4.125" style="117" customWidth="1"/>
    <col min="13310" max="13310" width="17" style="117" customWidth="1"/>
    <col min="13311" max="13311" width="3.625" style="117" customWidth="1"/>
    <col min="13312" max="13312" width="9.125" style="117" customWidth="1"/>
    <col min="13313" max="13313" width="3.625" style="117" customWidth="1"/>
    <col min="13314" max="13314" width="4.625" style="117" customWidth="1"/>
    <col min="13315" max="13315" width="9.625" style="117" customWidth="1"/>
    <col min="13316" max="13316" width="10.125" style="117" customWidth="1"/>
    <col min="13317" max="13317" width="10.25" style="117" customWidth="1"/>
    <col min="13318" max="13318" width="4.625" style="117" customWidth="1"/>
    <col min="13319" max="13319" width="5" style="117" customWidth="1"/>
    <col min="13320" max="13320" width="11.125" style="117" customWidth="1"/>
    <col min="13321" max="13321" width="16.125" style="117" customWidth="1"/>
    <col min="13322" max="13322" width="4.75" style="117" customWidth="1"/>
    <col min="13323" max="13323" width="3.625" style="117" customWidth="1"/>
    <col min="13324" max="13324" width="5.125" style="117" customWidth="1"/>
    <col min="13325" max="13325" width="3.125" style="117" customWidth="1"/>
    <col min="13326" max="13326" width="4.625" style="117" customWidth="1"/>
    <col min="13327" max="13327" width="5" style="117" customWidth="1"/>
    <col min="13328" max="13329" width="9.75" style="117" customWidth="1"/>
    <col min="13330" max="13331" width="7.875" style="117" customWidth="1"/>
    <col min="13332" max="13562" width="9" style="117"/>
    <col min="13563" max="13563" width="3.125" style="117" customWidth="1"/>
    <col min="13564" max="13564" width="7.625" style="117" customWidth="1"/>
    <col min="13565" max="13565" width="4.125" style="117" customWidth="1"/>
    <col min="13566" max="13566" width="17" style="117" customWidth="1"/>
    <col min="13567" max="13567" width="3.625" style="117" customWidth="1"/>
    <col min="13568" max="13568" width="9.125" style="117" customWidth="1"/>
    <col min="13569" max="13569" width="3.625" style="117" customWidth="1"/>
    <col min="13570" max="13570" width="4.625" style="117" customWidth="1"/>
    <col min="13571" max="13571" width="9.625" style="117" customWidth="1"/>
    <col min="13572" max="13572" width="10.125" style="117" customWidth="1"/>
    <col min="13573" max="13573" width="10.25" style="117" customWidth="1"/>
    <col min="13574" max="13574" width="4.625" style="117" customWidth="1"/>
    <col min="13575" max="13575" width="5" style="117" customWidth="1"/>
    <col min="13576" max="13576" width="11.125" style="117" customWidth="1"/>
    <col min="13577" max="13577" width="16.125" style="117" customWidth="1"/>
    <col min="13578" max="13578" width="4.75" style="117" customWidth="1"/>
    <col min="13579" max="13579" width="3.625" style="117" customWidth="1"/>
    <col min="13580" max="13580" width="5.125" style="117" customWidth="1"/>
    <col min="13581" max="13581" width="3.125" style="117" customWidth="1"/>
    <col min="13582" max="13582" width="4.625" style="117" customWidth="1"/>
    <col min="13583" max="13583" width="5" style="117" customWidth="1"/>
    <col min="13584" max="13585" width="9.75" style="117" customWidth="1"/>
    <col min="13586" max="13587" width="7.875" style="117" customWidth="1"/>
    <col min="13588" max="13818" width="9" style="117"/>
    <col min="13819" max="13819" width="3.125" style="117" customWidth="1"/>
    <col min="13820" max="13820" width="7.625" style="117" customWidth="1"/>
    <col min="13821" max="13821" width="4.125" style="117" customWidth="1"/>
    <col min="13822" max="13822" width="17" style="117" customWidth="1"/>
    <col min="13823" max="13823" width="3.625" style="117" customWidth="1"/>
    <col min="13824" max="13824" width="9.125" style="117" customWidth="1"/>
    <col min="13825" max="13825" width="3.625" style="117" customWidth="1"/>
    <col min="13826" max="13826" width="4.625" style="117" customWidth="1"/>
    <col min="13827" max="13827" width="9.625" style="117" customWidth="1"/>
    <col min="13828" max="13828" width="10.125" style="117" customWidth="1"/>
    <col min="13829" max="13829" width="10.25" style="117" customWidth="1"/>
    <col min="13830" max="13830" width="4.625" style="117" customWidth="1"/>
    <col min="13831" max="13831" width="5" style="117" customWidth="1"/>
    <col min="13832" max="13832" width="11.125" style="117" customWidth="1"/>
    <col min="13833" max="13833" width="16.125" style="117" customWidth="1"/>
    <col min="13834" max="13834" width="4.75" style="117" customWidth="1"/>
    <col min="13835" max="13835" width="3.625" style="117" customWidth="1"/>
    <col min="13836" max="13836" width="5.125" style="117" customWidth="1"/>
    <col min="13837" max="13837" width="3.125" style="117" customWidth="1"/>
    <col min="13838" max="13838" width="4.625" style="117" customWidth="1"/>
    <col min="13839" max="13839" width="5" style="117" customWidth="1"/>
    <col min="13840" max="13841" width="9.75" style="117" customWidth="1"/>
    <col min="13842" max="13843" width="7.875" style="117" customWidth="1"/>
    <col min="13844" max="14074" width="9" style="117"/>
    <col min="14075" max="14075" width="3.125" style="117" customWidth="1"/>
    <col min="14076" max="14076" width="7.625" style="117" customWidth="1"/>
    <col min="14077" max="14077" width="4.125" style="117" customWidth="1"/>
    <col min="14078" max="14078" width="17" style="117" customWidth="1"/>
    <col min="14079" max="14079" width="3.625" style="117" customWidth="1"/>
    <col min="14080" max="14080" width="9.125" style="117" customWidth="1"/>
    <col min="14081" max="14081" width="3.625" style="117" customWidth="1"/>
    <col min="14082" max="14082" width="4.625" style="117" customWidth="1"/>
    <col min="14083" max="14083" width="9.625" style="117" customWidth="1"/>
    <col min="14084" max="14084" width="10.125" style="117" customWidth="1"/>
    <col min="14085" max="14085" width="10.25" style="117" customWidth="1"/>
    <col min="14086" max="14086" width="4.625" style="117" customWidth="1"/>
    <col min="14087" max="14087" width="5" style="117" customWidth="1"/>
    <col min="14088" max="14088" width="11.125" style="117" customWidth="1"/>
    <col min="14089" max="14089" width="16.125" style="117" customWidth="1"/>
    <col min="14090" max="14090" width="4.75" style="117" customWidth="1"/>
    <col min="14091" max="14091" width="3.625" style="117" customWidth="1"/>
    <col min="14092" max="14092" width="5.125" style="117" customWidth="1"/>
    <col min="14093" max="14093" width="3.125" style="117" customWidth="1"/>
    <col min="14094" max="14094" width="4.625" style="117" customWidth="1"/>
    <col min="14095" max="14095" width="5" style="117" customWidth="1"/>
    <col min="14096" max="14097" width="9.75" style="117" customWidth="1"/>
    <col min="14098" max="14099" width="7.875" style="117" customWidth="1"/>
    <col min="14100" max="14330" width="9" style="117"/>
    <col min="14331" max="14331" width="3.125" style="117" customWidth="1"/>
    <col min="14332" max="14332" width="7.625" style="117" customWidth="1"/>
    <col min="14333" max="14333" width="4.125" style="117" customWidth="1"/>
    <col min="14334" max="14334" width="17" style="117" customWidth="1"/>
    <col min="14335" max="14335" width="3.625" style="117" customWidth="1"/>
    <col min="14336" max="14336" width="9.125" style="117" customWidth="1"/>
    <col min="14337" max="14337" width="3.625" style="117" customWidth="1"/>
    <col min="14338" max="14338" width="4.625" style="117" customWidth="1"/>
    <col min="14339" max="14339" width="9.625" style="117" customWidth="1"/>
    <col min="14340" max="14340" width="10.125" style="117" customWidth="1"/>
    <col min="14341" max="14341" width="10.25" style="117" customWidth="1"/>
    <col min="14342" max="14342" width="4.625" style="117" customWidth="1"/>
    <col min="14343" max="14343" width="5" style="117" customWidth="1"/>
    <col min="14344" max="14344" width="11.125" style="117" customWidth="1"/>
    <col min="14345" max="14345" width="16.125" style="117" customWidth="1"/>
    <col min="14346" max="14346" width="4.75" style="117" customWidth="1"/>
    <col min="14347" max="14347" width="3.625" style="117" customWidth="1"/>
    <col min="14348" max="14348" width="5.125" style="117" customWidth="1"/>
    <col min="14349" max="14349" width="3.125" style="117" customWidth="1"/>
    <col min="14350" max="14350" width="4.625" style="117" customWidth="1"/>
    <col min="14351" max="14351" width="5" style="117" customWidth="1"/>
    <col min="14352" max="14353" width="9.75" style="117" customWidth="1"/>
    <col min="14354" max="14355" width="7.875" style="117" customWidth="1"/>
    <col min="14356" max="14586" width="9" style="117"/>
    <col min="14587" max="14587" width="3.125" style="117" customWidth="1"/>
    <col min="14588" max="14588" width="7.625" style="117" customWidth="1"/>
    <col min="14589" max="14589" width="4.125" style="117" customWidth="1"/>
    <col min="14590" max="14590" width="17" style="117" customWidth="1"/>
    <col min="14591" max="14591" width="3.625" style="117" customWidth="1"/>
    <col min="14592" max="14592" width="9.125" style="117" customWidth="1"/>
    <col min="14593" max="14593" width="3.625" style="117" customWidth="1"/>
    <col min="14594" max="14594" width="4.625" style="117" customWidth="1"/>
    <col min="14595" max="14595" width="9.625" style="117" customWidth="1"/>
    <col min="14596" max="14596" width="10.125" style="117" customWidth="1"/>
    <col min="14597" max="14597" width="10.25" style="117" customWidth="1"/>
    <col min="14598" max="14598" width="4.625" style="117" customWidth="1"/>
    <col min="14599" max="14599" width="5" style="117" customWidth="1"/>
    <col min="14600" max="14600" width="11.125" style="117" customWidth="1"/>
    <col min="14601" max="14601" width="16.125" style="117" customWidth="1"/>
    <col min="14602" max="14602" width="4.75" style="117" customWidth="1"/>
    <col min="14603" max="14603" width="3.625" style="117" customWidth="1"/>
    <col min="14604" max="14604" width="5.125" style="117" customWidth="1"/>
    <col min="14605" max="14605" width="3.125" style="117" customWidth="1"/>
    <col min="14606" max="14606" width="4.625" style="117" customWidth="1"/>
    <col min="14607" max="14607" width="5" style="117" customWidth="1"/>
    <col min="14608" max="14609" width="9.75" style="117" customWidth="1"/>
    <col min="14610" max="14611" width="7.875" style="117" customWidth="1"/>
    <col min="14612" max="14842" width="9" style="117"/>
    <col min="14843" max="14843" width="3.125" style="117" customWidth="1"/>
    <col min="14844" max="14844" width="7.625" style="117" customWidth="1"/>
    <col min="14845" max="14845" width="4.125" style="117" customWidth="1"/>
    <col min="14846" max="14846" width="17" style="117" customWidth="1"/>
    <col min="14847" max="14847" width="3.625" style="117" customWidth="1"/>
    <col min="14848" max="14848" width="9.125" style="117" customWidth="1"/>
    <col min="14849" max="14849" width="3.625" style="117" customWidth="1"/>
    <col min="14850" max="14850" width="4.625" style="117" customWidth="1"/>
    <col min="14851" max="14851" width="9.625" style="117" customWidth="1"/>
    <col min="14852" max="14852" width="10.125" style="117" customWidth="1"/>
    <col min="14853" max="14853" width="10.25" style="117" customWidth="1"/>
    <col min="14854" max="14854" width="4.625" style="117" customWidth="1"/>
    <col min="14855" max="14855" width="5" style="117" customWidth="1"/>
    <col min="14856" max="14856" width="11.125" style="117" customWidth="1"/>
    <col min="14857" max="14857" width="16.125" style="117" customWidth="1"/>
    <col min="14858" max="14858" width="4.75" style="117" customWidth="1"/>
    <col min="14859" max="14859" width="3.625" style="117" customWidth="1"/>
    <col min="14860" max="14860" width="5.125" style="117" customWidth="1"/>
    <col min="14861" max="14861" width="3.125" style="117" customWidth="1"/>
    <col min="14862" max="14862" width="4.625" style="117" customWidth="1"/>
    <col min="14863" max="14863" width="5" style="117" customWidth="1"/>
    <col min="14864" max="14865" width="9.75" style="117" customWidth="1"/>
    <col min="14866" max="14867" width="7.875" style="117" customWidth="1"/>
    <col min="14868" max="15098" width="9" style="117"/>
    <col min="15099" max="15099" width="3.125" style="117" customWidth="1"/>
    <col min="15100" max="15100" width="7.625" style="117" customWidth="1"/>
    <col min="15101" max="15101" width="4.125" style="117" customWidth="1"/>
    <col min="15102" max="15102" width="17" style="117" customWidth="1"/>
    <col min="15103" max="15103" width="3.625" style="117" customWidth="1"/>
    <col min="15104" max="15104" width="9.125" style="117" customWidth="1"/>
    <col min="15105" max="15105" width="3.625" style="117" customWidth="1"/>
    <col min="15106" max="15106" width="4.625" style="117" customWidth="1"/>
    <col min="15107" max="15107" width="9.625" style="117" customWidth="1"/>
    <col min="15108" max="15108" width="10.125" style="117" customWidth="1"/>
    <col min="15109" max="15109" width="10.25" style="117" customWidth="1"/>
    <col min="15110" max="15110" width="4.625" style="117" customWidth="1"/>
    <col min="15111" max="15111" width="5" style="117" customWidth="1"/>
    <col min="15112" max="15112" width="11.125" style="117" customWidth="1"/>
    <col min="15113" max="15113" width="16.125" style="117" customWidth="1"/>
    <col min="15114" max="15114" width="4.75" style="117" customWidth="1"/>
    <col min="15115" max="15115" width="3.625" style="117" customWidth="1"/>
    <col min="15116" max="15116" width="5.125" style="117" customWidth="1"/>
    <col min="15117" max="15117" width="3.125" style="117" customWidth="1"/>
    <col min="15118" max="15118" width="4.625" style="117" customWidth="1"/>
    <col min="15119" max="15119" width="5" style="117" customWidth="1"/>
    <col min="15120" max="15121" width="9.75" style="117" customWidth="1"/>
    <col min="15122" max="15123" width="7.875" style="117" customWidth="1"/>
    <col min="15124" max="15354" width="9" style="117"/>
    <col min="15355" max="15355" width="3.125" style="117" customWidth="1"/>
    <col min="15356" max="15356" width="7.625" style="117" customWidth="1"/>
    <col min="15357" max="15357" width="4.125" style="117" customWidth="1"/>
    <col min="15358" max="15358" width="17" style="117" customWidth="1"/>
    <col min="15359" max="15359" width="3.625" style="117" customWidth="1"/>
    <col min="15360" max="15360" width="9.125" style="117" customWidth="1"/>
    <col min="15361" max="15361" width="3.625" style="117" customWidth="1"/>
    <col min="15362" max="15362" width="4.625" style="117" customWidth="1"/>
    <col min="15363" max="15363" width="9.625" style="117" customWidth="1"/>
    <col min="15364" max="15364" width="10.125" style="117" customWidth="1"/>
    <col min="15365" max="15365" width="10.25" style="117" customWidth="1"/>
    <col min="15366" max="15366" width="4.625" style="117" customWidth="1"/>
    <col min="15367" max="15367" width="5" style="117" customWidth="1"/>
    <col min="15368" max="15368" width="11.125" style="117" customWidth="1"/>
    <col min="15369" max="15369" width="16.125" style="117" customWidth="1"/>
    <col min="15370" max="15370" width="4.75" style="117" customWidth="1"/>
    <col min="15371" max="15371" width="3.625" style="117" customWidth="1"/>
    <col min="15372" max="15372" width="5.125" style="117" customWidth="1"/>
    <col min="15373" max="15373" width="3.125" style="117" customWidth="1"/>
    <col min="15374" max="15374" width="4.625" style="117" customWidth="1"/>
    <col min="15375" max="15375" width="5" style="117" customWidth="1"/>
    <col min="15376" max="15377" width="9.75" style="117" customWidth="1"/>
    <col min="15378" max="15379" width="7.875" style="117" customWidth="1"/>
    <col min="15380" max="15610" width="9" style="117"/>
    <col min="15611" max="15611" width="3.125" style="117" customWidth="1"/>
    <col min="15612" max="15612" width="7.625" style="117" customWidth="1"/>
    <col min="15613" max="15613" width="4.125" style="117" customWidth="1"/>
    <col min="15614" max="15614" width="17" style="117" customWidth="1"/>
    <col min="15615" max="15615" width="3.625" style="117" customWidth="1"/>
    <col min="15616" max="15616" width="9.125" style="117" customWidth="1"/>
    <col min="15617" max="15617" width="3.625" style="117" customWidth="1"/>
    <col min="15618" max="15618" width="4.625" style="117" customWidth="1"/>
    <col min="15619" max="15619" width="9.625" style="117" customWidth="1"/>
    <col min="15620" max="15620" width="10.125" style="117" customWidth="1"/>
    <col min="15621" max="15621" width="10.25" style="117" customWidth="1"/>
    <col min="15622" max="15622" width="4.625" style="117" customWidth="1"/>
    <col min="15623" max="15623" width="5" style="117" customWidth="1"/>
    <col min="15624" max="15624" width="11.125" style="117" customWidth="1"/>
    <col min="15625" max="15625" width="16.125" style="117" customWidth="1"/>
    <col min="15626" max="15626" width="4.75" style="117" customWidth="1"/>
    <col min="15627" max="15627" width="3.625" style="117" customWidth="1"/>
    <col min="15628" max="15628" width="5.125" style="117" customWidth="1"/>
    <col min="15629" max="15629" width="3.125" style="117" customWidth="1"/>
    <col min="15630" max="15630" width="4.625" style="117" customWidth="1"/>
    <col min="15631" max="15631" width="5" style="117" customWidth="1"/>
    <col min="15632" max="15633" width="9.75" style="117" customWidth="1"/>
    <col min="15634" max="15635" width="7.875" style="117" customWidth="1"/>
    <col min="15636" max="15866" width="9" style="117"/>
    <col min="15867" max="15867" width="3.125" style="117" customWidth="1"/>
    <col min="15868" max="15868" width="7.625" style="117" customWidth="1"/>
    <col min="15869" max="15869" width="4.125" style="117" customWidth="1"/>
    <col min="15870" max="15870" width="17" style="117" customWidth="1"/>
    <col min="15871" max="15871" width="3.625" style="117" customWidth="1"/>
    <col min="15872" max="15872" width="9.125" style="117" customWidth="1"/>
    <col min="15873" max="15873" width="3.625" style="117" customWidth="1"/>
    <col min="15874" max="15874" width="4.625" style="117" customWidth="1"/>
    <col min="15875" max="15875" width="9.625" style="117" customWidth="1"/>
    <col min="15876" max="15876" width="10.125" style="117" customWidth="1"/>
    <col min="15877" max="15877" width="10.25" style="117" customWidth="1"/>
    <col min="15878" max="15878" width="4.625" style="117" customWidth="1"/>
    <col min="15879" max="15879" width="5" style="117" customWidth="1"/>
    <col min="15880" max="15880" width="11.125" style="117" customWidth="1"/>
    <col min="15881" max="15881" width="16.125" style="117" customWidth="1"/>
    <col min="15882" max="15882" width="4.75" style="117" customWidth="1"/>
    <col min="15883" max="15883" width="3.625" style="117" customWidth="1"/>
    <col min="15884" max="15884" width="5.125" style="117" customWidth="1"/>
    <col min="15885" max="15885" width="3.125" style="117" customWidth="1"/>
    <col min="15886" max="15886" width="4.625" style="117" customWidth="1"/>
    <col min="15887" max="15887" width="5" style="117" customWidth="1"/>
    <col min="15888" max="15889" width="9.75" style="117" customWidth="1"/>
    <col min="15890" max="15891" width="7.875" style="117" customWidth="1"/>
    <col min="15892" max="16122" width="9" style="117"/>
    <col min="16123" max="16123" width="3.125" style="117" customWidth="1"/>
    <col min="16124" max="16124" width="7.625" style="117" customWidth="1"/>
    <col min="16125" max="16125" width="4.125" style="117" customWidth="1"/>
    <col min="16126" max="16126" width="17" style="117" customWidth="1"/>
    <col min="16127" max="16127" width="3.625" style="117" customWidth="1"/>
    <col min="16128" max="16128" width="9.125" style="117" customWidth="1"/>
    <col min="16129" max="16129" width="3.625" style="117" customWidth="1"/>
    <col min="16130" max="16130" width="4.625" style="117" customWidth="1"/>
    <col min="16131" max="16131" width="9.625" style="117" customWidth="1"/>
    <col min="16132" max="16132" width="10.125" style="117" customWidth="1"/>
    <col min="16133" max="16133" width="10.25" style="117" customWidth="1"/>
    <col min="16134" max="16134" width="4.625" style="117" customWidth="1"/>
    <col min="16135" max="16135" width="5" style="117" customWidth="1"/>
    <col min="16136" max="16136" width="11.125" style="117" customWidth="1"/>
    <col min="16137" max="16137" width="16.125" style="117" customWidth="1"/>
    <col min="16138" max="16138" width="4.75" style="117" customWidth="1"/>
    <col min="16139" max="16139" width="3.625" style="117" customWidth="1"/>
    <col min="16140" max="16140" width="5.125" style="117" customWidth="1"/>
    <col min="16141" max="16141" width="3.125" style="117" customWidth="1"/>
    <col min="16142" max="16142" width="4.625" style="117" customWidth="1"/>
    <col min="16143" max="16143" width="5" style="117" customWidth="1"/>
    <col min="16144" max="16145" width="9.75" style="117" customWidth="1"/>
    <col min="16146" max="16147" width="7.875" style="117" customWidth="1"/>
    <col min="16148" max="16384" width="9" style="117"/>
  </cols>
  <sheetData>
    <row r="1" spans="1:31" s="113" customFormat="1" ht="30.75" customHeight="1">
      <c r="A1" s="277"/>
      <c r="B1" s="278"/>
      <c r="C1" s="118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140"/>
      <c r="V1" s="140"/>
      <c r="W1" s="140"/>
      <c r="X1" s="140"/>
      <c r="Y1" s="330" t="s">
        <v>66</v>
      </c>
      <c r="Z1" s="330"/>
      <c r="AA1" s="330"/>
      <c r="AB1" s="330"/>
      <c r="AC1" s="331"/>
      <c r="AD1" s="140"/>
      <c r="AE1" s="141"/>
    </row>
    <row r="2" spans="1:31" s="113" customFormat="1" ht="34.5" customHeight="1">
      <c r="A2" s="119" t="s">
        <v>67</v>
      </c>
      <c r="B2" s="120"/>
      <c r="C2" s="118"/>
      <c r="D2" s="121"/>
      <c r="E2" s="121"/>
      <c r="F2" s="121"/>
      <c r="G2" s="280" t="s">
        <v>68</v>
      </c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141"/>
      <c r="V2" s="141"/>
      <c r="W2" s="141"/>
      <c r="X2" s="141"/>
      <c r="Y2" s="330"/>
      <c r="Z2" s="330"/>
      <c r="AA2" s="330"/>
      <c r="AB2" s="330"/>
      <c r="AC2" s="331"/>
      <c r="AD2" s="141"/>
    </row>
    <row r="3" spans="1:31" s="114" customFormat="1" ht="28.5" customHeight="1">
      <c r="A3" s="332" t="s">
        <v>1</v>
      </c>
      <c r="B3" s="333"/>
      <c r="C3" s="336" t="s">
        <v>69</v>
      </c>
      <c r="D3" s="337"/>
      <c r="E3" s="338"/>
      <c r="F3" s="122"/>
      <c r="G3" s="281" t="s">
        <v>70</v>
      </c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142"/>
      <c r="W3" s="282" t="s">
        <v>71</v>
      </c>
      <c r="X3" s="283"/>
      <c r="Y3" s="148" t="s">
        <v>72</v>
      </c>
      <c r="Z3" s="148" t="s">
        <v>73</v>
      </c>
      <c r="AA3" s="148" t="s">
        <v>74</v>
      </c>
      <c r="AB3" s="149" t="s">
        <v>75</v>
      </c>
      <c r="AC3" s="150" t="s">
        <v>76</v>
      </c>
      <c r="AD3" s="151"/>
      <c r="AE3" s="152"/>
    </row>
    <row r="4" spans="1:31" s="114" customFormat="1" ht="36" customHeight="1">
      <c r="A4" s="334"/>
      <c r="B4" s="335"/>
      <c r="C4" s="339"/>
      <c r="D4" s="340"/>
      <c r="E4" s="341"/>
      <c r="F4" s="123"/>
      <c r="G4" s="284" t="s">
        <v>77</v>
      </c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143"/>
      <c r="V4" s="144"/>
      <c r="W4" s="286"/>
      <c r="X4" s="287"/>
      <c r="Y4" s="153"/>
      <c r="Z4" s="153"/>
      <c r="AA4" s="154"/>
      <c r="AB4" s="155" t="s">
        <v>78</v>
      </c>
      <c r="AC4" s="156"/>
      <c r="AD4" s="151"/>
      <c r="AE4" s="152"/>
    </row>
    <row r="5" spans="1:31" ht="36.75" customHeight="1">
      <c r="A5" s="288" t="s">
        <v>79</v>
      </c>
      <c r="B5" s="289"/>
      <c r="C5" s="289"/>
      <c r="D5" s="289"/>
      <c r="E5" s="124" t="s">
        <v>80</v>
      </c>
      <c r="F5" s="290" t="s">
        <v>81</v>
      </c>
      <c r="G5" s="291"/>
      <c r="H5" s="291"/>
      <c r="I5" s="292"/>
      <c r="J5" s="293" t="s">
        <v>82</v>
      </c>
      <c r="K5" s="293"/>
      <c r="L5" s="293"/>
      <c r="M5" s="293"/>
      <c r="N5" s="293"/>
      <c r="O5" s="294" t="s">
        <v>83</v>
      </c>
      <c r="P5" s="295"/>
      <c r="Q5" s="295"/>
      <c r="R5" s="295"/>
      <c r="S5" s="295"/>
      <c r="T5" s="295"/>
      <c r="U5" s="295"/>
      <c r="V5" s="296"/>
      <c r="W5" s="293" t="s">
        <v>84</v>
      </c>
      <c r="X5" s="293"/>
      <c r="Y5" s="297" t="s">
        <v>85</v>
      </c>
      <c r="Z5" s="298"/>
      <c r="AA5" s="299"/>
      <c r="AB5" s="297" t="s">
        <v>86</v>
      </c>
      <c r="AC5" s="300"/>
    </row>
    <row r="6" spans="1:31" ht="50.1" customHeight="1">
      <c r="A6" s="342"/>
      <c r="B6" s="295"/>
      <c r="C6" s="295"/>
      <c r="D6" s="343"/>
      <c r="E6" s="125">
        <v>1</v>
      </c>
      <c r="F6" s="301" t="s">
        <v>87</v>
      </c>
      <c r="G6" s="302"/>
      <c r="H6" s="302"/>
      <c r="I6" s="303"/>
      <c r="J6" s="304" t="s">
        <v>88</v>
      </c>
      <c r="K6" s="304"/>
      <c r="L6" s="304"/>
      <c r="M6" s="304"/>
      <c r="N6" s="304"/>
      <c r="O6" s="305" t="s">
        <v>89</v>
      </c>
      <c r="P6" s="305" t="s">
        <v>89</v>
      </c>
      <c r="Q6" s="305" t="s">
        <v>89</v>
      </c>
      <c r="R6" s="305" t="s">
        <v>89</v>
      </c>
      <c r="S6" s="305" t="s">
        <v>89</v>
      </c>
      <c r="T6" s="305" t="s">
        <v>89</v>
      </c>
      <c r="U6" s="305" t="s">
        <v>89</v>
      </c>
      <c r="V6" s="305" t="s">
        <v>89</v>
      </c>
      <c r="W6" s="306">
        <v>1</v>
      </c>
      <c r="X6" s="307"/>
      <c r="Y6" s="308" t="s">
        <v>90</v>
      </c>
      <c r="Z6" s="309"/>
      <c r="AA6" s="310"/>
      <c r="AB6" s="311" t="s">
        <v>91</v>
      </c>
      <c r="AC6" s="312"/>
    </row>
    <row r="7" spans="1:31" ht="50.1" customHeight="1">
      <c r="A7" s="344"/>
      <c r="B7" s="345"/>
      <c r="C7" s="345"/>
      <c r="D7" s="346"/>
      <c r="E7" s="125">
        <v>2</v>
      </c>
      <c r="F7" s="301" t="s">
        <v>92</v>
      </c>
      <c r="G7" s="302"/>
      <c r="H7" s="302"/>
      <c r="I7" s="303"/>
      <c r="J7" s="304" t="s">
        <v>88</v>
      </c>
      <c r="K7" s="304"/>
      <c r="L7" s="304"/>
      <c r="M7" s="304"/>
      <c r="N7" s="304"/>
      <c r="O7" s="305" t="s">
        <v>93</v>
      </c>
      <c r="P7" s="305" t="s">
        <v>93</v>
      </c>
      <c r="Q7" s="305" t="s">
        <v>93</v>
      </c>
      <c r="R7" s="305" t="s">
        <v>93</v>
      </c>
      <c r="S7" s="305" t="s">
        <v>93</v>
      </c>
      <c r="T7" s="305" t="s">
        <v>93</v>
      </c>
      <c r="U7" s="305" t="s">
        <v>93</v>
      </c>
      <c r="V7" s="305" t="s">
        <v>93</v>
      </c>
      <c r="W7" s="306">
        <v>1</v>
      </c>
      <c r="X7" s="307"/>
      <c r="Y7" s="308" t="s">
        <v>90</v>
      </c>
      <c r="Z7" s="309"/>
      <c r="AA7" s="310"/>
      <c r="AB7" s="311" t="s">
        <v>91</v>
      </c>
      <c r="AC7" s="312"/>
    </row>
    <row r="8" spans="1:31" ht="50.1" customHeight="1">
      <c r="A8" s="344"/>
      <c r="B8" s="345"/>
      <c r="C8" s="345"/>
      <c r="D8" s="346"/>
      <c r="E8" s="125">
        <v>3</v>
      </c>
      <c r="F8" s="301" t="s">
        <v>94</v>
      </c>
      <c r="G8" s="302"/>
      <c r="H8" s="302"/>
      <c r="I8" s="303"/>
      <c r="J8" s="304" t="s">
        <v>88</v>
      </c>
      <c r="K8" s="304"/>
      <c r="L8" s="304"/>
      <c r="M8" s="304"/>
      <c r="N8" s="304"/>
      <c r="O8" s="305" t="s">
        <v>95</v>
      </c>
      <c r="P8" s="305" t="s">
        <v>95</v>
      </c>
      <c r="Q8" s="305" t="s">
        <v>95</v>
      </c>
      <c r="R8" s="305" t="s">
        <v>95</v>
      </c>
      <c r="S8" s="305" t="s">
        <v>95</v>
      </c>
      <c r="T8" s="305" t="s">
        <v>95</v>
      </c>
      <c r="U8" s="305" t="s">
        <v>95</v>
      </c>
      <c r="V8" s="305" t="s">
        <v>95</v>
      </c>
      <c r="W8" s="306">
        <v>2</v>
      </c>
      <c r="X8" s="307"/>
      <c r="Y8" s="308" t="s">
        <v>90</v>
      </c>
      <c r="Z8" s="309"/>
      <c r="AA8" s="310"/>
      <c r="AB8" s="311" t="s">
        <v>91</v>
      </c>
      <c r="AC8" s="312"/>
    </row>
    <row r="9" spans="1:31" ht="50.1" customHeight="1">
      <c r="A9" s="344"/>
      <c r="B9" s="345"/>
      <c r="C9" s="345"/>
      <c r="D9" s="346"/>
      <c r="E9" s="125">
        <v>4</v>
      </c>
      <c r="F9" s="301"/>
      <c r="G9" s="302"/>
      <c r="H9" s="302"/>
      <c r="I9" s="303"/>
      <c r="J9" s="304"/>
      <c r="K9" s="304"/>
      <c r="L9" s="304"/>
      <c r="M9" s="304"/>
      <c r="N9" s="304"/>
      <c r="O9" s="313"/>
      <c r="P9" s="314"/>
      <c r="Q9" s="314"/>
      <c r="R9" s="314"/>
      <c r="S9" s="314"/>
      <c r="T9" s="314"/>
      <c r="U9" s="314"/>
      <c r="V9" s="315"/>
      <c r="W9" s="306"/>
      <c r="X9" s="307"/>
      <c r="Y9" s="308"/>
      <c r="Z9" s="309"/>
      <c r="AA9" s="310"/>
      <c r="AB9" s="311"/>
      <c r="AC9" s="312"/>
    </row>
    <row r="10" spans="1:31" ht="24.95" customHeight="1">
      <c r="A10" s="347"/>
      <c r="B10" s="348"/>
      <c r="C10" s="348"/>
      <c r="D10" s="349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1"/>
    </row>
    <row r="11" spans="1:31" s="115" customFormat="1" ht="29.25" customHeight="1">
      <c r="A11" s="316" t="s">
        <v>96</v>
      </c>
      <c r="B11" s="317"/>
      <c r="C11" s="317"/>
      <c r="D11" s="318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4"/>
    </row>
    <row r="12" spans="1:31" s="115" customFormat="1" ht="33.75" customHeight="1">
      <c r="A12" s="126" t="s">
        <v>97</v>
      </c>
      <c r="B12" s="319" t="s">
        <v>98</v>
      </c>
      <c r="C12" s="319"/>
      <c r="D12" s="127" t="s">
        <v>99</v>
      </c>
      <c r="E12" s="320" t="s">
        <v>11</v>
      </c>
      <c r="F12" s="320"/>
      <c r="G12" s="128" t="s">
        <v>9</v>
      </c>
      <c r="H12" s="320" t="s">
        <v>100</v>
      </c>
      <c r="I12" s="320"/>
      <c r="J12" s="320"/>
      <c r="K12" s="320"/>
      <c r="L12" s="128" t="s">
        <v>101</v>
      </c>
      <c r="M12" s="320" t="s">
        <v>102</v>
      </c>
      <c r="N12" s="320"/>
      <c r="O12" s="320"/>
      <c r="P12" s="128" t="s">
        <v>97</v>
      </c>
      <c r="Q12" s="320" t="s">
        <v>103</v>
      </c>
      <c r="R12" s="320"/>
      <c r="S12" s="128" t="s">
        <v>99</v>
      </c>
      <c r="T12" s="320" t="s">
        <v>11</v>
      </c>
      <c r="U12" s="320"/>
      <c r="V12" s="128" t="s">
        <v>9</v>
      </c>
      <c r="W12" s="320" t="s">
        <v>100</v>
      </c>
      <c r="X12" s="320"/>
      <c r="Y12" s="320"/>
      <c r="Z12" s="320" t="s">
        <v>101</v>
      </c>
      <c r="AA12" s="320"/>
      <c r="AB12" s="321" t="s">
        <v>102</v>
      </c>
      <c r="AC12" s="322"/>
    </row>
    <row r="13" spans="1:31" s="115" customFormat="1" ht="25.5" customHeight="1">
      <c r="A13" s="129">
        <v>1</v>
      </c>
      <c r="B13" s="323">
        <v>2021.7</v>
      </c>
      <c r="C13" s="323"/>
      <c r="D13" s="129" t="s">
        <v>104</v>
      </c>
      <c r="E13" s="323"/>
      <c r="F13" s="323"/>
      <c r="G13" s="130"/>
      <c r="H13" s="323" t="s">
        <v>105</v>
      </c>
      <c r="I13" s="323"/>
      <c r="J13" s="323"/>
      <c r="K13" s="323"/>
      <c r="L13" s="129"/>
      <c r="M13" s="323"/>
      <c r="N13" s="323"/>
      <c r="O13" s="323"/>
      <c r="P13" s="129">
        <v>26</v>
      </c>
      <c r="Q13" s="323"/>
      <c r="R13" s="323"/>
      <c r="S13" s="133"/>
      <c r="T13" s="324"/>
      <c r="U13" s="325"/>
      <c r="V13" s="27"/>
      <c r="W13" s="323"/>
      <c r="X13" s="323"/>
      <c r="Y13" s="323"/>
      <c r="Z13" s="323"/>
      <c r="AA13" s="323"/>
      <c r="AB13" s="323"/>
      <c r="AC13" s="323"/>
      <c r="AD13" s="138"/>
    </row>
    <row r="14" spans="1:31" s="115" customFormat="1" ht="26.1" customHeight="1">
      <c r="A14" s="129">
        <v>2</v>
      </c>
      <c r="B14" s="323"/>
      <c r="C14" s="323"/>
      <c r="D14" s="129"/>
      <c r="E14" s="323"/>
      <c r="F14" s="323"/>
      <c r="G14" s="131"/>
      <c r="H14" s="323"/>
      <c r="I14" s="323"/>
      <c r="J14" s="323"/>
      <c r="K14" s="323"/>
      <c r="L14" s="129"/>
      <c r="M14" s="323"/>
      <c r="N14" s="323"/>
      <c r="O14" s="323"/>
      <c r="P14" s="129">
        <v>27</v>
      </c>
      <c r="Q14" s="323"/>
      <c r="R14" s="323"/>
      <c r="S14" s="133"/>
      <c r="T14" s="324"/>
      <c r="U14" s="325"/>
      <c r="V14" s="27"/>
      <c r="W14" s="323"/>
      <c r="X14" s="323"/>
      <c r="Y14" s="323"/>
      <c r="Z14" s="323"/>
      <c r="AA14" s="323"/>
      <c r="AB14" s="323"/>
      <c r="AC14" s="323"/>
      <c r="AD14" s="138"/>
    </row>
    <row r="15" spans="1:31" s="115" customFormat="1" ht="26.1" customHeight="1">
      <c r="A15" s="129">
        <v>3</v>
      </c>
      <c r="B15" s="323"/>
      <c r="C15" s="323"/>
      <c r="D15" s="129"/>
      <c r="E15" s="323"/>
      <c r="F15" s="323"/>
      <c r="G15" s="131"/>
      <c r="H15" s="323"/>
      <c r="I15" s="323"/>
      <c r="J15" s="323"/>
      <c r="K15" s="323"/>
      <c r="L15" s="129"/>
      <c r="M15" s="323"/>
      <c r="N15" s="323"/>
      <c r="O15" s="323"/>
      <c r="P15" s="129">
        <v>28</v>
      </c>
      <c r="Q15" s="323"/>
      <c r="R15" s="323"/>
      <c r="S15" s="133"/>
      <c r="T15" s="324"/>
      <c r="U15" s="325"/>
      <c r="V15" s="27"/>
      <c r="W15" s="323"/>
      <c r="X15" s="323"/>
      <c r="Y15" s="323"/>
      <c r="Z15" s="323"/>
      <c r="AA15" s="323"/>
      <c r="AB15" s="323"/>
      <c r="AC15" s="323"/>
      <c r="AD15" s="138"/>
    </row>
    <row r="16" spans="1:31" s="115" customFormat="1" ht="26.1" customHeight="1">
      <c r="A16" s="129">
        <v>4</v>
      </c>
      <c r="B16" s="323"/>
      <c r="C16" s="323"/>
      <c r="D16" s="129"/>
      <c r="E16" s="323"/>
      <c r="F16" s="323"/>
      <c r="G16" s="131"/>
      <c r="H16" s="323"/>
      <c r="I16" s="323"/>
      <c r="J16" s="323"/>
      <c r="K16" s="323"/>
      <c r="L16" s="129"/>
      <c r="M16" s="323"/>
      <c r="N16" s="323"/>
      <c r="O16" s="323"/>
      <c r="P16" s="129">
        <v>29</v>
      </c>
      <c r="Q16" s="323"/>
      <c r="R16" s="323"/>
      <c r="S16" s="133"/>
      <c r="T16" s="324"/>
      <c r="U16" s="325"/>
      <c r="V16" s="27"/>
      <c r="W16" s="323"/>
      <c r="X16" s="323"/>
      <c r="Y16" s="323"/>
      <c r="Z16" s="323"/>
      <c r="AA16" s="323"/>
      <c r="AB16" s="323"/>
      <c r="AC16" s="323"/>
      <c r="AD16" s="138"/>
    </row>
    <row r="17" spans="1:30" s="115" customFormat="1" ht="26.1" customHeight="1">
      <c r="A17" s="129">
        <v>5</v>
      </c>
      <c r="B17" s="323"/>
      <c r="C17" s="323"/>
      <c r="D17" s="129"/>
      <c r="E17" s="323"/>
      <c r="F17" s="323"/>
      <c r="G17" s="131"/>
      <c r="H17" s="323"/>
      <c r="I17" s="323"/>
      <c r="J17" s="323"/>
      <c r="K17" s="323"/>
      <c r="L17" s="129"/>
      <c r="M17" s="323"/>
      <c r="N17" s="323"/>
      <c r="O17" s="323"/>
      <c r="P17" s="129">
        <v>30</v>
      </c>
      <c r="Q17" s="323"/>
      <c r="R17" s="323"/>
      <c r="S17" s="133"/>
      <c r="T17" s="324"/>
      <c r="U17" s="325"/>
      <c r="V17" s="27"/>
      <c r="W17" s="323"/>
      <c r="X17" s="323"/>
      <c r="Y17" s="323"/>
      <c r="Z17" s="323"/>
      <c r="AA17" s="323"/>
      <c r="AB17" s="323"/>
      <c r="AC17" s="323"/>
      <c r="AD17" s="138"/>
    </row>
    <row r="18" spans="1:30" s="115" customFormat="1" ht="26.1" customHeight="1">
      <c r="A18" s="129">
        <v>6</v>
      </c>
      <c r="B18" s="323"/>
      <c r="C18" s="323"/>
      <c r="D18" s="129"/>
      <c r="E18" s="323"/>
      <c r="F18" s="323"/>
      <c r="G18" s="131"/>
      <c r="H18" s="323"/>
      <c r="I18" s="323"/>
      <c r="J18" s="323"/>
      <c r="K18" s="323"/>
      <c r="L18" s="129"/>
      <c r="M18" s="323"/>
      <c r="N18" s="323"/>
      <c r="O18" s="323"/>
      <c r="P18" s="129">
        <v>31</v>
      </c>
      <c r="Q18" s="323"/>
      <c r="R18" s="323"/>
      <c r="S18" s="133"/>
      <c r="T18" s="324"/>
      <c r="U18" s="325"/>
      <c r="V18" s="27"/>
      <c r="W18" s="323"/>
      <c r="X18" s="323"/>
      <c r="Y18" s="323"/>
      <c r="Z18" s="323"/>
      <c r="AA18" s="323"/>
      <c r="AB18" s="323"/>
      <c r="AC18" s="323"/>
      <c r="AD18" s="138"/>
    </row>
    <row r="19" spans="1:30" s="115" customFormat="1" ht="26.1" customHeight="1">
      <c r="A19" s="129">
        <v>7</v>
      </c>
      <c r="B19" s="323"/>
      <c r="C19" s="323"/>
      <c r="D19" s="129"/>
      <c r="E19" s="323"/>
      <c r="F19" s="323"/>
      <c r="G19" s="131"/>
      <c r="H19" s="323"/>
      <c r="I19" s="323"/>
      <c r="J19" s="323"/>
      <c r="K19" s="323"/>
      <c r="L19" s="129"/>
      <c r="M19" s="323"/>
      <c r="N19" s="323"/>
      <c r="O19" s="323"/>
      <c r="P19" s="129">
        <v>32</v>
      </c>
      <c r="Q19" s="323"/>
      <c r="R19" s="323"/>
      <c r="S19" s="133"/>
      <c r="T19" s="324"/>
      <c r="U19" s="325"/>
      <c r="V19" s="27"/>
      <c r="W19" s="323"/>
      <c r="X19" s="323"/>
      <c r="Y19" s="323"/>
      <c r="Z19" s="323"/>
      <c r="AA19" s="323"/>
      <c r="AB19" s="323"/>
      <c r="AC19" s="323"/>
      <c r="AD19" s="138"/>
    </row>
    <row r="20" spans="1:30" s="115" customFormat="1" ht="26.1" customHeight="1">
      <c r="A20" s="129">
        <v>8</v>
      </c>
      <c r="B20" s="323"/>
      <c r="C20" s="323"/>
      <c r="D20" s="129"/>
      <c r="E20" s="323"/>
      <c r="F20" s="323"/>
      <c r="G20" s="131"/>
      <c r="H20" s="323"/>
      <c r="I20" s="323"/>
      <c r="J20" s="323"/>
      <c r="K20" s="323"/>
      <c r="L20" s="129"/>
      <c r="M20" s="323"/>
      <c r="N20" s="323"/>
      <c r="O20" s="323"/>
      <c r="P20" s="129">
        <v>33</v>
      </c>
      <c r="Q20" s="323"/>
      <c r="R20" s="323"/>
      <c r="S20" s="133"/>
      <c r="T20" s="323"/>
      <c r="U20" s="323"/>
      <c r="V20" s="145"/>
      <c r="W20" s="323"/>
      <c r="X20" s="323"/>
      <c r="Y20" s="323"/>
      <c r="Z20" s="323"/>
      <c r="AA20" s="323"/>
      <c r="AB20" s="323"/>
      <c r="AC20" s="323"/>
    </row>
    <row r="21" spans="1:30" s="115" customFormat="1" ht="26.1" customHeight="1">
      <c r="A21" s="129">
        <v>9</v>
      </c>
      <c r="B21" s="323"/>
      <c r="C21" s="323"/>
      <c r="D21" s="129"/>
      <c r="E21" s="323"/>
      <c r="F21" s="323"/>
      <c r="G21" s="131"/>
      <c r="H21" s="323"/>
      <c r="I21" s="323"/>
      <c r="J21" s="323"/>
      <c r="K21" s="323"/>
      <c r="L21" s="129"/>
      <c r="M21" s="323"/>
      <c r="N21" s="323"/>
      <c r="O21" s="323"/>
      <c r="P21" s="129">
        <v>34</v>
      </c>
      <c r="Q21" s="323"/>
      <c r="R21" s="323"/>
      <c r="S21" s="133"/>
      <c r="T21" s="323"/>
      <c r="U21" s="323"/>
      <c r="V21" s="132"/>
      <c r="W21" s="323"/>
      <c r="X21" s="323"/>
      <c r="Y21" s="323"/>
      <c r="Z21" s="323"/>
      <c r="AA21" s="323"/>
      <c r="AB21" s="323"/>
      <c r="AC21" s="323"/>
    </row>
    <row r="22" spans="1:30" s="115" customFormat="1" ht="26.1" customHeight="1">
      <c r="A22" s="129">
        <v>10</v>
      </c>
      <c r="B22" s="323"/>
      <c r="C22" s="323"/>
      <c r="D22" s="129"/>
      <c r="E22" s="323"/>
      <c r="F22" s="323"/>
      <c r="G22" s="131"/>
      <c r="H22" s="323"/>
      <c r="I22" s="323"/>
      <c r="J22" s="323"/>
      <c r="K22" s="323"/>
      <c r="L22" s="129"/>
      <c r="M22" s="323"/>
      <c r="N22" s="323"/>
      <c r="O22" s="323"/>
      <c r="P22" s="129">
        <v>35</v>
      </c>
      <c r="Q22" s="323"/>
      <c r="R22" s="323"/>
      <c r="S22" s="133"/>
      <c r="T22" s="323"/>
      <c r="U22" s="323"/>
      <c r="V22" s="146"/>
      <c r="W22" s="323"/>
      <c r="X22" s="323"/>
      <c r="Y22" s="323"/>
      <c r="Z22" s="323"/>
      <c r="AA22" s="323"/>
      <c r="AB22" s="323"/>
      <c r="AC22" s="323"/>
    </row>
    <row r="23" spans="1:30" s="115" customFormat="1" ht="26.1" customHeight="1">
      <c r="A23" s="129">
        <v>11</v>
      </c>
      <c r="B23" s="323"/>
      <c r="C23" s="323"/>
      <c r="D23" s="129"/>
      <c r="E23" s="323"/>
      <c r="F23" s="323"/>
      <c r="G23" s="132"/>
      <c r="H23" s="323"/>
      <c r="I23" s="323"/>
      <c r="J23" s="323"/>
      <c r="K23" s="323"/>
      <c r="L23" s="129"/>
      <c r="M23" s="323"/>
      <c r="N23" s="323"/>
      <c r="O23" s="323"/>
      <c r="P23" s="129">
        <v>36</v>
      </c>
      <c r="Q23" s="323"/>
      <c r="R23" s="323"/>
      <c r="S23" s="133"/>
      <c r="T23" s="323"/>
      <c r="U23" s="323"/>
      <c r="V23" s="146"/>
      <c r="W23" s="323"/>
      <c r="X23" s="323"/>
      <c r="Y23" s="323"/>
      <c r="Z23" s="323"/>
      <c r="AA23" s="323"/>
      <c r="AB23" s="323"/>
      <c r="AC23" s="323"/>
    </row>
    <row r="24" spans="1:30" s="115" customFormat="1" ht="26.1" customHeight="1">
      <c r="A24" s="129">
        <v>12</v>
      </c>
      <c r="B24" s="323"/>
      <c r="C24" s="323"/>
      <c r="D24" s="129"/>
      <c r="E24" s="323"/>
      <c r="F24" s="323"/>
      <c r="G24" s="132"/>
      <c r="H24" s="323"/>
      <c r="I24" s="323"/>
      <c r="J24" s="323"/>
      <c r="K24" s="323"/>
      <c r="L24" s="129"/>
      <c r="M24" s="323"/>
      <c r="N24" s="323"/>
      <c r="O24" s="323"/>
      <c r="P24" s="129">
        <v>37</v>
      </c>
      <c r="Q24" s="323"/>
      <c r="R24" s="323"/>
      <c r="S24" s="133"/>
      <c r="T24" s="323"/>
      <c r="U24" s="323"/>
      <c r="V24" s="131"/>
      <c r="W24" s="323"/>
      <c r="X24" s="323"/>
      <c r="Y24" s="323"/>
      <c r="Z24" s="323"/>
      <c r="AA24" s="323"/>
      <c r="AB24" s="323"/>
      <c r="AC24" s="323"/>
    </row>
    <row r="25" spans="1:30" s="115" customFormat="1" ht="26.1" customHeight="1">
      <c r="A25" s="129">
        <v>13</v>
      </c>
      <c r="B25" s="323"/>
      <c r="C25" s="323"/>
      <c r="D25" s="129"/>
      <c r="E25" s="323"/>
      <c r="F25" s="323"/>
      <c r="G25" s="132"/>
      <c r="H25" s="323"/>
      <c r="I25" s="323"/>
      <c r="J25" s="323"/>
      <c r="K25" s="323"/>
      <c r="L25" s="129"/>
      <c r="M25" s="323"/>
      <c r="N25" s="323"/>
      <c r="O25" s="323"/>
      <c r="P25" s="129">
        <v>38</v>
      </c>
      <c r="Q25" s="323"/>
      <c r="R25" s="323"/>
      <c r="S25" s="133"/>
      <c r="T25" s="323"/>
      <c r="U25" s="323"/>
      <c r="V25" s="131"/>
      <c r="W25" s="323"/>
      <c r="X25" s="323"/>
      <c r="Y25" s="323"/>
      <c r="Z25" s="323"/>
      <c r="AA25" s="323"/>
      <c r="AB25" s="323"/>
      <c r="AC25" s="323"/>
    </row>
    <row r="26" spans="1:30" s="115" customFormat="1" ht="26.1" customHeight="1">
      <c r="A26" s="129">
        <v>14</v>
      </c>
      <c r="B26" s="323"/>
      <c r="C26" s="323"/>
      <c r="D26" s="129"/>
      <c r="E26" s="323"/>
      <c r="F26" s="323"/>
      <c r="G26" s="132"/>
      <c r="H26" s="323"/>
      <c r="I26" s="323"/>
      <c r="J26" s="323"/>
      <c r="K26" s="323"/>
      <c r="L26" s="129"/>
      <c r="M26" s="323"/>
      <c r="N26" s="323"/>
      <c r="O26" s="323"/>
      <c r="P26" s="129">
        <v>39</v>
      </c>
      <c r="Q26" s="323"/>
      <c r="R26" s="323"/>
      <c r="S26" s="133"/>
      <c r="T26" s="323"/>
      <c r="U26" s="323"/>
      <c r="V26" s="131"/>
      <c r="W26" s="323"/>
      <c r="X26" s="323"/>
      <c r="Y26" s="323"/>
      <c r="Z26" s="323"/>
      <c r="AA26" s="323"/>
      <c r="AB26" s="323"/>
      <c r="AC26" s="323"/>
    </row>
    <row r="27" spans="1:30" s="115" customFormat="1" ht="26.1" customHeight="1">
      <c r="A27" s="129">
        <v>15</v>
      </c>
      <c r="B27" s="323"/>
      <c r="C27" s="323"/>
      <c r="D27" s="129"/>
      <c r="E27" s="323"/>
      <c r="F27" s="323"/>
      <c r="G27" s="132"/>
      <c r="H27" s="323"/>
      <c r="I27" s="323"/>
      <c r="J27" s="323"/>
      <c r="K27" s="323"/>
      <c r="L27" s="129"/>
      <c r="M27" s="323"/>
      <c r="N27" s="323"/>
      <c r="O27" s="323"/>
      <c r="P27" s="129">
        <v>40</v>
      </c>
      <c r="Q27" s="323"/>
      <c r="R27" s="323"/>
      <c r="S27" s="133"/>
      <c r="T27" s="323"/>
      <c r="U27" s="323"/>
      <c r="V27" s="130"/>
      <c r="W27" s="323"/>
      <c r="X27" s="323"/>
      <c r="Y27" s="323"/>
      <c r="Z27" s="323"/>
      <c r="AA27" s="323"/>
      <c r="AB27" s="323"/>
      <c r="AC27" s="323"/>
    </row>
    <row r="28" spans="1:30" s="115" customFormat="1" ht="26.1" customHeight="1">
      <c r="A28" s="129">
        <v>16</v>
      </c>
      <c r="B28" s="323"/>
      <c r="C28" s="323"/>
      <c r="D28" s="129"/>
      <c r="E28" s="323"/>
      <c r="F28" s="323"/>
      <c r="G28" s="132"/>
      <c r="H28" s="323"/>
      <c r="I28" s="323"/>
      <c r="J28" s="323"/>
      <c r="K28" s="323"/>
      <c r="L28" s="129"/>
      <c r="M28" s="323"/>
      <c r="N28" s="323"/>
      <c r="O28" s="323"/>
      <c r="P28" s="129">
        <v>41</v>
      </c>
      <c r="Q28" s="323"/>
      <c r="R28" s="323"/>
      <c r="S28" s="133"/>
      <c r="T28" s="326"/>
      <c r="U28" s="326"/>
      <c r="V28" s="27"/>
      <c r="W28" s="323"/>
      <c r="X28" s="323"/>
      <c r="Y28" s="323"/>
      <c r="Z28" s="323"/>
      <c r="AA28" s="323"/>
      <c r="AB28" s="323"/>
      <c r="AC28" s="323"/>
    </row>
    <row r="29" spans="1:30" s="115" customFormat="1" ht="26.1" customHeight="1">
      <c r="A29" s="129">
        <v>17</v>
      </c>
      <c r="B29" s="323"/>
      <c r="C29" s="323"/>
      <c r="D29" s="129"/>
      <c r="E29" s="323"/>
      <c r="F29" s="323"/>
      <c r="G29" s="132"/>
      <c r="H29" s="323"/>
      <c r="I29" s="323"/>
      <c r="J29" s="323"/>
      <c r="K29" s="323"/>
      <c r="L29" s="129"/>
      <c r="M29" s="323"/>
      <c r="N29" s="323"/>
      <c r="O29" s="323"/>
      <c r="P29" s="129">
        <v>42</v>
      </c>
      <c r="Q29" s="323"/>
      <c r="R29" s="323"/>
      <c r="S29" s="133"/>
      <c r="T29" s="326"/>
      <c r="U29" s="326"/>
      <c r="V29" s="27"/>
      <c r="W29" s="323"/>
      <c r="X29" s="323"/>
      <c r="Y29" s="323"/>
      <c r="Z29" s="323"/>
      <c r="AA29" s="323"/>
      <c r="AB29" s="323"/>
      <c r="AC29" s="323"/>
    </row>
    <row r="30" spans="1:30" ht="26.1" customHeight="1">
      <c r="A30" s="129">
        <v>18</v>
      </c>
      <c r="B30" s="323"/>
      <c r="C30" s="323"/>
      <c r="D30" s="129"/>
      <c r="E30" s="323"/>
      <c r="F30" s="323"/>
      <c r="G30" s="132"/>
      <c r="H30" s="323"/>
      <c r="I30" s="323"/>
      <c r="J30" s="323"/>
      <c r="K30" s="323"/>
      <c r="L30" s="129"/>
      <c r="M30" s="323"/>
      <c r="N30" s="323"/>
      <c r="O30" s="323"/>
      <c r="P30" s="129">
        <v>43</v>
      </c>
      <c r="Q30" s="323"/>
      <c r="R30" s="323"/>
      <c r="S30" s="133"/>
      <c r="T30" s="326"/>
      <c r="U30" s="326"/>
      <c r="V30" s="27"/>
      <c r="W30" s="323"/>
      <c r="X30" s="323"/>
      <c r="Y30" s="323"/>
      <c r="Z30" s="323"/>
      <c r="AA30" s="323"/>
      <c r="AB30" s="323"/>
      <c r="AC30" s="323"/>
    </row>
    <row r="31" spans="1:30" ht="26.1" customHeight="1">
      <c r="A31" s="129">
        <v>19</v>
      </c>
      <c r="B31" s="323"/>
      <c r="C31" s="323"/>
      <c r="D31" s="129"/>
      <c r="E31" s="323"/>
      <c r="F31" s="323"/>
      <c r="G31" s="132"/>
      <c r="H31" s="323"/>
      <c r="I31" s="323"/>
      <c r="J31" s="323"/>
      <c r="K31" s="323"/>
      <c r="L31" s="129"/>
      <c r="M31" s="323"/>
      <c r="N31" s="323"/>
      <c r="O31" s="323"/>
      <c r="P31" s="129">
        <v>44</v>
      </c>
      <c r="Q31" s="323"/>
      <c r="R31" s="323"/>
      <c r="S31" s="133"/>
      <c r="T31" s="326"/>
      <c r="U31" s="326"/>
      <c r="V31" s="27"/>
      <c r="W31" s="323"/>
      <c r="X31" s="323"/>
      <c r="Y31" s="323"/>
      <c r="Z31" s="323"/>
      <c r="AA31" s="323"/>
      <c r="AB31" s="323"/>
      <c r="AC31" s="323"/>
    </row>
    <row r="32" spans="1:30" ht="26.1" customHeight="1">
      <c r="A32" s="129">
        <v>20</v>
      </c>
      <c r="B32" s="323"/>
      <c r="C32" s="323"/>
      <c r="D32" s="133"/>
      <c r="E32" s="323"/>
      <c r="F32" s="323"/>
      <c r="G32" s="132"/>
      <c r="H32" s="323"/>
      <c r="I32" s="323"/>
      <c r="J32" s="323"/>
      <c r="K32" s="323"/>
      <c r="L32" s="129"/>
      <c r="M32" s="323"/>
      <c r="N32" s="323"/>
      <c r="O32" s="323"/>
      <c r="P32" s="129">
        <v>45</v>
      </c>
      <c r="Q32" s="323"/>
      <c r="R32" s="323"/>
      <c r="S32" s="133"/>
      <c r="T32" s="326"/>
      <c r="U32" s="326"/>
      <c r="V32" s="27"/>
      <c r="W32" s="323"/>
      <c r="X32" s="323"/>
      <c r="Y32" s="323"/>
      <c r="Z32" s="323"/>
      <c r="AA32" s="323"/>
      <c r="AB32" s="323"/>
      <c r="AC32" s="323"/>
    </row>
    <row r="33" spans="1:31" ht="26.1" customHeight="1">
      <c r="A33" s="129">
        <v>21</v>
      </c>
      <c r="B33" s="323"/>
      <c r="C33" s="323"/>
      <c r="D33" s="133"/>
      <c r="E33" s="323"/>
      <c r="F33" s="323"/>
      <c r="G33" s="132"/>
      <c r="H33" s="323"/>
      <c r="I33" s="323"/>
      <c r="J33" s="323"/>
      <c r="K33" s="323"/>
      <c r="L33" s="129"/>
      <c r="M33" s="323"/>
      <c r="N33" s="323"/>
      <c r="O33" s="323"/>
      <c r="P33" s="129">
        <v>46</v>
      </c>
      <c r="Q33" s="323"/>
      <c r="R33" s="323"/>
      <c r="S33" s="133"/>
      <c r="T33" s="326"/>
      <c r="U33" s="326"/>
      <c r="V33" s="27"/>
      <c r="W33" s="323"/>
      <c r="X33" s="323"/>
      <c r="Y33" s="323"/>
      <c r="Z33" s="323"/>
      <c r="AA33" s="323"/>
      <c r="AB33" s="323"/>
      <c r="AC33" s="323"/>
    </row>
    <row r="34" spans="1:31" s="116" customFormat="1" ht="26.1" customHeight="1">
      <c r="A34" s="129">
        <v>22</v>
      </c>
      <c r="B34" s="323"/>
      <c r="C34" s="323"/>
      <c r="D34" s="133"/>
      <c r="E34" s="323"/>
      <c r="F34" s="323"/>
      <c r="G34" s="130"/>
      <c r="H34" s="323"/>
      <c r="I34" s="323"/>
      <c r="J34" s="323"/>
      <c r="K34" s="323"/>
      <c r="L34" s="129"/>
      <c r="M34" s="323"/>
      <c r="N34" s="323"/>
      <c r="O34" s="323"/>
      <c r="P34" s="129">
        <v>47</v>
      </c>
      <c r="Q34" s="323"/>
      <c r="R34" s="323"/>
      <c r="S34" s="133"/>
      <c r="T34" s="323"/>
      <c r="U34" s="323"/>
      <c r="V34" s="147"/>
      <c r="W34" s="323"/>
      <c r="X34" s="323"/>
      <c r="Y34" s="323"/>
      <c r="Z34" s="323"/>
      <c r="AA34" s="323"/>
      <c r="AB34" s="323"/>
      <c r="AC34" s="323"/>
    </row>
    <row r="35" spans="1:31" s="116" customFormat="1" ht="26.1" customHeight="1">
      <c r="A35" s="129">
        <v>23</v>
      </c>
      <c r="B35" s="323"/>
      <c r="C35" s="323"/>
      <c r="D35" s="133"/>
      <c r="E35" s="323"/>
      <c r="F35" s="323"/>
      <c r="G35" s="131"/>
      <c r="H35" s="323"/>
      <c r="I35" s="323"/>
      <c r="J35" s="323"/>
      <c r="K35" s="323"/>
      <c r="L35" s="129"/>
      <c r="M35" s="323"/>
      <c r="N35" s="323"/>
      <c r="O35" s="323"/>
      <c r="P35" s="129">
        <v>48</v>
      </c>
      <c r="Q35" s="323"/>
      <c r="R35" s="323"/>
      <c r="S35" s="133"/>
      <c r="T35" s="323"/>
      <c r="U35" s="323"/>
      <c r="V35" s="147"/>
      <c r="W35" s="323"/>
      <c r="X35" s="323"/>
      <c r="Y35" s="323"/>
      <c r="Z35" s="323"/>
      <c r="AA35" s="323"/>
      <c r="AB35" s="323"/>
      <c r="AC35" s="323"/>
    </row>
    <row r="36" spans="1:31" ht="26.1" customHeight="1">
      <c r="A36" s="129">
        <v>24</v>
      </c>
      <c r="B36" s="323"/>
      <c r="C36" s="323"/>
      <c r="D36" s="133"/>
      <c r="E36" s="323"/>
      <c r="F36" s="323"/>
      <c r="G36" s="131"/>
      <c r="H36" s="323"/>
      <c r="I36" s="323"/>
      <c r="J36" s="323"/>
      <c r="K36" s="323"/>
      <c r="L36" s="129"/>
      <c r="M36" s="323"/>
      <c r="N36" s="323"/>
      <c r="O36" s="323"/>
      <c r="P36" s="129">
        <v>49</v>
      </c>
      <c r="Q36" s="323"/>
      <c r="R36" s="323"/>
      <c r="S36" s="133"/>
      <c r="T36" s="323"/>
      <c r="U36" s="323"/>
      <c r="V36" s="130"/>
      <c r="W36" s="323"/>
      <c r="X36" s="323"/>
      <c r="Y36" s="323"/>
      <c r="Z36" s="323"/>
      <c r="AA36" s="323"/>
      <c r="AB36" s="323"/>
      <c r="AC36" s="323"/>
      <c r="AD36" s="116"/>
      <c r="AE36" s="116"/>
    </row>
    <row r="37" spans="1:31" ht="26.1" customHeight="1">
      <c r="A37" s="129">
        <v>25</v>
      </c>
      <c r="B37" s="323"/>
      <c r="C37" s="323"/>
      <c r="D37" s="133"/>
      <c r="E37" s="323"/>
      <c r="F37" s="323"/>
      <c r="G37" s="131"/>
      <c r="H37" s="323"/>
      <c r="I37" s="323"/>
      <c r="J37" s="323"/>
      <c r="K37" s="323"/>
      <c r="L37" s="129"/>
      <c r="M37" s="323"/>
      <c r="N37" s="323"/>
      <c r="O37" s="323"/>
      <c r="P37" s="129">
        <v>50</v>
      </c>
      <c r="Q37" s="323"/>
      <c r="R37" s="323"/>
      <c r="S37" s="133"/>
      <c r="T37" s="323"/>
      <c r="U37" s="323"/>
      <c r="V37" s="130"/>
      <c r="W37" s="323"/>
      <c r="X37" s="323"/>
      <c r="Y37" s="323"/>
      <c r="Z37" s="323"/>
      <c r="AA37" s="323"/>
      <c r="AB37" s="323"/>
      <c r="AC37" s="323"/>
      <c r="AD37" s="116"/>
      <c r="AE37" s="116"/>
    </row>
    <row r="38" spans="1:31" ht="26.1" customHeight="1">
      <c r="A38" s="134"/>
      <c r="B38" s="327"/>
      <c r="C38" s="327"/>
      <c r="D38" s="135"/>
      <c r="E38" s="327"/>
      <c r="F38" s="327"/>
      <c r="G38" s="136"/>
      <c r="H38" s="327"/>
      <c r="I38" s="327"/>
      <c r="J38" s="327"/>
      <c r="K38" s="327"/>
      <c r="L38" s="134"/>
      <c r="M38" s="327"/>
      <c r="N38" s="327"/>
      <c r="O38" s="327"/>
      <c r="P38" s="134"/>
      <c r="Q38" s="327"/>
      <c r="R38" s="327"/>
      <c r="S38" s="135"/>
      <c r="T38" s="327"/>
      <c r="U38" s="327"/>
      <c r="V38" s="138"/>
      <c r="W38" s="327"/>
      <c r="X38" s="327"/>
      <c r="Y38" s="327"/>
      <c r="Z38" s="327"/>
      <c r="AA38" s="327"/>
      <c r="AB38" s="327"/>
      <c r="AC38" s="327"/>
    </row>
    <row r="39" spans="1:31" ht="26.1" customHeight="1">
      <c r="A39" s="134"/>
      <c r="B39" s="327"/>
      <c r="C39" s="327"/>
      <c r="D39" s="135"/>
      <c r="E39" s="327"/>
      <c r="F39" s="327"/>
      <c r="G39" s="136"/>
      <c r="H39" s="327"/>
      <c r="I39" s="327"/>
      <c r="J39" s="327"/>
      <c r="K39" s="327"/>
      <c r="L39" s="134"/>
      <c r="M39" s="327"/>
      <c r="N39" s="327"/>
      <c r="O39" s="327"/>
      <c r="P39" s="134"/>
      <c r="Q39" s="327"/>
      <c r="R39" s="327"/>
      <c r="S39" s="134"/>
      <c r="T39" s="327"/>
      <c r="U39" s="327"/>
      <c r="V39" s="138"/>
      <c r="W39" s="327"/>
      <c r="X39" s="327"/>
      <c r="Y39" s="327"/>
      <c r="Z39" s="327"/>
      <c r="AA39" s="327"/>
      <c r="AB39" s="327"/>
      <c r="AC39" s="327"/>
    </row>
    <row r="40" spans="1:31" ht="26.1" customHeight="1">
      <c r="A40" s="134"/>
      <c r="B40" s="327"/>
      <c r="C40" s="327"/>
      <c r="D40" s="135"/>
      <c r="E40" s="327"/>
      <c r="F40" s="327"/>
      <c r="G40" s="136"/>
      <c r="H40" s="327"/>
      <c r="I40" s="327"/>
      <c r="J40" s="327"/>
      <c r="K40" s="327"/>
      <c r="L40" s="134"/>
      <c r="M40" s="327"/>
      <c r="N40" s="327"/>
      <c r="O40" s="327"/>
      <c r="P40" s="134"/>
      <c r="Q40" s="327"/>
      <c r="R40" s="327"/>
      <c r="S40" s="134"/>
      <c r="T40" s="327"/>
      <c r="U40" s="327"/>
      <c r="V40" s="138"/>
      <c r="W40" s="327"/>
      <c r="X40" s="327"/>
      <c r="Y40" s="327"/>
      <c r="Z40" s="327"/>
      <c r="AA40" s="327"/>
      <c r="AB40" s="327"/>
      <c r="AC40" s="327"/>
    </row>
    <row r="41" spans="1:31" ht="26.1" customHeight="1">
      <c r="A41" s="134"/>
      <c r="B41" s="327"/>
      <c r="C41" s="327"/>
      <c r="D41" s="135"/>
      <c r="E41" s="327"/>
      <c r="F41" s="327"/>
      <c r="G41" s="137"/>
      <c r="H41" s="327"/>
      <c r="I41" s="327"/>
      <c r="J41" s="327"/>
      <c r="K41" s="327"/>
      <c r="L41" s="134"/>
      <c r="M41" s="327"/>
      <c r="N41" s="327"/>
      <c r="O41" s="327"/>
      <c r="P41" s="134"/>
      <c r="Q41" s="327"/>
      <c r="R41" s="327"/>
      <c r="S41" s="116"/>
      <c r="T41" s="328"/>
      <c r="U41" s="328"/>
      <c r="V41" s="116"/>
      <c r="W41" s="327"/>
      <c r="X41" s="327"/>
      <c r="Y41" s="327"/>
      <c r="Z41" s="327"/>
      <c r="AA41" s="327"/>
      <c r="AB41" s="327"/>
      <c r="AC41" s="327"/>
    </row>
    <row r="42" spans="1:31" ht="26.1" customHeight="1">
      <c r="A42" s="134"/>
      <c r="B42" s="327"/>
      <c r="C42" s="327"/>
      <c r="D42" s="135"/>
      <c r="E42" s="327"/>
      <c r="F42" s="327"/>
      <c r="G42" s="136"/>
      <c r="H42" s="327"/>
      <c r="I42" s="327"/>
      <c r="J42" s="327"/>
      <c r="K42" s="327"/>
      <c r="L42" s="134"/>
      <c r="M42" s="327"/>
      <c r="N42" s="327"/>
      <c r="O42" s="327"/>
      <c r="P42" s="134"/>
      <c r="Q42" s="327"/>
      <c r="R42" s="327"/>
      <c r="S42" s="116"/>
      <c r="T42" s="328"/>
      <c r="U42" s="328"/>
      <c r="V42" s="116"/>
      <c r="W42" s="327"/>
      <c r="X42" s="327"/>
      <c r="Y42" s="327"/>
      <c r="Z42" s="327"/>
      <c r="AA42" s="327"/>
      <c r="AB42" s="327"/>
      <c r="AC42" s="327"/>
    </row>
    <row r="43" spans="1:31" ht="26.1" customHeight="1">
      <c r="A43" s="134"/>
      <c r="B43" s="327"/>
      <c r="C43" s="327"/>
      <c r="D43" s="135"/>
      <c r="E43" s="327"/>
      <c r="F43" s="327"/>
      <c r="G43" s="136"/>
      <c r="H43" s="327"/>
      <c r="I43" s="327"/>
      <c r="J43" s="327"/>
      <c r="K43" s="327"/>
      <c r="L43" s="134"/>
      <c r="M43" s="327"/>
      <c r="N43" s="327"/>
      <c r="O43" s="327"/>
      <c r="P43" s="134"/>
      <c r="Q43" s="327"/>
      <c r="R43" s="327"/>
      <c r="S43" s="116"/>
      <c r="T43" s="328"/>
      <c r="U43" s="328"/>
      <c r="V43" s="116"/>
      <c r="W43" s="327"/>
      <c r="X43" s="327"/>
      <c r="Y43" s="327"/>
      <c r="Z43" s="327"/>
      <c r="AA43" s="327"/>
      <c r="AB43" s="327"/>
      <c r="AC43" s="327"/>
    </row>
    <row r="44" spans="1:31" ht="26.1" customHeight="1">
      <c r="A44" s="134"/>
      <c r="B44" s="327"/>
      <c r="C44" s="327"/>
      <c r="D44" s="135"/>
      <c r="E44" s="327"/>
      <c r="F44" s="327"/>
      <c r="G44" s="138"/>
      <c r="H44" s="327"/>
      <c r="I44" s="327"/>
      <c r="J44" s="327"/>
      <c r="K44" s="327"/>
      <c r="L44" s="134"/>
      <c r="M44" s="327"/>
      <c r="N44" s="327"/>
      <c r="O44" s="327"/>
      <c r="P44" s="134"/>
      <c r="Q44" s="327"/>
      <c r="R44" s="327"/>
      <c r="S44" s="116"/>
      <c r="T44" s="328"/>
      <c r="U44" s="328"/>
      <c r="V44" s="116"/>
      <c r="W44" s="327"/>
      <c r="X44" s="327"/>
      <c r="Y44" s="327"/>
      <c r="Z44" s="327"/>
      <c r="AA44" s="327"/>
      <c r="AB44" s="327"/>
      <c r="AC44" s="327"/>
    </row>
    <row r="45" spans="1:31" ht="26.1" customHeight="1">
      <c r="A45" s="134"/>
      <c r="B45" s="327"/>
      <c r="C45" s="327"/>
      <c r="D45" s="135"/>
      <c r="E45" s="327"/>
      <c r="F45" s="327"/>
      <c r="G45" s="136"/>
      <c r="H45" s="327"/>
      <c r="I45" s="327"/>
      <c r="J45" s="327"/>
      <c r="K45" s="327"/>
      <c r="L45" s="134"/>
      <c r="M45" s="327"/>
      <c r="N45" s="327"/>
      <c r="O45" s="327"/>
      <c r="P45" s="134"/>
      <c r="Q45" s="327"/>
      <c r="R45" s="327"/>
      <c r="S45" s="116"/>
      <c r="T45" s="328"/>
      <c r="U45" s="328"/>
      <c r="V45" s="116"/>
      <c r="W45" s="327"/>
      <c r="X45" s="327"/>
      <c r="Y45" s="327"/>
      <c r="Z45" s="327"/>
      <c r="AA45" s="327"/>
      <c r="AB45" s="327"/>
      <c r="AC45" s="327"/>
    </row>
    <row r="46" spans="1:31" ht="26.1" customHeight="1">
      <c r="A46" s="134"/>
      <c r="B46" s="327"/>
      <c r="C46" s="327"/>
      <c r="D46" s="135"/>
      <c r="E46" s="327"/>
      <c r="F46" s="327"/>
      <c r="G46" s="136"/>
      <c r="H46" s="327"/>
      <c r="I46" s="327"/>
      <c r="J46" s="327"/>
      <c r="K46" s="327"/>
      <c r="L46" s="134"/>
      <c r="M46" s="327"/>
      <c r="N46" s="327"/>
      <c r="O46" s="327"/>
      <c r="P46" s="134"/>
      <c r="Q46" s="327"/>
      <c r="R46" s="327"/>
      <c r="S46" s="116"/>
      <c r="T46" s="328"/>
      <c r="U46" s="328"/>
      <c r="V46" s="116"/>
      <c r="W46" s="327"/>
      <c r="X46" s="327"/>
      <c r="Y46" s="327"/>
      <c r="Z46" s="327"/>
      <c r="AA46" s="327"/>
      <c r="AB46" s="327"/>
      <c r="AC46" s="327"/>
    </row>
    <row r="47" spans="1:31" ht="26.1" customHeight="1">
      <c r="A47" s="134"/>
      <c r="B47" s="327"/>
      <c r="C47" s="327"/>
      <c r="D47" s="135"/>
      <c r="E47" s="327"/>
      <c r="F47" s="327"/>
      <c r="G47" s="136"/>
      <c r="H47" s="327"/>
      <c r="I47" s="327"/>
      <c r="J47" s="327"/>
      <c r="K47" s="327"/>
      <c r="L47" s="134"/>
      <c r="M47" s="327"/>
      <c r="N47" s="327"/>
      <c r="O47" s="327"/>
      <c r="P47" s="134"/>
      <c r="Q47" s="327"/>
      <c r="R47" s="327"/>
      <c r="S47" s="116"/>
      <c r="T47" s="328"/>
      <c r="U47" s="328"/>
      <c r="V47" s="116"/>
      <c r="W47" s="327"/>
      <c r="X47" s="327"/>
      <c r="Y47" s="327"/>
      <c r="Z47" s="327"/>
      <c r="AA47" s="327"/>
      <c r="AB47" s="327"/>
      <c r="AC47" s="327"/>
    </row>
    <row r="48" spans="1:31" ht="26.1" customHeight="1">
      <c r="A48" s="134"/>
      <c r="B48" s="327"/>
      <c r="C48" s="327"/>
      <c r="D48" s="135"/>
      <c r="E48" s="327"/>
      <c r="F48" s="327"/>
      <c r="G48" s="138"/>
      <c r="H48" s="327"/>
      <c r="I48" s="327"/>
      <c r="J48" s="327"/>
      <c r="K48" s="327"/>
      <c r="L48" s="134"/>
      <c r="M48" s="327"/>
      <c r="N48" s="327"/>
      <c r="O48" s="327"/>
      <c r="P48" s="134"/>
      <c r="Q48" s="327"/>
      <c r="R48" s="327"/>
      <c r="S48" s="116"/>
      <c r="T48" s="328"/>
      <c r="U48" s="328"/>
      <c r="V48" s="116"/>
      <c r="W48" s="327"/>
      <c r="X48" s="327"/>
      <c r="Y48" s="327"/>
      <c r="Z48" s="327"/>
      <c r="AA48" s="327"/>
      <c r="AB48" s="327"/>
      <c r="AC48" s="327"/>
    </row>
    <row r="49" spans="1:29" ht="26.1" customHeight="1">
      <c r="A49" s="134"/>
      <c r="B49" s="327"/>
      <c r="C49" s="327"/>
      <c r="D49" s="135"/>
      <c r="E49" s="329"/>
      <c r="F49" s="329"/>
      <c r="G49" s="139"/>
      <c r="H49" s="327"/>
      <c r="I49" s="327"/>
      <c r="J49" s="327"/>
      <c r="K49" s="327"/>
      <c r="L49" s="134"/>
      <c r="M49" s="327"/>
      <c r="N49" s="327"/>
      <c r="O49" s="327"/>
      <c r="P49" s="134"/>
      <c r="Q49" s="327"/>
      <c r="R49" s="327"/>
      <c r="S49" s="116"/>
      <c r="T49" s="328"/>
      <c r="U49" s="328"/>
      <c r="V49" s="116"/>
      <c r="W49" s="327"/>
      <c r="X49" s="327"/>
      <c r="Y49" s="327"/>
      <c r="Z49" s="327"/>
      <c r="AA49" s="327"/>
      <c r="AB49" s="327"/>
      <c r="AC49" s="327"/>
    </row>
    <row r="50" spans="1:29" ht="26.1" customHeight="1">
      <c r="A50" s="134"/>
      <c r="B50" s="327"/>
      <c r="C50" s="327"/>
      <c r="D50" s="135"/>
      <c r="E50" s="329"/>
      <c r="F50" s="329"/>
      <c r="G50" s="139"/>
      <c r="H50" s="327"/>
      <c r="I50" s="327"/>
      <c r="J50" s="327"/>
      <c r="K50" s="327"/>
      <c r="L50" s="134"/>
      <c r="M50" s="327"/>
      <c r="N50" s="327"/>
      <c r="O50" s="327"/>
      <c r="P50" s="134"/>
      <c r="Q50" s="327"/>
      <c r="R50" s="327"/>
      <c r="S50" s="116"/>
      <c r="T50" s="328"/>
      <c r="U50" s="328"/>
      <c r="V50" s="116"/>
      <c r="W50" s="327"/>
      <c r="X50" s="327"/>
      <c r="Y50" s="327"/>
      <c r="Z50" s="327"/>
      <c r="AA50" s="327"/>
      <c r="AB50" s="327"/>
      <c r="AC50" s="327"/>
    </row>
    <row r="51" spans="1:29" ht="26.1" customHeight="1">
      <c r="A51" s="134"/>
      <c r="B51" s="327"/>
      <c r="C51" s="327"/>
      <c r="D51" s="135"/>
      <c r="E51" s="329"/>
      <c r="F51" s="329"/>
      <c r="G51" s="139"/>
      <c r="H51" s="327"/>
      <c r="I51" s="327"/>
      <c r="J51" s="327"/>
      <c r="K51" s="327"/>
      <c r="L51" s="134"/>
      <c r="M51" s="327"/>
      <c r="N51" s="327"/>
      <c r="O51" s="327"/>
      <c r="P51" s="134"/>
      <c r="Q51" s="327"/>
      <c r="R51" s="327"/>
      <c r="S51" s="116"/>
      <c r="T51" s="328"/>
      <c r="U51" s="328"/>
      <c r="V51" s="116"/>
      <c r="W51" s="327"/>
      <c r="X51" s="327"/>
      <c r="Y51" s="327"/>
      <c r="Z51" s="327"/>
      <c r="AA51" s="327"/>
      <c r="AB51" s="327"/>
      <c r="AC51" s="327"/>
    </row>
    <row r="52" spans="1:29" ht="26.1" customHeight="1">
      <c r="A52" s="134"/>
      <c r="B52" s="327"/>
      <c r="C52" s="327"/>
      <c r="D52" s="135"/>
      <c r="E52" s="329"/>
      <c r="F52" s="329"/>
      <c r="G52" s="139"/>
      <c r="H52" s="327"/>
      <c r="I52" s="327"/>
      <c r="J52" s="327"/>
      <c r="K52" s="327"/>
      <c r="L52" s="134"/>
      <c r="M52" s="327"/>
      <c r="N52" s="327"/>
      <c r="O52" s="327"/>
      <c r="P52" s="134"/>
      <c r="Q52" s="327"/>
      <c r="R52" s="327"/>
      <c r="S52" s="116"/>
      <c r="T52" s="328"/>
      <c r="U52" s="328"/>
      <c r="V52" s="116"/>
      <c r="W52" s="327"/>
      <c r="X52" s="327"/>
      <c r="Y52" s="327"/>
      <c r="Z52" s="327"/>
      <c r="AA52" s="327"/>
      <c r="AB52" s="327"/>
      <c r="AC52" s="327"/>
    </row>
    <row r="53" spans="1:29" ht="26.1" customHeight="1">
      <c r="A53" s="134"/>
      <c r="B53" s="327"/>
      <c r="C53" s="327"/>
      <c r="D53" s="135"/>
      <c r="E53" s="329"/>
      <c r="F53" s="329"/>
      <c r="G53" s="139"/>
      <c r="H53" s="327"/>
      <c r="I53" s="327"/>
      <c r="J53" s="327"/>
      <c r="K53" s="327"/>
      <c r="L53" s="134"/>
      <c r="M53" s="327"/>
      <c r="N53" s="327"/>
      <c r="O53" s="327"/>
      <c r="P53" s="134"/>
      <c r="Q53" s="327"/>
      <c r="R53" s="327"/>
      <c r="S53" s="116"/>
      <c r="T53" s="328"/>
      <c r="U53" s="328"/>
      <c r="V53" s="116"/>
      <c r="W53" s="327"/>
      <c r="X53" s="327"/>
      <c r="Y53" s="327"/>
      <c r="Z53" s="327"/>
      <c r="AA53" s="327"/>
      <c r="AB53" s="327"/>
      <c r="AC53" s="327"/>
    </row>
    <row r="54" spans="1:29" ht="26.1" customHeight="1">
      <c r="A54" s="134"/>
      <c r="B54" s="327"/>
      <c r="C54" s="327"/>
      <c r="D54" s="135"/>
      <c r="E54" s="329"/>
      <c r="F54" s="329"/>
      <c r="G54" s="139"/>
      <c r="H54" s="327"/>
      <c r="I54" s="327"/>
      <c r="J54" s="327"/>
      <c r="K54" s="327"/>
      <c r="L54" s="134"/>
      <c r="M54" s="327"/>
      <c r="N54" s="327"/>
      <c r="O54" s="327"/>
      <c r="P54" s="116"/>
      <c r="Q54" s="327"/>
      <c r="R54" s="327"/>
      <c r="S54" s="116"/>
      <c r="T54" s="328"/>
      <c r="U54" s="328"/>
      <c r="V54" s="116"/>
      <c r="W54" s="327"/>
      <c r="X54" s="327"/>
      <c r="Y54" s="327"/>
      <c r="Z54" s="327"/>
      <c r="AA54" s="327"/>
      <c r="AB54" s="327"/>
      <c r="AC54" s="327"/>
    </row>
    <row r="55" spans="1:29" ht="26.1" customHeight="1"/>
    <row r="56" spans="1:29" ht="26.1" customHeight="1"/>
    <row r="57" spans="1:29" ht="26.1" customHeight="1"/>
    <row r="58" spans="1:29" ht="26.1" customHeight="1"/>
    <row r="59" spans="1:29" ht="26.1" customHeight="1"/>
    <row r="60" spans="1:29" ht="26.1" customHeight="1"/>
    <row r="61" spans="1:29" ht="26.1" customHeight="1"/>
    <row r="62" spans="1:29" ht="26.1" customHeight="1"/>
    <row r="63" spans="1:29" ht="26.1" customHeight="1"/>
    <row r="64" spans="1:29" ht="26.1" customHeight="1"/>
    <row r="65" spans="13:13" ht="26.1" customHeight="1"/>
    <row r="75" spans="13:13" ht="69">
      <c r="M75" s="159" t="s">
        <v>106</v>
      </c>
    </row>
    <row r="179" spans="12:12">
      <c r="L179" s="117" t="s">
        <v>107</v>
      </c>
    </row>
  </sheetData>
  <mergeCells count="432">
    <mergeCell ref="Y1:AC2"/>
    <mergeCell ref="A3:B4"/>
    <mergeCell ref="C3:E4"/>
    <mergeCell ref="A6:D10"/>
    <mergeCell ref="E10:AC11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7:C37"/>
    <mergeCell ref="E37:F37"/>
    <mergeCell ref="H37:K37"/>
    <mergeCell ref="M37:O37"/>
    <mergeCell ref="Q37:R37"/>
    <mergeCell ref="T37:U37"/>
    <mergeCell ref="W37:Y37"/>
    <mergeCell ref="Z37:AA37"/>
    <mergeCell ref="AB37:AC37"/>
    <mergeCell ref="B36:C36"/>
    <mergeCell ref="E36:F36"/>
    <mergeCell ref="H36:K36"/>
    <mergeCell ref="M36:O36"/>
    <mergeCell ref="Q36:R36"/>
    <mergeCell ref="T36:U36"/>
    <mergeCell ref="W36:Y36"/>
    <mergeCell ref="Z36:AA36"/>
    <mergeCell ref="AB36:AC36"/>
    <mergeCell ref="B35:C35"/>
    <mergeCell ref="E35:F35"/>
    <mergeCell ref="H35:K35"/>
    <mergeCell ref="M35:O35"/>
    <mergeCell ref="Q35:R35"/>
    <mergeCell ref="T35:U35"/>
    <mergeCell ref="W35:Y35"/>
    <mergeCell ref="Z35:AA35"/>
    <mergeCell ref="AB35:AC35"/>
    <mergeCell ref="B34:C34"/>
    <mergeCell ref="E34:F34"/>
    <mergeCell ref="H34:K34"/>
    <mergeCell ref="M34:O34"/>
    <mergeCell ref="Q34:R34"/>
    <mergeCell ref="T34:U34"/>
    <mergeCell ref="W34:Y34"/>
    <mergeCell ref="Z34:AA34"/>
    <mergeCell ref="AB34:AC34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30:C30"/>
    <mergeCell ref="E30:F30"/>
    <mergeCell ref="H30:K30"/>
    <mergeCell ref="M30:O30"/>
    <mergeCell ref="Q30:R30"/>
    <mergeCell ref="T30:U30"/>
    <mergeCell ref="W30:Y30"/>
    <mergeCell ref="Z30:AA30"/>
    <mergeCell ref="AB30:AC30"/>
    <mergeCell ref="B29:C29"/>
    <mergeCell ref="E29:F29"/>
    <mergeCell ref="H29:K29"/>
    <mergeCell ref="M29:O29"/>
    <mergeCell ref="Q29:R29"/>
    <mergeCell ref="T29:U29"/>
    <mergeCell ref="W29:Y29"/>
    <mergeCell ref="Z29:AA29"/>
    <mergeCell ref="AB29:AC29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0:C20"/>
    <mergeCell ref="E20:F20"/>
    <mergeCell ref="H20:K20"/>
    <mergeCell ref="M20:O20"/>
    <mergeCell ref="Q20:R20"/>
    <mergeCell ref="T20:U20"/>
    <mergeCell ref="W20:Y20"/>
    <mergeCell ref="Z20:AA20"/>
    <mergeCell ref="AB20:AC20"/>
    <mergeCell ref="B19:C19"/>
    <mergeCell ref="E19:F19"/>
    <mergeCell ref="H19:K19"/>
    <mergeCell ref="M19:O19"/>
    <mergeCell ref="Q19:R19"/>
    <mergeCell ref="T19:U19"/>
    <mergeCell ref="W19:Y19"/>
    <mergeCell ref="Z19:AA19"/>
    <mergeCell ref="AB19:AC19"/>
    <mergeCell ref="B18:C18"/>
    <mergeCell ref="E18:F18"/>
    <mergeCell ref="H18:K18"/>
    <mergeCell ref="M18:O18"/>
    <mergeCell ref="Q18:R18"/>
    <mergeCell ref="T18:U18"/>
    <mergeCell ref="W18:Y18"/>
    <mergeCell ref="Z18:AA18"/>
    <mergeCell ref="AB18:AC18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5:C15"/>
    <mergeCell ref="E15:F15"/>
    <mergeCell ref="H15:K15"/>
    <mergeCell ref="M15:O15"/>
    <mergeCell ref="Q15:R15"/>
    <mergeCell ref="T15:U15"/>
    <mergeCell ref="W15:Y15"/>
    <mergeCell ref="Z15:AA15"/>
    <mergeCell ref="AB15:AC15"/>
    <mergeCell ref="B14:C14"/>
    <mergeCell ref="E14:F14"/>
    <mergeCell ref="H14:K14"/>
    <mergeCell ref="M14:O14"/>
    <mergeCell ref="Q14:R14"/>
    <mergeCell ref="T14:U14"/>
    <mergeCell ref="W14:Y14"/>
    <mergeCell ref="Z14:AA14"/>
    <mergeCell ref="AB14:AC14"/>
    <mergeCell ref="AB12:AC12"/>
    <mergeCell ref="B13:C13"/>
    <mergeCell ref="E13:F13"/>
    <mergeCell ref="H13:K13"/>
    <mergeCell ref="M13:O13"/>
    <mergeCell ref="Q13:R13"/>
    <mergeCell ref="T13:U13"/>
    <mergeCell ref="W13:Y13"/>
    <mergeCell ref="Z13:AA13"/>
    <mergeCell ref="AB13:AC13"/>
    <mergeCell ref="A11:D11"/>
    <mergeCell ref="B12:C12"/>
    <mergeCell ref="E12:F12"/>
    <mergeCell ref="H12:K12"/>
    <mergeCell ref="M12:O12"/>
    <mergeCell ref="Q12:R12"/>
    <mergeCell ref="T12:U12"/>
    <mergeCell ref="W12:Y12"/>
    <mergeCell ref="Z12:AA12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</mergeCells>
  <phoneticPr fontId="40" type="noConversion"/>
  <pageMargins left="0.74791666666666701" right="0.70763888888888904" top="0.94374999999999998" bottom="0.74791666666666701" header="0.31388888888888899" footer="0.31388888888888899"/>
  <pageSetup paperSize="8" scale="6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O173"/>
  <sheetViews>
    <sheetView view="pageBreakPreview" zoomScale="85" zoomScaleNormal="100" workbookViewId="0">
      <pane ySplit="8" topLeftCell="A9" activePane="bottomLeft" state="frozen"/>
      <selection pane="bottomLeft" activeCell="N19" sqref="N19"/>
    </sheetView>
  </sheetViews>
  <sheetFormatPr defaultColWidth="9" defaultRowHeight="17.25"/>
  <cols>
    <col min="1" max="1" width="4.5" style="9" customWidth="1"/>
    <col min="2" max="11" width="2.625" style="10" customWidth="1"/>
    <col min="12" max="12" width="17.5" style="10" customWidth="1"/>
    <col min="13" max="13" width="27.25" style="11" customWidth="1"/>
    <col min="14" max="14" width="15.5" style="11" customWidth="1"/>
    <col min="15" max="15" width="5.625" style="10" hidden="1" customWidth="1"/>
    <col min="16" max="16" width="5.625" style="10" customWidth="1"/>
    <col min="17" max="17" width="7.375" style="12" customWidth="1"/>
    <col min="18" max="18" width="6.125" style="13" customWidth="1"/>
    <col min="19" max="19" width="15.5" style="10" customWidth="1"/>
    <col min="20" max="20" width="8.125" style="14" customWidth="1"/>
    <col min="21" max="23" width="8.125" style="13" customWidth="1"/>
    <col min="24" max="24" width="18.125" style="13" customWidth="1"/>
    <col min="25" max="25" width="12.375" style="13" customWidth="1"/>
    <col min="26" max="26" width="12.5" style="10" customWidth="1"/>
    <col min="27" max="27" width="8.375" style="15" customWidth="1"/>
    <col min="28" max="28" width="6.625" style="10" customWidth="1"/>
    <col min="29" max="32" width="5.75" style="10" hidden="1" customWidth="1"/>
    <col min="33" max="34" width="7.25" style="10" hidden="1" customWidth="1"/>
    <col min="35" max="35" width="10" style="10" customWidth="1"/>
    <col min="36" max="36" width="13.875" style="9" customWidth="1"/>
    <col min="37" max="37" width="14.5" style="9" customWidth="1"/>
    <col min="38" max="38" width="15.25" style="10" customWidth="1"/>
    <col min="39" max="16384" width="9" style="10"/>
  </cols>
  <sheetData>
    <row r="1" spans="1:41" ht="33.75" customHeight="1">
      <c r="A1" s="362" t="s">
        <v>108</v>
      </c>
      <c r="B1" s="363"/>
      <c r="C1" s="363"/>
      <c r="D1" s="363"/>
      <c r="E1" s="363"/>
      <c r="F1" s="363" t="s">
        <v>109</v>
      </c>
      <c r="G1" s="363"/>
      <c r="H1" s="363"/>
      <c r="I1" s="363"/>
      <c r="J1" s="363"/>
      <c r="K1" s="363"/>
      <c r="L1" s="364" t="s">
        <v>110</v>
      </c>
      <c r="M1" s="364"/>
      <c r="N1" s="355" t="s">
        <v>111</v>
      </c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6"/>
      <c r="AB1" s="355"/>
      <c r="AC1" s="355"/>
      <c r="AD1" s="355"/>
      <c r="AE1" s="355"/>
      <c r="AF1" s="355"/>
      <c r="AG1" s="355"/>
      <c r="AH1" s="355"/>
      <c r="AI1" s="64" t="s">
        <v>11</v>
      </c>
      <c r="AJ1" s="65" t="s">
        <v>87</v>
      </c>
      <c r="AK1" s="65" t="s">
        <v>92</v>
      </c>
      <c r="AL1" s="65" t="s">
        <v>94</v>
      </c>
    </row>
    <row r="2" spans="1:41" ht="33.75" hidden="1" customHeight="1">
      <c r="A2" s="362" t="s">
        <v>112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6"/>
      <c r="AB2" s="355"/>
      <c r="AC2" s="355"/>
      <c r="AD2" s="355"/>
      <c r="AE2" s="355"/>
      <c r="AF2" s="355"/>
      <c r="AG2" s="355"/>
      <c r="AH2" s="355"/>
      <c r="AI2" s="64" t="s">
        <v>113</v>
      </c>
      <c r="AJ2" s="27" t="str">
        <f>M9</f>
        <v>副驾驶员座椅总成</v>
      </c>
      <c r="AK2" s="29"/>
    </row>
    <row r="3" spans="1:41" ht="33.75" hidden="1" customHeight="1">
      <c r="A3" s="365" t="s">
        <v>114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 t="s">
        <v>115</v>
      </c>
      <c r="M3" s="364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6"/>
      <c r="AB3" s="355"/>
      <c r="AC3" s="355"/>
      <c r="AD3" s="355"/>
      <c r="AE3" s="355"/>
      <c r="AF3" s="355"/>
      <c r="AG3" s="355"/>
      <c r="AH3" s="355"/>
      <c r="AI3" s="64" t="s">
        <v>116</v>
      </c>
      <c r="AJ3" s="19" t="s">
        <v>117</v>
      </c>
      <c r="AK3" s="29"/>
    </row>
    <row r="4" spans="1:41" ht="33.75" hidden="1" customHeight="1">
      <c r="A4" s="365" t="s">
        <v>118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6"/>
      <c r="AB4" s="355"/>
      <c r="AC4" s="355"/>
      <c r="AD4" s="355"/>
      <c r="AE4" s="355"/>
      <c r="AF4" s="355"/>
      <c r="AG4" s="355"/>
      <c r="AH4" s="355"/>
      <c r="AI4" s="64" t="s">
        <v>85</v>
      </c>
      <c r="AJ4" s="19" t="s">
        <v>69</v>
      </c>
      <c r="AK4" s="29"/>
    </row>
    <row r="5" spans="1:41" ht="30" hidden="1" customHeight="1">
      <c r="A5" s="357" t="s">
        <v>119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6"/>
      <c r="AB5" s="355"/>
      <c r="AC5" s="355"/>
      <c r="AD5" s="355"/>
      <c r="AE5" s="355"/>
      <c r="AF5" s="355"/>
      <c r="AG5" s="355"/>
      <c r="AH5" s="355"/>
      <c r="AI5" s="66" t="s">
        <v>13</v>
      </c>
      <c r="AJ5" s="67">
        <f>AA9</f>
        <v>0</v>
      </c>
      <c r="AK5" s="29"/>
    </row>
    <row r="6" spans="1:41" ht="30" hidden="1" customHeight="1">
      <c r="A6" s="357"/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6"/>
      <c r="AB6" s="355"/>
      <c r="AC6" s="355"/>
      <c r="AD6" s="355"/>
      <c r="AE6" s="355"/>
      <c r="AF6" s="355"/>
      <c r="AG6" s="355"/>
      <c r="AH6" s="355"/>
      <c r="AI6" s="66" t="s">
        <v>120</v>
      </c>
      <c r="AJ6" s="68"/>
      <c r="AK6" s="29"/>
    </row>
    <row r="7" spans="1:41" ht="24.95" customHeight="1">
      <c r="A7" s="366" t="s">
        <v>121</v>
      </c>
      <c r="B7" s="360" t="s">
        <v>122</v>
      </c>
      <c r="C7" s="360"/>
      <c r="D7" s="360"/>
      <c r="E7" s="360"/>
      <c r="F7" s="360"/>
      <c r="G7" s="360"/>
      <c r="H7" s="360"/>
      <c r="I7" s="360"/>
      <c r="J7" s="360"/>
      <c r="K7" s="360"/>
      <c r="L7" s="367" t="s">
        <v>11</v>
      </c>
      <c r="M7" s="360" t="s">
        <v>113</v>
      </c>
      <c r="N7" s="360" t="s">
        <v>123</v>
      </c>
      <c r="O7" s="360" t="s">
        <v>124</v>
      </c>
      <c r="P7" s="360" t="s">
        <v>125</v>
      </c>
      <c r="Q7" s="360" t="s">
        <v>79</v>
      </c>
      <c r="R7" s="367" t="s">
        <v>126</v>
      </c>
      <c r="S7" s="360" t="s">
        <v>127</v>
      </c>
      <c r="T7" s="372" t="s">
        <v>128</v>
      </c>
      <c r="U7" s="372" t="s">
        <v>129</v>
      </c>
      <c r="V7" s="359" t="s">
        <v>130</v>
      </c>
      <c r="W7" s="368" t="s">
        <v>131</v>
      </c>
      <c r="X7" s="359" t="s">
        <v>12</v>
      </c>
      <c r="Y7" s="359" t="s">
        <v>132</v>
      </c>
      <c r="Z7" s="360" t="s">
        <v>133</v>
      </c>
      <c r="AA7" s="361" t="s">
        <v>134</v>
      </c>
      <c r="AB7" s="360" t="s">
        <v>135</v>
      </c>
      <c r="AC7" s="369" t="s">
        <v>136</v>
      </c>
      <c r="AD7" s="369" t="s">
        <v>137</v>
      </c>
      <c r="AE7" s="369" t="s">
        <v>138</v>
      </c>
      <c r="AF7" s="369" t="s">
        <v>139</v>
      </c>
      <c r="AG7" s="370" t="s">
        <v>140</v>
      </c>
      <c r="AH7" s="370" t="s">
        <v>120</v>
      </c>
      <c r="AI7" s="371" t="s">
        <v>86</v>
      </c>
      <c r="AJ7" s="360" t="s">
        <v>14</v>
      </c>
      <c r="AK7" s="360" t="s">
        <v>14</v>
      </c>
      <c r="AL7" s="360" t="s">
        <v>14</v>
      </c>
    </row>
    <row r="8" spans="1:41" s="1" customFormat="1" ht="24.95" customHeight="1">
      <c r="A8" s="366"/>
      <c r="B8" s="16">
        <v>0</v>
      </c>
      <c r="C8" s="16">
        <v>1</v>
      </c>
      <c r="D8" s="16">
        <v>2</v>
      </c>
      <c r="E8" s="16">
        <v>3</v>
      </c>
      <c r="F8" s="16">
        <v>4</v>
      </c>
      <c r="G8" s="16">
        <v>5</v>
      </c>
      <c r="H8" s="16">
        <v>6</v>
      </c>
      <c r="I8" s="16">
        <v>7</v>
      </c>
      <c r="J8" s="16">
        <v>8</v>
      </c>
      <c r="K8" s="23">
        <v>9</v>
      </c>
      <c r="L8" s="367"/>
      <c r="M8" s="360"/>
      <c r="N8" s="360"/>
      <c r="O8" s="360"/>
      <c r="P8" s="360"/>
      <c r="Q8" s="360"/>
      <c r="R8" s="367"/>
      <c r="S8" s="360"/>
      <c r="T8" s="372"/>
      <c r="U8" s="372"/>
      <c r="V8" s="359"/>
      <c r="W8" s="368"/>
      <c r="X8" s="359"/>
      <c r="Y8" s="359"/>
      <c r="Z8" s="360"/>
      <c r="AA8" s="361"/>
      <c r="AB8" s="360"/>
      <c r="AC8" s="369"/>
      <c r="AD8" s="369"/>
      <c r="AE8" s="369"/>
      <c r="AF8" s="369"/>
      <c r="AG8" s="370"/>
      <c r="AH8" s="370"/>
      <c r="AI8" s="371"/>
      <c r="AJ8" s="360"/>
      <c r="AK8" s="360"/>
      <c r="AL8" s="360"/>
    </row>
    <row r="9" spans="1:41" s="1" customFormat="1" ht="39.950000000000003" customHeight="1">
      <c r="A9" s="17">
        <v>1</v>
      </c>
      <c r="B9" s="18">
        <v>0</v>
      </c>
      <c r="C9" s="18"/>
      <c r="D9" s="18"/>
      <c r="E9" s="18"/>
      <c r="F9" s="18"/>
      <c r="G9" s="18"/>
      <c r="H9" s="18"/>
      <c r="I9" s="18"/>
      <c r="J9" s="24"/>
      <c r="K9" s="25"/>
      <c r="L9" s="26"/>
      <c r="M9" s="27" t="s">
        <v>88</v>
      </c>
      <c r="N9" s="86" t="s">
        <v>89</v>
      </c>
      <c r="O9" s="29"/>
      <c r="P9" s="29" t="s">
        <v>141</v>
      </c>
      <c r="Q9" s="29"/>
      <c r="R9" s="47" t="s">
        <v>104</v>
      </c>
      <c r="S9" s="36" t="s">
        <v>142</v>
      </c>
      <c r="T9" s="47" t="s">
        <v>104</v>
      </c>
      <c r="U9" s="47" t="s">
        <v>143</v>
      </c>
      <c r="V9" s="47" t="s">
        <v>144</v>
      </c>
      <c r="W9" s="48" t="s">
        <v>145</v>
      </c>
      <c r="X9" s="19" t="s">
        <v>146</v>
      </c>
      <c r="Y9" s="36" t="s">
        <v>91</v>
      </c>
      <c r="Z9" s="29" t="s">
        <v>147</v>
      </c>
      <c r="AA9" s="36"/>
      <c r="AB9" s="29" t="s">
        <v>91</v>
      </c>
      <c r="AC9" s="19"/>
      <c r="AD9" s="19"/>
      <c r="AE9" s="19"/>
      <c r="AF9" s="19"/>
      <c r="AG9" s="20"/>
      <c r="AH9" s="20"/>
      <c r="AI9" s="69"/>
      <c r="AJ9" s="19">
        <v>1</v>
      </c>
      <c r="AK9" s="70">
        <v>0</v>
      </c>
      <c r="AL9" s="71">
        <v>0</v>
      </c>
    </row>
    <row r="10" spans="1:41" s="1" customFormat="1" ht="39.950000000000003" customHeight="1">
      <c r="A10" s="17"/>
      <c r="B10" s="18">
        <v>0</v>
      </c>
      <c r="C10" s="18"/>
      <c r="D10" s="18"/>
      <c r="E10" s="18"/>
      <c r="F10" s="18"/>
      <c r="G10" s="18"/>
      <c r="H10" s="18"/>
      <c r="I10" s="18"/>
      <c r="J10" s="24"/>
      <c r="K10" s="25"/>
      <c r="L10" s="26"/>
      <c r="M10" s="27" t="s">
        <v>88</v>
      </c>
      <c r="N10" s="86" t="s">
        <v>93</v>
      </c>
      <c r="O10" s="29"/>
      <c r="P10" s="29" t="s">
        <v>141</v>
      </c>
      <c r="Q10" s="29"/>
      <c r="R10" s="47" t="s">
        <v>104</v>
      </c>
      <c r="S10" s="36" t="s">
        <v>142</v>
      </c>
      <c r="T10" s="47" t="s">
        <v>104</v>
      </c>
      <c r="U10" s="47" t="s">
        <v>143</v>
      </c>
      <c r="V10" s="47" t="s">
        <v>144</v>
      </c>
      <c r="W10" s="48" t="s">
        <v>145</v>
      </c>
      <c r="X10" s="19" t="s">
        <v>146</v>
      </c>
      <c r="Y10" s="36" t="s">
        <v>91</v>
      </c>
      <c r="Z10" s="29" t="s">
        <v>147</v>
      </c>
      <c r="AA10" s="36"/>
      <c r="AB10" s="29" t="s">
        <v>91</v>
      </c>
      <c r="AC10" s="19"/>
      <c r="AD10" s="19"/>
      <c r="AE10" s="19"/>
      <c r="AF10" s="19"/>
      <c r="AG10" s="20"/>
      <c r="AH10" s="20"/>
      <c r="AI10" s="69"/>
      <c r="AJ10" s="19">
        <v>0</v>
      </c>
      <c r="AK10" s="70">
        <v>1</v>
      </c>
      <c r="AL10" s="71">
        <v>0</v>
      </c>
    </row>
    <row r="11" spans="1:41" s="1" customFormat="1" ht="39.950000000000003" customHeight="1">
      <c r="A11" s="17"/>
      <c r="B11" s="18">
        <v>0</v>
      </c>
      <c r="C11" s="18"/>
      <c r="D11" s="18"/>
      <c r="E11" s="18"/>
      <c r="F11" s="18"/>
      <c r="G11" s="18"/>
      <c r="H11" s="18"/>
      <c r="I11" s="18"/>
      <c r="J11" s="24"/>
      <c r="K11" s="25"/>
      <c r="L11" s="30"/>
      <c r="M11" s="27" t="s">
        <v>88</v>
      </c>
      <c r="N11" s="86" t="s">
        <v>95</v>
      </c>
      <c r="O11" s="29"/>
      <c r="P11" s="29" t="s">
        <v>141</v>
      </c>
      <c r="Q11" s="29"/>
      <c r="R11" s="47" t="s">
        <v>104</v>
      </c>
      <c r="S11" s="36" t="s">
        <v>142</v>
      </c>
      <c r="T11" s="47" t="s">
        <v>104</v>
      </c>
      <c r="U11" s="47" t="s">
        <v>143</v>
      </c>
      <c r="V11" s="47" t="s">
        <v>144</v>
      </c>
      <c r="W11" s="48" t="s">
        <v>145</v>
      </c>
      <c r="X11" s="19" t="s">
        <v>146</v>
      </c>
      <c r="Y11" s="36" t="s">
        <v>91</v>
      </c>
      <c r="Z11" s="29" t="s">
        <v>147</v>
      </c>
      <c r="AA11" s="36"/>
      <c r="AB11" s="29" t="s">
        <v>91</v>
      </c>
      <c r="AC11" s="19"/>
      <c r="AD11" s="19"/>
      <c r="AE11" s="19"/>
      <c r="AF11" s="19"/>
      <c r="AG11" s="20"/>
      <c r="AH11" s="20"/>
      <c r="AI11" s="69"/>
      <c r="AJ11" s="19">
        <v>0</v>
      </c>
      <c r="AK11" s="70">
        <v>0</v>
      </c>
      <c r="AL11" s="71">
        <v>1</v>
      </c>
    </row>
    <row r="12" spans="1:41" s="1" customFormat="1" ht="39.950000000000003" customHeight="1">
      <c r="A12" s="17"/>
      <c r="B12" s="18"/>
      <c r="C12" s="19">
        <v>1</v>
      </c>
      <c r="D12" s="19"/>
      <c r="E12" s="19"/>
      <c r="F12" s="19"/>
      <c r="G12" s="19"/>
      <c r="H12" s="19"/>
      <c r="I12" s="19"/>
      <c r="J12" s="20"/>
      <c r="K12" s="25"/>
      <c r="L12" s="26"/>
      <c r="M12" s="27" t="s">
        <v>148</v>
      </c>
      <c r="N12" s="28" t="s">
        <v>149</v>
      </c>
      <c r="O12" s="29"/>
      <c r="P12" s="29" t="s">
        <v>141</v>
      </c>
      <c r="Q12" s="29"/>
      <c r="R12" s="47" t="s">
        <v>104</v>
      </c>
      <c r="S12" s="36" t="s">
        <v>142</v>
      </c>
      <c r="T12" s="47" t="s">
        <v>104</v>
      </c>
      <c r="U12" s="47" t="s">
        <v>143</v>
      </c>
      <c r="V12" s="47" t="s">
        <v>144</v>
      </c>
      <c r="W12" s="22" t="s">
        <v>150</v>
      </c>
      <c r="X12" s="19" t="s">
        <v>146</v>
      </c>
      <c r="Y12" s="36" t="s">
        <v>91</v>
      </c>
      <c r="Z12" s="29" t="s">
        <v>151</v>
      </c>
      <c r="AA12" s="36"/>
      <c r="AB12" s="29" t="s">
        <v>91</v>
      </c>
      <c r="AC12" s="19"/>
      <c r="AD12" s="19"/>
      <c r="AE12" s="19"/>
      <c r="AF12" s="19"/>
      <c r="AG12" s="20"/>
      <c r="AH12" s="20"/>
      <c r="AI12" s="69"/>
      <c r="AJ12" s="19">
        <v>1</v>
      </c>
      <c r="AK12" s="70">
        <v>0</v>
      </c>
      <c r="AL12" s="71">
        <v>0</v>
      </c>
      <c r="AM12" s="72"/>
      <c r="AN12" s="72"/>
      <c r="AO12" s="72"/>
    </row>
    <row r="13" spans="1:41" s="2" customFormat="1" ht="39.950000000000003" customHeight="1">
      <c r="A13" s="17">
        <v>2</v>
      </c>
      <c r="B13" s="18"/>
      <c r="C13" s="19">
        <v>1</v>
      </c>
      <c r="D13" s="19"/>
      <c r="E13" s="19"/>
      <c r="F13" s="19"/>
      <c r="G13" s="19"/>
      <c r="H13" s="19"/>
      <c r="I13" s="19"/>
      <c r="J13" s="31"/>
      <c r="K13" s="32"/>
      <c r="L13" s="30"/>
      <c r="M13" s="27" t="s">
        <v>148</v>
      </c>
      <c r="N13" s="33" t="s">
        <v>152</v>
      </c>
      <c r="O13" s="29"/>
      <c r="P13" s="29" t="s">
        <v>141</v>
      </c>
      <c r="Q13" s="35"/>
      <c r="R13" s="47" t="s">
        <v>104</v>
      </c>
      <c r="S13" s="36" t="s">
        <v>142</v>
      </c>
      <c r="T13" s="47" t="s">
        <v>104</v>
      </c>
      <c r="U13" s="47" t="s">
        <v>143</v>
      </c>
      <c r="V13" s="47" t="s">
        <v>144</v>
      </c>
      <c r="W13" s="22" t="s">
        <v>150</v>
      </c>
      <c r="X13" s="19" t="s">
        <v>146</v>
      </c>
      <c r="Y13" s="36" t="s">
        <v>91</v>
      </c>
      <c r="Z13" s="29" t="s">
        <v>151</v>
      </c>
      <c r="AA13" s="36"/>
      <c r="AB13" s="29" t="s">
        <v>91</v>
      </c>
      <c r="AC13" s="35"/>
      <c r="AD13" s="35"/>
      <c r="AE13" s="35"/>
      <c r="AF13" s="35"/>
      <c r="AG13" s="73"/>
      <c r="AH13" s="73"/>
      <c r="AI13" s="69"/>
      <c r="AJ13" s="19">
        <v>0</v>
      </c>
      <c r="AK13" s="70">
        <v>1</v>
      </c>
      <c r="AL13" s="71">
        <v>0</v>
      </c>
      <c r="AM13" s="74"/>
      <c r="AN13" s="74"/>
      <c r="AO13" s="74"/>
    </row>
    <row r="14" spans="1:41" s="2" customFormat="1" ht="39.950000000000003" customHeight="1">
      <c r="A14" s="17"/>
      <c r="B14" s="18"/>
      <c r="C14" s="19">
        <v>1</v>
      </c>
      <c r="D14" s="19"/>
      <c r="E14" s="19"/>
      <c r="F14" s="19"/>
      <c r="G14" s="19"/>
      <c r="H14" s="19"/>
      <c r="I14" s="19"/>
      <c r="J14" s="31"/>
      <c r="K14" s="32"/>
      <c r="L14" s="30"/>
      <c r="M14" s="27" t="s">
        <v>148</v>
      </c>
      <c r="N14" s="33" t="s">
        <v>153</v>
      </c>
      <c r="O14" s="29"/>
      <c r="P14" s="29" t="s">
        <v>141</v>
      </c>
      <c r="Q14" s="35"/>
      <c r="R14" s="47" t="s">
        <v>104</v>
      </c>
      <c r="S14" s="36" t="s">
        <v>142</v>
      </c>
      <c r="T14" s="47" t="s">
        <v>104</v>
      </c>
      <c r="U14" s="47" t="s">
        <v>143</v>
      </c>
      <c r="V14" s="47" t="s">
        <v>144</v>
      </c>
      <c r="W14" s="22" t="s">
        <v>150</v>
      </c>
      <c r="X14" s="19" t="s">
        <v>146</v>
      </c>
      <c r="Y14" s="36" t="s">
        <v>91</v>
      </c>
      <c r="Z14" s="29" t="s">
        <v>151</v>
      </c>
      <c r="AA14" s="36"/>
      <c r="AB14" s="29" t="s">
        <v>91</v>
      </c>
      <c r="AC14" s="35"/>
      <c r="AD14" s="35"/>
      <c r="AE14" s="35"/>
      <c r="AF14" s="35"/>
      <c r="AG14" s="73"/>
      <c r="AH14" s="73"/>
      <c r="AI14" s="69"/>
      <c r="AJ14" s="19">
        <v>0</v>
      </c>
      <c r="AK14" s="70">
        <v>0</v>
      </c>
      <c r="AL14" s="71">
        <v>1</v>
      </c>
      <c r="AM14" s="74"/>
      <c r="AN14" s="74"/>
      <c r="AO14" s="74"/>
    </row>
    <row r="15" spans="1:41" s="2" customFormat="1" ht="39.950000000000003" customHeight="1">
      <c r="A15" s="17"/>
      <c r="B15" s="18"/>
      <c r="C15" s="19"/>
      <c r="D15" s="19">
        <v>2</v>
      </c>
      <c r="E15" s="19"/>
      <c r="F15" s="19"/>
      <c r="G15" s="19"/>
      <c r="H15" s="19"/>
      <c r="I15" s="19"/>
      <c r="J15" s="31"/>
      <c r="K15" s="32"/>
      <c r="L15" s="30"/>
      <c r="M15" s="27" t="s">
        <v>154</v>
      </c>
      <c r="N15" s="34" t="s">
        <v>155</v>
      </c>
      <c r="O15" s="35"/>
      <c r="P15" s="20" t="s">
        <v>141</v>
      </c>
      <c r="Q15" s="29"/>
      <c r="R15" s="47" t="s">
        <v>104</v>
      </c>
      <c r="S15" s="36" t="s">
        <v>142</v>
      </c>
      <c r="T15" s="47" t="s">
        <v>104</v>
      </c>
      <c r="U15" s="47" t="s">
        <v>143</v>
      </c>
      <c r="V15" s="47" t="s">
        <v>144</v>
      </c>
      <c r="W15" s="22" t="s">
        <v>150</v>
      </c>
      <c r="X15" s="19" t="s">
        <v>146</v>
      </c>
      <c r="Y15" s="36" t="s">
        <v>91</v>
      </c>
      <c r="Z15" s="36" t="s">
        <v>91</v>
      </c>
      <c r="AA15" s="36" t="s">
        <v>91</v>
      </c>
      <c r="AB15" s="29" t="s">
        <v>91</v>
      </c>
      <c r="AC15" s="35"/>
      <c r="AD15" s="35"/>
      <c r="AE15" s="35"/>
      <c r="AF15" s="35"/>
      <c r="AG15" s="73"/>
      <c r="AH15" s="73"/>
      <c r="AI15" s="69"/>
      <c r="AJ15" s="19">
        <v>1</v>
      </c>
      <c r="AK15" s="70">
        <v>0</v>
      </c>
      <c r="AL15" s="71">
        <v>0</v>
      </c>
      <c r="AM15" s="74"/>
      <c r="AN15" s="74"/>
      <c r="AO15" s="74"/>
    </row>
    <row r="16" spans="1:41" s="2" customFormat="1" ht="39.950000000000003" customHeight="1">
      <c r="A16" s="17"/>
      <c r="B16" s="18"/>
      <c r="C16" s="19"/>
      <c r="D16" s="19">
        <v>2</v>
      </c>
      <c r="E16" s="19"/>
      <c r="F16" s="19"/>
      <c r="G16" s="19"/>
      <c r="H16" s="19"/>
      <c r="I16" s="19"/>
      <c r="J16" s="31"/>
      <c r="K16" s="32"/>
      <c r="L16" s="30"/>
      <c r="M16" s="27" t="s">
        <v>156</v>
      </c>
      <c r="N16" s="34" t="s">
        <v>157</v>
      </c>
      <c r="O16" s="36"/>
      <c r="P16" s="20" t="s">
        <v>141</v>
      </c>
      <c r="Q16" s="36"/>
      <c r="R16" s="47" t="s">
        <v>104</v>
      </c>
      <c r="S16" s="36" t="s">
        <v>142</v>
      </c>
      <c r="T16" s="47" t="s">
        <v>104</v>
      </c>
      <c r="U16" s="47" t="s">
        <v>143</v>
      </c>
      <c r="V16" s="47" t="s">
        <v>144</v>
      </c>
      <c r="W16" s="22" t="s">
        <v>150</v>
      </c>
      <c r="X16" s="19" t="s">
        <v>146</v>
      </c>
      <c r="Y16" s="36" t="s">
        <v>91</v>
      </c>
      <c r="Z16" s="36" t="s">
        <v>91</v>
      </c>
      <c r="AA16" s="36" t="s">
        <v>91</v>
      </c>
      <c r="AB16" s="29" t="s">
        <v>91</v>
      </c>
      <c r="AC16" s="35"/>
      <c r="AD16" s="35"/>
      <c r="AE16" s="35"/>
      <c r="AF16" s="35"/>
      <c r="AG16" s="73"/>
      <c r="AH16" s="73"/>
      <c r="AI16" s="69"/>
      <c r="AJ16" s="19">
        <v>0</v>
      </c>
      <c r="AK16" s="70">
        <v>1</v>
      </c>
      <c r="AL16" s="71">
        <v>0</v>
      </c>
      <c r="AM16" s="74"/>
      <c r="AN16" s="74"/>
      <c r="AO16" s="74"/>
    </row>
    <row r="17" spans="1:41" s="2" customFormat="1" ht="39.950000000000003" customHeight="1">
      <c r="A17" s="17"/>
      <c r="B17" s="18"/>
      <c r="C17" s="19"/>
      <c r="D17" s="19">
        <v>2</v>
      </c>
      <c r="E17" s="19"/>
      <c r="F17" s="19"/>
      <c r="G17" s="19"/>
      <c r="H17" s="19"/>
      <c r="I17" s="19"/>
      <c r="J17" s="31"/>
      <c r="K17" s="32"/>
      <c r="L17" s="30"/>
      <c r="M17" s="27" t="s">
        <v>158</v>
      </c>
      <c r="N17" s="34" t="s">
        <v>159</v>
      </c>
      <c r="O17" s="36"/>
      <c r="P17" s="20" t="s">
        <v>141</v>
      </c>
      <c r="Q17" s="36"/>
      <c r="R17" s="47" t="s">
        <v>104</v>
      </c>
      <c r="S17" s="36" t="s">
        <v>142</v>
      </c>
      <c r="T17" s="47" t="s">
        <v>104</v>
      </c>
      <c r="U17" s="47" t="s">
        <v>143</v>
      </c>
      <c r="V17" s="47" t="s">
        <v>144</v>
      </c>
      <c r="W17" s="22" t="s">
        <v>150</v>
      </c>
      <c r="X17" s="19" t="s">
        <v>146</v>
      </c>
      <c r="Y17" s="36" t="s">
        <v>91</v>
      </c>
      <c r="Z17" s="36" t="s">
        <v>91</v>
      </c>
      <c r="AA17" s="36" t="s">
        <v>91</v>
      </c>
      <c r="AB17" s="29" t="s">
        <v>91</v>
      </c>
      <c r="AC17" s="35"/>
      <c r="AD17" s="35"/>
      <c r="AE17" s="35"/>
      <c r="AF17" s="35"/>
      <c r="AG17" s="73"/>
      <c r="AH17" s="73"/>
      <c r="AI17" s="69"/>
      <c r="AJ17" s="19">
        <v>0</v>
      </c>
      <c r="AK17" s="70">
        <v>0</v>
      </c>
      <c r="AL17" s="71">
        <v>1</v>
      </c>
      <c r="AM17" s="74"/>
      <c r="AN17" s="74"/>
      <c r="AO17" s="74"/>
    </row>
    <row r="18" spans="1:41" s="2" customFormat="1" ht="39.950000000000003" customHeight="1">
      <c r="A18" s="17"/>
      <c r="B18" s="18"/>
      <c r="C18" s="19"/>
      <c r="D18" s="19"/>
      <c r="E18" s="19">
        <v>3</v>
      </c>
      <c r="F18" s="19"/>
      <c r="G18" s="19"/>
      <c r="H18" s="19"/>
      <c r="I18" s="19"/>
      <c r="J18" s="31"/>
      <c r="K18" s="32"/>
      <c r="L18" s="30"/>
      <c r="M18" s="27" t="s">
        <v>160</v>
      </c>
      <c r="N18" s="34" t="s">
        <v>161</v>
      </c>
      <c r="O18" s="36"/>
      <c r="P18" s="20" t="s">
        <v>141</v>
      </c>
      <c r="Q18" s="36"/>
      <c r="R18" s="47" t="s">
        <v>104</v>
      </c>
      <c r="S18" s="36" t="s">
        <v>142</v>
      </c>
      <c r="T18" s="47" t="s">
        <v>104</v>
      </c>
      <c r="U18" s="47" t="s">
        <v>143</v>
      </c>
      <c r="V18" s="47" t="s">
        <v>144</v>
      </c>
      <c r="W18" s="48" t="s">
        <v>150</v>
      </c>
      <c r="X18" s="48" t="s">
        <v>146</v>
      </c>
      <c r="Y18" s="53" t="s">
        <v>91</v>
      </c>
      <c r="Z18" s="39" t="s">
        <v>162</v>
      </c>
      <c r="AA18" s="54">
        <v>0.60699999999999998</v>
      </c>
      <c r="AB18" s="29" t="s">
        <v>91</v>
      </c>
      <c r="AC18" s="35"/>
      <c r="AD18" s="35"/>
      <c r="AE18" s="35"/>
      <c r="AF18" s="35"/>
      <c r="AG18" s="73"/>
      <c r="AH18" s="73"/>
      <c r="AI18" s="69"/>
      <c r="AJ18" s="19">
        <v>1</v>
      </c>
      <c r="AK18" s="19">
        <v>1</v>
      </c>
      <c r="AL18" s="19">
        <v>1</v>
      </c>
      <c r="AM18" s="74"/>
      <c r="AN18" s="74"/>
      <c r="AO18" s="74"/>
    </row>
    <row r="19" spans="1:41" s="2" customFormat="1" ht="39.950000000000003" customHeight="1">
      <c r="A19" s="17"/>
      <c r="B19" s="18"/>
      <c r="C19" s="19"/>
      <c r="D19" s="19"/>
      <c r="E19" s="19"/>
      <c r="F19" s="19">
        <v>4</v>
      </c>
      <c r="G19" s="19"/>
      <c r="H19" s="19"/>
      <c r="I19" s="19"/>
      <c r="J19" s="31"/>
      <c r="K19" s="32"/>
      <c r="L19" s="30"/>
      <c r="M19" s="27" t="s">
        <v>163</v>
      </c>
      <c r="N19" s="34" t="s">
        <v>161</v>
      </c>
      <c r="O19" s="36"/>
      <c r="P19" s="20" t="s">
        <v>141</v>
      </c>
      <c r="Q19" s="36"/>
      <c r="R19" s="47" t="s">
        <v>104</v>
      </c>
      <c r="S19" s="36" t="s">
        <v>142</v>
      </c>
      <c r="T19" s="47" t="s">
        <v>104</v>
      </c>
      <c r="U19" s="47" t="s">
        <v>143</v>
      </c>
      <c r="V19" s="47" t="s">
        <v>144</v>
      </c>
      <c r="W19" s="36" t="s">
        <v>164</v>
      </c>
      <c r="X19" s="36" t="s">
        <v>165</v>
      </c>
      <c r="Y19" s="55" t="s">
        <v>166</v>
      </c>
      <c r="Z19" s="27" t="s">
        <v>167</v>
      </c>
      <c r="AA19" s="54">
        <v>0.45700000000000002</v>
      </c>
      <c r="AB19" s="29" t="s">
        <v>91</v>
      </c>
      <c r="AC19" s="35"/>
      <c r="AD19" s="35"/>
      <c r="AE19" s="35"/>
      <c r="AF19" s="35"/>
      <c r="AG19" s="73"/>
      <c r="AH19" s="73"/>
      <c r="AI19" s="69"/>
      <c r="AJ19" s="19">
        <v>1</v>
      </c>
      <c r="AK19" s="19">
        <v>1</v>
      </c>
      <c r="AL19" s="19">
        <v>1</v>
      </c>
      <c r="AM19" s="74"/>
      <c r="AN19" s="74"/>
      <c r="AO19" s="74"/>
    </row>
    <row r="20" spans="1:41" s="2" customFormat="1" ht="39.950000000000003" customHeight="1">
      <c r="A20" s="17"/>
      <c r="B20" s="18"/>
      <c r="C20" s="19"/>
      <c r="D20" s="19"/>
      <c r="E20" s="19"/>
      <c r="F20" s="19">
        <v>4</v>
      </c>
      <c r="G20" s="19"/>
      <c r="H20" s="19"/>
      <c r="I20" s="19"/>
      <c r="J20" s="31"/>
      <c r="K20" s="32"/>
      <c r="L20" s="30"/>
      <c r="M20" s="27" t="s">
        <v>168</v>
      </c>
      <c r="N20" s="34" t="s">
        <v>161</v>
      </c>
      <c r="O20" s="36"/>
      <c r="P20" s="20" t="s">
        <v>141</v>
      </c>
      <c r="Q20" s="36"/>
      <c r="R20" s="47" t="s">
        <v>104</v>
      </c>
      <c r="S20" s="36" t="s">
        <v>142</v>
      </c>
      <c r="T20" s="47" t="s">
        <v>104</v>
      </c>
      <c r="U20" s="47" t="s">
        <v>143</v>
      </c>
      <c r="V20" s="47" t="s">
        <v>144</v>
      </c>
      <c r="W20" s="36" t="s">
        <v>169</v>
      </c>
      <c r="X20" s="36" t="s">
        <v>170</v>
      </c>
      <c r="Y20" s="55" t="s">
        <v>171</v>
      </c>
      <c r="Z20" s="33" t="s">
        <v>172</v>
      </c>
      <c r="AA20" s="54">
        <v>0.15</v>
      </c>
      <c r="AB20" s="29" t="s">
        <v>91</v>
      </c>
      <c r="AC20" s="35"/>
      <c r="AD20" s="35"/>
      <c r="AE20" s="35"/>
      <c r="AF20" s="35"/>
      <c r="AG20" s="73"/>
      <c r="AH20" s="73"/>
      <c r="AI20" s="69"/>
      <c r="AJ20" s="19">
        <v>1</v>
      </c>
      <c r="AK20" s="19">
        <v>1</v>
      </c>
      <c r="AL20" s="19">
        <v>1</v>
      </c>
      <c r="AM20" s="74"/>
      <c r="AN20" s="74"/>
      <c r="AO20" s="74"/>
    </row>
    <row r="21" spans="1:41" s="3" customFormat="1" ht="39.950000000000003" customHeight="1">
      <c r="A21" s="17">
        <v>4</v>
      </c>
      <c r="B21" s="18"/>
      <c r="C21" s="19"/>
      <c r="D21" s="19"/>
      <c r="E21" s="19">
        <v>3</v>
      </c>
      <c r="F21" s="19"/>
      <c r="G21" s="19"/>
      <c r="H21" s="19"/>
      <c r="I21" s="19"/>
      <c r="J21" s="35"/>
      <c r="K21" s="25"/>
      <c r="L21" s="30"/>
      <c r="M21" s="27" t="s">
        <v>173</v>
      </c>
      <c r="N21" s="34" t="s">
        <v>155</v>
      </c>
      <c r="O21" s="36"/>
      <c r="P21" s="20" t="s">
        <v>141</v>
      </c>
      <c r="Q21" s="36"/>
      <c r="R21" s="47" t="s">
        <v>104</v>
      </c>
      <c r="S21" s="36" t="s">
        <v>142</v>
      </c>
      <c r="T21" s="36" t="s">
        <v>91</v>
      </c>
      <c r="U21" s="47" t="s">
        <v>143</v>
      </c>
      <c r="V21" s="47" t="s">
        <v>144</v>
      </c>
      <c r="W21" s="22" t="s">
        <v>150</v>
      </c>
      <c r="X21" s="19" t="s">
        <v>146</v>
      </c>
      <c r="Y21" s="36" t="s">
        <v>91</v>
      </c>
      <c r="Z21" s="29" t="s">
        <v>91</v>
      </c>
      <c r="AA21" s="29" t="s">
        <v>91</v>
      </c>
      <c r="AB21" s="29" t="s">
        <v>91</v>
      </c>
      <c r="AC21" s="29" t="s">
        <v>91</v>
      </c>
      <c r="AD21" s="29" t="s">
        <v>91</v>
      </c>
      <c r="AE21" s="29" t="s">
        <v>91</v>
      </c>
      <c r="AF21" s="29" t="s">
        <v>91</v>
      </c>
      <c r="AG21" s="29" t="s">
        <v>91</v>
      </c>
      <c r="AH21" s="29" t="s">
        <v>91</v>
      </c>
      <c r="AI21" s="69"/>
      <c r="AJ21" s="19">
        <v>1</v>
      </c>
      <c r="AK21" s="70">
        <v>0</v>
      </c>
      <c r="AL21" s="71">
        <v>0</v>
      </c>
    </row>
    <row r="22" spans="1:41" s="3" customFormat="1" ht="39.950000000000003" customHeight="1">
      <c r="A22" s="17">
        <v>5</v>
      </c>
      <c r="B22" s="18"/>
      <c r="C22" s="19"/>
      <c r="D22" s="19"/>
      <c r="E22" s="19">
        <v>3</v>
      </c>
      <c r="F22" s="19"/>
      <c r="G22" s="19"/>
      <c r="H22" s="19"/>
      <c r="I22" s="19"/>
      <c r="J22" s="35"/>
      <c r="K22" s="25"/>
      <c r="L22" s="30"/>
      <c r="M22" s="27" t="s">
        <v>173</v>
      </c>
      <c r="N22" s="34" t="s">
        <v>157</v>
      </c>
      <c r="O22" s="36"/>
      <c r="P22" s="20" t="s">
        <v>141</v>
      </c>
      <c r="Q22" s="36"/>
      <c r="R22" s="47" t="s">
        <v>104</v>
      </c>
      <c r="S22" s="36" t="s">
        <v>142</v>
      </c>
      <c r="T22" s="36" t="s">
        <v>91</v>
      </c>
      <c r="U22" s="47" t="s">
        <v>143</v>
      </c>
      <c r="V22" s="47" t="s">
        <v>144</v>
      </c>
      <c r="W22" s="22" t="s">
        <v>150</v>
      </c>
      <c r="X22" s="19" t="s">
        <v>146</v>
      </c>
      <c r="Y22" s="36" t="s">
        <v>91</v>
      </c>
      <c r="Z22" s="29" t="s">
        <v>91</v>
      </c>
      <c r="AA22" s="29" t="s">
        <v>91</v>
      </c>
      <c r="AB22" s="29" t="s">
        <v>91</v>
      </c>
      <c r="AC22" s="29"/>
      <c r="AD22" s="29"/>
      <c r="AE22" s="29"/>
      <c r="AF22" s="29"/>
      <c r="AG22" s="29"/>
      <c r="AH22" s="29"/>
      <c r="AI22" s="69"/>
      <c r="AJ22" s="19">
        <v>0</v>
      </c>
      <c r="AK22" s="70">
        <v>1</v>
      </c>
      <c r="AL22" s="71">
        <v>0</v>
      </c>
    </row>
    <row r="23" spans="1:41" s="3" customFormat="1" ht="39.950000000000003" customHeight="1">
      <c r="A23" s="17">
        <v>6</v>
      </c>
      <c r="B23" s="18"/>
      <c r="C23" s="19"/>
      <c r="D23" s="19"/>
      <c r="E23" s="19">
        <v>3</v>
      </c>
      <c r="F23" s="19"/>
      <c r="G23" s="19"/>
      <c r="H23" s="19"/>
      <c r="I23" s="19"/>
      <c r="J23" s="35"/>
      <c r="K23" s="25"/>
      <c r="L23" s="30"/>
      <c r="M23" s="27" t="s">
        <v>173</v>
      </c>
      <c r="N23" s="34" t="s">
        <v>159</v>
      </c>
      <c r="O23" s="36"/>
      <c r="P23" s="20" t="s">
        <v>141</v>
      </c>
      <c r="Q23" s="36"/>
      <c r="R23" s="47" t="s">
        <v>104</v>
      </c>
      <c r="S23" s="36" t="s">
        <v>142</v>
      </c>
      <c r="T23" s="36" t="s">
        <v>91</v>
      </c>
      <c r="U23" s="47" t="s">
        <v>143</v>
      </c>
      <c r="V23" s="47" t="s">
        <v>144</v>
      </c>
      <c r="W23" s="22" t="s">
        <v>150</v>
      </c>
      <c r="X23" s="19" t="s">
        <v>146</v>
      </c>
      <c r="Y23" s="36" t="s">
        <v>91</v>
      </c>
      <c r="Z23" s="29" t="s">
        <v>91</v>
      </c>
      <c r="AA23" s="29" t="s">
        <v>91</v>
      </c>
      <c r="AB23" s="29" t="s">
        <v>91</v>
      </c>
      <c r="AC23" s="29"/>
      <c r="AD23" s="29"/>
      <c r="AE23" s="29"/>
      <c r="AF23" s="29"/>
      <c r="AG23" s="29"/>
      <c r="AH23" s="29"/>
      <c r="AI23" s="69"/>
      <c r="AJ23" s="19">
        <v>0</v>
      </c>
      <c r="AK23" s="70">
        <v>0</v>
      </c>
      <c r="AL23" s="71">
        <v>1</v>
      </c>
    </row>
    <row r="24" spans="1:41" s="3" customFormat="1" ht="39.950000000000003" customHeight="1">
      <c r="A24" s="17"/>
      <c r="B24" s="18"/>
      <c r="C24" s="19"/>
      <c r="D24" s="19">
        <v>2</v>
      </c>
      <c r="E24" s="19"/>
      <c r="F24" s="19"/>
      <c r="G24" s="19"/>
      <c r="H24" s="19"/>
      <c r="I24" s="19"/>
      <c r="J24" s="35"/>
      <c r="K24" s="25"/>
      <c r="L24" s="160" t="s">
        <v>174</v>
      </c>
      <c r="M24" s="27" t="s">
        <v>175</v>
      </c>
      <c r="N24" s="34" t="s">
        <v>176</v>
      </c>
      <c r="O24" s="35"/>
      <c r="P24" s="20" t="s">
        <v>141</v>
      </c>
      <c r="Q24" s="35"/>
      <c r="R24" s="47" t="s">
        <v>104</v>
      </c>
      <c r="S24" s="36" t="s">
        <v>142</v>
      </c>
      <c r="T24" s="47" t="s">
        <v>91</v>
      </c>
      <c r="U24" s="47" t="s">
        <v>143</v>
      </c>
      <c r="V24" s="47" t="s">
        <v>144</v>
      </c>
      <c r="W24" s="22" t="s">
        <v>177</v>
      </c>
      <c r="X24" s="36" t="s">
        <v>178</v>
      </c>
      <c r="Y24" s="36" t="s">
        <v>91</v>
      </c>
      <c r="Z24" s="36" t="s">
        <v>179</v>
      </c>
      <c r="AA24" s="36">
        <v>1.6E-2</v>
      </c>
      <c r="AB24" s="47" t="s">
        <v>91</v>
      </c>
      <c r="AC24" s="35"/>
      <c r="AD24" s="35"/>
      <c r="AE24" s="35"/>
      <c r="AF24" s="35"/>
      <c r="AG24" s="73"/>
      <c r="AH24" s="73"/>
      <c r="AI24" s="161"/>
      <c r="AJ24" s="29">
        <v>1</v>
      </c>
      <c r="AK24" s="19">
        <v>1</v>
      </c>
      <c r="AL24" s="19">
        <v>1</v>
      </c>
    </row>
    <row r="25" spans="1:41" s="3" customFormat="1" ht="39.950000000000003" customHeight="1">
      <c r="A25" s="17"/>
      <c r="B25" s="18"/>
      <c r="C25" s="19"/>
      <c r="D25" s="19">
        <v>2</v>
      </c>
      <c r="E25" s="19"/>
      <c r="F25" s="19"/>
      <c r="G25" s="19"/>
      <c r="H25" s="19"/>
      <c r="I25" s="19"/>
      <c r="J25" s="35"/>
      <c r="K25" s="25"/>
      <c r="L25" s="160" t="s">
        <v>180</v>
      </c>
      <c r="M25" s="27" t="s">
        <v>181</v>
      </c>
      <c r="N25" s="34" t="s">
        <v>176</v>
      </c>
      <c r="O25" s="35"/>
      <c r="P25" s="20" t="s">
        <v>141</v>
      </c>
      <c r="Q25" s="35"/>
      <c r="R25" s="47" t="s">
        <v>104</v>
      </c>
      <c r="S25" s="36" t="s">
        <v>142</v>
      </c>
      <c r="T25" s="47" t="s">
        <v>91</v>
      </c>
      <c r="U25" s="47" t="s">
        <v>143</v>
      </c>
      <c r="V25" s="47" t="s">
        <v>144</v>
      </c>
      <c r="W25" s="22" t="s">
        <v>177</v>
      </c>
      <c r="X25" s="36" t="s">
        <v>178</v>
      </c>
      <c r="Y25" s="36" t="s">
        <v>91</v>
      </c>
      <c r="Z25" s="36" t="s">
        <v>179</v>
      </c>
      <c r="AA25" s="36">
        <v>1.4999999999999999E-2</v>
      </c>
      <c r="AB25" s="47" t="s">
        <v>91</v>
      </c>
      <c r="AC25" s="35"/>
      <c r="AD25" s="35"/>
      <c r="AE25" s="35"/>
      <c r="AF25" s="35"/>
      <c r="AG25" s="73"/>
      <c r="AH25" s="73"/>
      <c r="AI25" s="161"/>
      <c r="AJ25" s="29">
        <v>1</v>
      </c>
      <c r="AK25" s="19">
        <v>1</v>
      </c>
      <c r="AL25" s="19">
        <v>1</v>
      </c>
    </row>
    <row r="26" spans="1:41" s="3" customFormat="1" ht="39.950000000000003" customHeight="1">
      <c r="A26" s="17"/>
      <c r="B26" s="18"/>
      <c r="C26" s="19"/>
      <c r="D26" s="19">
        <v>2</v>
      </c>
      <c r="E26" s="19"/>
      <c r="F26" s="19"/>
      <c r="G26" s="19"/>
      <c r="H26" s="19"/>
      <c r="I26" s="19"/>
      <c r="J26" s="35"/>
      <c r="K26" s="25"/>
      <c r="L26" s="30"/>
      <c r="M26" s="27" t="s">
        <v>182</v>
      </c>
      <c r="N26" s="34" t="s">
        <v>161</v>
      </c>
      <c r="O26" s="35"/>
      <c r="P26" s="20" t="s">
        <v>141</v>
      </c>
      <c r="Q26" s="35"/>
      <c r="R26" s="47" t="s">
        <v>104</v>
      </c>
      <c r="S26" s="36" t="s">
        <v>142</v>
      </c>
      <c r="T26" s="47" t="s">
        <v>104</v>
      </c>
      <c r="U26" s="47" t="s">
        <v>143</v>
      </c>
      <c r="V26" s="47" t="s">
        <v>144</v>
      </c>
      <c r="W26" s="22" t="s">
        <v>150</v>
      </c>
      <c r="X26" s="19" t="s">
        <v>146</v>
      </c>
      <c r="Y26" s="36" t="s">
        <v>91</v>
      </c>
      <c r="Z26" s="29" t="s">
        <v>183</v>
      </c>
      <c r="AA26" s="29">
        <v>3.8119000000000001</v>
      </c>
      <c r="AB26" s="29" t="s">
        <v>91</v>
      </c>
      <c r="AC26" s="29" t="s">
        <v>91</v>
      </c>
      <c r="AD26" s="29" t="s">
        <v>91</v>
      </c>
      <c r="AE26" s="29" t="s">
        <v>91</v>
      </c>
      <c r="AF26" s="29" t="s">
        <v>91</v>
      </c>
      <c r="AG26" s="29" t="s">
        <v>91</v>
      </c>
      <c r="AH26" s="29" t="s">
        <v>91</v>
      </c>
      <c r="AI26" s="69"/>
      <c r="AJ26" s="19">
        <v>1</v>
      </c>
      <c r="AK26" s="19">
        <v>1</v>
      </c>
      <c r="AL26" s="19">
        <v>1</v>
      </c>
    </row>
    <row r="27" spans="1:41" s="3" customFormat="1" ht="39.950000000000003" customHeight="1">
      <c r="A27" s="17"/>
      <c r="B27" s="18"/>
      <c r="C27" s="19"/>
      <c r="D27" s="19"/>
      <c r="E27" s="19">
        <v>3</v>
      </c>
      <c r="F27" s="19"/>
      <c r="G27" s="19"/>
      <c r="H27" s="19"/>
      <c r="I27" s="19"/>
      <c r="J27" s="35"/>
      <c r="K27" s="25"/>
      <c r="L27" s="30"/>
      <c r="M27" s="27" t="s">
        <v>184</v>
      </c>
      <c r="N27" s="38" t="s">
        <v>185</v>
      </c>
      <c r="O27" s="22"/>
      <c r="P27" s="20" t="s">
        <v>141</v>
      </c>
      <c r="Q27" s="49"/>
      <c r="R27" s="47" t="s">
        <v>104</v>
      </c>
      <c r="S27" s="36" t="s">
        <v>142</v>
      </c>
      <c r="T27" s="47" t="s">
        <v>104</v>
      </c>
      <c r="U27" s="47" t="s">
        <v>143</v>
      </c>
      <c r="V27" s="47" t="s">
        <v>144</v>
      </c>
      <c r="W27" s="22" t="s">
        <v>164</v>
      </c>
      <c r="X27" s="50"/>
      <c r="Y27" s="56"/>
      <c r="Z27" s="56" t="s">
        <v>186</v>
      </c>
      <c r="AA27" s="54">
        <v>5.2999999999999999E-2</v>
      </c>
      <c r="AB27" s="29" t="s">
        <v>91</v>
      </c>
      <c r="AC27" s="29"/>
      <c r="AD27" s="29"/>
      <c r="AE27" s="29"/>
      <c r="AF27" s="29"/>
      <c r="AG27" s="29"/>
      <c r="AH27" s="29"/>
      <c r="AI27" s="69"/>
      <c r="AJ27" s="19">
        <v>2</v>
      </c>
      <c r="AK27" s="19">
        <v>2</v>
      </c>
      <c r="AL27" s="19">
        <v>2</v>
      </c>
    </row>
    <row r="28" spans="1:41" s="3" customFormat="1" ht="39.950000000000003" customHeight="1">
      <c r="A28" s="17"/>
      <c r="B28" s="18"/>
      <c r="C28" s="19"/>
      <c r="D28" s="19"/>
      <c r="E28" s="19">
        <v>3</v>
      </c>
      <c r="F28" s="19"/>
      <c r="G28" s="19"/>
      <c r="H28" s="19"/>
      <c r="I28" s="19"/>
      <c r="J28" s="35"/>
      <c r="K28" s="25"/>
      <c r="L28" s="30"/>
      <c r="M28" s="27" t="s">
        <v>187</v>
      </c>
      <c r="N28" s="38" t="s">
        <v>188</v>
      </c>
      <c r="O28" s="22"/>
      <c r="P28" s="20" t="s">
        <v>141</v>
      </c>
      <c r="Q28" s="49"/>
      <c r="R28" s="47" t="s">
        <v>104</v>
      </c>
      <c r="S28" s="36" t="s">
        <v>142</v>
      </c>
      <c r="T28" s="47" t="s">
        <v>104</v>
      </c>
      <c r="U28" s="47" t="s">
        <v>144</v>
      </c>
      <c r="V28" s="47" t="s">
        <v>143</v>
      </c>
      <c r="W28" s="20" t="s">
        <v>189</v>
      </c>
      <c r="X28" s="19" t="s">
        <v>190</v>
      </c>
      <c r="Y28" s="55" t="s">
        <v>191</v>
      </c>
      <c r="Z28" s="57" t="s">
        <v>192</v>
      </c>
      <c r="AA28" s="54">
        <v>0.14000000000000001</v>
      </c>
      <c r="AB28" s="47" t="s">
        <v>91</v>
      </c>
      <c r="AC28" s="29"/>
      <c r="AD28" s="29"/>
      <c r="AE28" s="29"/>
      <c r="AF28" s="29"/>
      <c r="AG28" s="29"/>
      <c r="AH28" s="29"/>
      <c r="AI28" s="69"/>
      <c r="AJ28" s="19">
        <v>1</v>
      </c>
      <c r="AK28" s="19">
        <v>1</v>
      </c>
      <c r="AL28" s="19">
        <v>1</v>
      </c>
    </row>
    <row r="29" spans="1:41" s="3" customFormat="1" ht="39.950000000000003" customHeight="1">
      <c r="A29" s="17"/>
      <c r="B29" s="18"/>
      <c r="C29" s="19"/>
      <c r="D29" s="19"/>
      <c r="E29" s="19">
        <v>3</v>
      </c>
      <c r="F29" s="19"/>
      <c r="G29" s="19"/>
      <c r="H29" s="19"/>
      <c r="I29" s="19"/>
      <c r="J29" s="35"/>
      <c r="K29" s="25"/>
      <c r="L29" s="30"/>
      <c r="M29" s="27" t="s">
        <v>193</v>
      </c>
      <c r="N29" s="34" t="s">
        <v>194</v>
      </c>
      <c r="O29" s="35"/>
      <c r="P29" s="20" t="s">
        <v>141</v>
      </c>
      <c r="Q29" s="35"/>
      <c r="R29" s="47" t="s">
        <v>104</v>
      </c>
      <c r="S29" s="36" t="s">
        <v>142</v>
      </c>
      <c r="T29" s="47" t="s">
        <v>104</v>
      </c>
      <c r="U29" s="47" t="s">
        <v>144</v>
      </c>
      <c r="V29" s="47" t="s">
        <v>143</v>
      </c>
      <c r="W29" s="20" t="s">
        <v>195</v>
      </c>
      <c r="X29" s="19" t="s">
        <v>196</v>
      </c>
      <c r="Y29" s="55" t="s">
        <v>91</v>
      </c>
      <c r="Z29" s="55" t="s">
        <v>91</v>
      </c>
      <c r="AA29" s="54">
        <v>6.0000000000000001E-3</v>
      </c>
      <c r="AB29" s="29" t="s">
        <v>197</v>
      </c>
      <c r="AC29" s="29"/>
      <c r="AD29" s="29"/>
      <c r="AE29" s="29"/>
      <c r="AF29" s="29"/>
      <c r="AG29" s="29"/>
      <c r="AH29" s="29"/>
      <c r="AI29" s="69"/>
      <c r="AJ29" s="19">
        <v>1</v>
      </c>
      <c r="AK29" s="19">
        <v>1</v>
      </c>
      <c r="AL29" s="19">
        <v>1</v>
      </c>
    </row>
    <row r="30" spans="1:41" s="3" customFormat="1" ht="39.950000000000003" customHeight="1">
      <c r="A30" s="17"/>
      <c r="B30" s="18"/>
      <c r="C30" s="19"/>
      <c r="D30" s="19"/>
      <c r="E30" s="19">
        <v>3</v>
      </c>
      <c r="F30" s="19"/>
      <c r="G30" s="19"/>
      <c r="H30" s="19"/>
      <c r="I30" s="19"/>
      <c r="J30" s="35"/>
      <c r="K30" s="25"/>
      <c r="L30" s="69"/>
      <c r="M30" s="27" t="s">
        <v>198</v>
      </c>
      <c r="N30" s="34" t="s">
        <v>199</v>
      </c>
      <c r="O30" s="35"/>
      <c r="P30" s="20" t="s">
        <v>141</v>
      </c>
      <c r="Q30" s="35"/>
      <c r="R30" s="47" t="s">
        <v>104</v>
      </c>
      <c r="S30" s="36" t="s">
        <v>142</v>
      </c>
      <c r="T30" s="47" t="s">
        <v>104</v>
      </c>
      <c r="U30" s="47" t="s">
        <v>143</v>
      </c>
      <c r="V30" s="47" t="s">
        <v>144</v>
      </c>
      <c r="W30" s="22" t="s">
        <v>200</v>
      </c>
      <c r="X30" s="19" t="s">
        <v>201</v>
      </c>
      <c r="Y30" s="36" t="s">
        <v>202</v>
      </c>
      <c r="Z30" s="33" t="s">
        <v>203</v>
      </c>
      <c r="AA30" s="54">
        <v>0.33300000000000002</v>
      </c>
      <c r="AB30" s="29" t="s">
        <v>91</v>
      </c>
      <c r="AC30" s="29"/>
      <c r="AD30" s="29"/>
      <c r="AE30" s="29"/>
      <c r="AF30" s="29"/>
      <c r="AG30" s="29"/>
      <c r="AH30" s="29"/>
      <c r="AI30" s="69"/>
      <c r="AJ30" s="19">
        <v>1</v>
      </c>
      <c r="AK30" s="19">
        <v>1</v>
      </c>
      <c r="AL30" s="19">
        <v>1</v>
      </c>
    </row>
    <row r="31" spans="1:41" s="3" customFormat="1" ht="39.950000000000003" customHeight="1">
      <c r="A31" s="17"/>
      <c r="B31" s="18"/>
      <c r="C31" s="19"/>
      <c r="D31" s="19"/>
      <c r="E31" s="19">
        <v>3</v>
      </c>
      <c r="F31" s="19"/>
      <c r="G31" s="19"/>
      <c r="H31" s="19"/>
      <c r="I31" s="19"/>
      <c r="J31" s="35"/>
      <c r="K31" s="25"/>
      <c r="L31" s="30"/>
      <c r="M31" s="27" t="s">
        <v>204</v>
      </c>
      <c r="N31" s="34" t="s">
        <v>205</v>
      </c>
      <c r="O31" s="35"/>
      <c r="P31" s="20" t="s">
        <v>141</v>
      </c>
      <c r="Q31" s="35"/>
      <c r="R31" s="47" t="s">
        <v>104</v>
      </c>
      <c r="S31" s="36" t="s">
        <v>142</v>
      </c>
      <c r="T31" s="47" t="s">
        <v>104</v>
      </c>
      <c r="U31" s="47" t="s">
        <v>143</v>
      </c>
      <c r="V31" s="47" t="s">
        <v>144</v>
      </c>
      <c r="W31" s="22" t="s">
        <v>177</v>
      </c>
      <c r="X31" s="19" t="s">
        <v>206</v>
      </c>
      <c r="Y31" s="19" t="s">
        <v>91</v>
      </c>
      <c r="Z31" s="48" t="s">
        <v>207</v>
      </c>
      <c r="AA31" s="58">
        <v>2E-3</v>
      </c>
      <c r="AB31" s="29" t="s">
        <v>91</v>
      </c>
      <c r="AC31" s="29"/>
      <c r="AD31" s="29"/>
      <c r="AE31" s="29"/>
      <c r="AF31" s="29"/>
      <c r="AG31" s="29"/>
      <c r="AH31" s="29"/>
      <c r="AI31" s="69"/>
      <c r="AJ31" s="19">
        <v>1</v>
      </c>
      <c r="AK31" s="19">
        <v>1</v>
      </c>
      <c r="AL31" s="19">
        <v>1</v>
      </c>
    </row>
    <row r="32" spans="1:41" s="3" customFormat="1" ht="39.950000000000003" customHeight="1">
      <c r="A32" s="17"/>
      <c r="B32" s="18"/>
      <c r="C32" s="19"/>
      <c r="D32" s="19"/>
      <c r="E32" s="19">
        <v>3</v>
      </c>
      <c r="F32" s="19"/>
      <c r="G32" s="19"/>
      <c r="H32" s="19"/>
      <c r="I32" s="19"/>
      <c r="J32" s="35"/>
      <c r="K32" s="25"/>
      <c r="L32" s="30"/>
      <c r="M32" s="27" t="s">
        <v>208</v>
      </c>
      <c r="N32" s="34" t="s">
        <v>161</v>
      </c>
      <c r="O32" s="35"/>
      <c r="P32" s="20" t="s">
        <v>141</v>
      </c>
      <c r="Q32" s="35"/>
      <c r="R32" s="47" t="s">
        <v>104</v>
      </c>
      <c r="S32" s="36" t="s">
        <v>142</v>
      </c>
      <c r="T32" s="47" t="s">
        <v>104</v>
      </c>
      <c r="U32" s="47" t="s">
        <v>143</v>
      </c>
      <c r="V32" s="47" t="s">
        <v>144</v>
      </c>
      <c r="W32" s="22" t="s">
        <v>150</v>
      </c>
      <c r="X32" s="19" t="s">
        <v>146</v>
      </c>
      <c r="Y32" s="36" t="s">
        <v>91</v>
      </c>
      <c r="Z32" s="29" t="s">
        <v>209</v>
      </c>
      <c r="AA32" s="54">
        <v>3.2248999999999999</v>
      </c>
      <c r="AB32" s="47" t="s">
        <v>91</v>
      </c>
      <c r="AC32" s="29"/>
      <c r="AD32" s="29"/>
      <c r="AE32" s="29"/>
      <c r="AF32" s="29"/>
      <c r="AG32" s="29"/>
      <c r="AH32" s="29"/>
      <c r="AI32" s="69"/>
      <c r="AJ32" s="19">
        <v>1</v>
      </c>
      <c r="AK32" s="19">
        <v>1</v>
      </c>
      <c r="AL32" s="19">
        <v>1</v>
      </c>
    </row>
    <row r="33" spans="1:38" s="3" customFormat="1" ht="39.950000000000003" customHeight="1">
      <c r="A33" s="17"/>
      <c r="B33" s="18"/>
      <c r="C33" s="19"/>
      <c r="D33" s="19"/>
      <c r="E33" s="19"/>
      <c r="F33" s="19">
        <v>4</v>
      </c>
      <c r="G33" s="19"/>
      <c r="H33" s="19"/>
      <c r="I33" s="19"/>
      <c r="J33" s="35"/>
      <c r="K33" s="25"/>
      <c r="L33" s="30"/>
      <c r="M33" s="27" t="s">
        <v>210</v>
      </c>
      <c r="N33" s="34" t="s">
        <v>161</v>
      </c>
      <c r="O33" s="35"/>
      <c r="P33" s="20" t="s">
        <v>141</v>
      </c>
      <c r="Q33" s="35"/>
      <c r="R33" s="47" t="s">
        <v>104</v>
      </c>
      <c r="S33" s="36" t="s">
        <v>142</v>
      </c>
      <c r="T33" s="47" t="s">
        <v>104</v>
      </c>
      <c r="U33" s="47" t="s">
        <v>143</v>
      </c>
      <c r="V33" s="47" t="s">
        <v>144</v>
      </c>
      <c r="W33" s="22" t="s">
        <v>150</v>
      </c>
      <c r="X33" s="19" t="s">
        <v>146</v>
      </c>
      <c r="Y33" s="36" t="s">
        <v>91</v>
      </c>
      <c r="Z33" s="33" t="s">
        <v>211</v>
      </c>
      <c r="AA33" s="54">
        <v>1.0779000000000001</v>
      </c>
      <c r="AB33" s="29" t="s">
        <v>91</v>
      </c>
      <c r="AC33" s="29"/>
      <c r="AD33" s="29"/>
      <c r="AE33" s="29"/>
      <c r="AF33" s="29"/>
      <c r="AG33" s="29"/>
      <c r="AH33" s="29"/>
      <c r="AI33" s="69"/>
      <c r="AJ33" s="19">
        <v>1</v>
      </c>
      <c r="AK33" s="19">
        <v>1</v>
      </c>
      <c r="AL33" s="19">
        <v>1</v>
      </c>
    </row>
    <row r="34" spans="1:38" s="3" customFormat="1" ht="39.950000000000003" customHeight="1">
      <c r="A34" s="17"/>
      <c r="B34" s="18"/>
      <c r="C34" s="19"/>
      <c r="D34" s="19"/>
      <c r="E34" s="19"/>
      <c r="F34" s="19"/>
      <c r="G34" s="19">
        <v>5</v>
      </c>
      <c r="H34" s="19"/>
      <c r="I34" s="19"/>
      <c r="J34" s="35"/>
      <c r="K34" s="25"/>
      <c r="L34" s="30"/>
      <c r="M34" s="27" t="s">
        <v>212</v>
      </c>
      <c r="N34" s="34" t="s">
        <v>161</v>
      </c>
      <c r="O34" s="35"/>
      <c r="P34" s="20" t="s">
        <v>141</v>
      </c>
      <c r="Q34" s="35"/>
      <c r="R34" s="47" t="s">
        <v>104</v>
      </c>
      <c r="S34" s="36" t="s">
        <v>142</v>
      </c>
      <c r="T34" s="47" t="s">
        <v>104</v>
      </c>
      <c r="U34" s="47" t="s">
        <v>143</v>
      </c>
      <c r="V34" s="47" t="s">
        <v>144</v>
      </c>
      <c r="W34" s="22" t="s">
        <v>150</v>
      </c>
      <c r="X34" s="19" t="s">
        <v>146</v>
      </c>
      <c r="Y34" s="36" t="s">
        <v>91</v>
      </c>
      <c r="Z34" s="33" t="s">
        <v>213</v>
      </c>
      <c r="AA34" s="54">
        <v>0.34699999999999998</v>
      </c>
      <c r="AB34" s="29" t="s">
        <v>91</v>
      </c>
      <c r="AC34" s="29"/>
      <c r="AD34" s="29"/>
      <c r="AE34" s="29"/>
      <c r="AF34" s="29"/>
      <c r="AG34" s="29"/>
      <c r="AH34" s="29"/>
      <c r="AI34" s="69"/>
      <c r="AJ34" s="19">
        <v>1</v>
      </c>
      <c r="AK34" s="19">
        <v>1</v>
      </c>
      <c r="AL34" s="19">
        <v>1</v>
      </c>
    </row>
    <row r="35" spans="1:38" s="3" customFormat="1" ht="39.950000000000003" customHeight="1">
      <c r="A35" s="17"/>
      <c r="B35" s="18"/>
      <c r="C35" s="19"/>
      <c r="D35" s="19"/>
      <c r="E35" s="19"/>
      <c r="F35" s="19"/>
      <c r="G35" s="19"/>
      <c r="H35" s="19">
        <v>6</v>
      </c>
      <c r="I35" s="19"/>
      <c r="J35" s="35"/>
      <c r="K35" s="25"/>
      <c r="L35" s="30"/>
      <c r="M35" s="27" t="s">
        <v>56</v>
      </c>
      <c r="N35" s="34" t="s">
        <v>161</v>
      </c>
      <c r="O35" s="35"/>
      <c r="P35" s="20" t="s">
        <v>141</v>
      </c>
      <c r="Q35" s="35"/>
      <c r="R35" s="47" t="s">
        <v>104</v>
      </c>
      <c r="S35" s="36" t="s">
        <v>142</v>
      </c>
      <c r="T35" s="47" t="s">
        <v>104</v>
      </c>
      <c r="U35" s="47" t="s">
        <v>143</v>
      </c>
      <c r="V35" s="47" t="s">
        <v>144</v>
      </c>
      <c r="W35" s="22" t="s">
        <v>200</v>
      </c>
      <c r="X35" s="19" t="s">
        <v>27</v>
      </c>
      <c r="Y35" s="36" t="s">
        <v>202</v>
      </c>
      <c r="Z35" s="33" t="s">
        <v>214</v>
      </c>
      <c r="AA35" s="59">
        <v>0.32400000000000001</v>
      </c>
      <c r="AB35" s="47" t="s">
        <v>91</v>
      </c>
      <c r="AC35" s="29"/>
      <c r="AD35" s="29"/>
      <c r="AE35" s="29"/>
      <c r="AF35" s="29"/>
      <c r="AG35" s="29"/>
      <c r="AH35" s="29"/>
      <c r="AI35" s="69"/>
      <c r="AJ35" s="19">
        <v>1</v>
      </c>
      <c r="AK35" s="19">
        <v>1</v>
      </c>
      <c r="AL35" s="19">
        <v>1</v>
      </c>
    </row>
    <row r="36" spans="1:38" s="3" customFormat="1" ht="39.950000000000003" customHeight="1">
      <c r="A36" s="17"/>
      <c r="B36" s="18"/>
      <c r="C36" s="19"/>
      <c r="D36" s="19"/>
      <c r="E36" s="19"/>
      <c r="F36" s="19"/>
      <c r="G36" s="19"/>
      <c r="H36" s="19">
        <v>6</v>
      </c>
      <c r="I36" s="19"/>
      <c r="J36" s="35"/>
      <c r="K36" s="25"/>
      <c r="L36" s="30"/>
      <c r="M36" s="27" t="s">
        <v>215</v>
      </c>
      <c r="N36" s="34" t="s">
        <v>161</v>
      </c>
      <c r="O36" s="35"/>
      <c r="P36" s="20" t="s">
        <v>141</v>
      </c>
      <c r="Q36" s="35"/>
      <c r="R36" s="47" t="s">
        <v>104</v>
      </c>
      <c r="S36" s="36" t="s">
        <v>142</v>
      </c>
      <c r="T36" s="47" t="s">
        <v>104</v>
      </c>
      <c r="U36" s="47" t="s">
        <v>143</v>
      </c>
      <c r="V36" s="47" t="s">
        <v>144</v>
      </c>
      <c r="W36" s="22" t="s">
        <v>200</v>
      </c>
      <c r="X36" s="19" t="s">
        <v>27</v>
      </c>
      <c r="Y36" s="36" t="s">
        <v>202</v>
      </c>
      <c r="Z36" s="33" t="s">
        <v>216</v>
      </c>
      <c r="AA36" s="59">
        <v>0.01</v>
      </c>
      <c r="AB36" s="29" t="s">
        <v>91</v>
      </c>
      <c r="AC36" s="29"/>
      <c r="AD36" s="29"/>
      <c r="AE36" s="29"/>
      <c r="AF36" s="29"/>
      <c r="AG36" s="29"/>
      <c r="AH36" s="29"/>
      <c r="AI36" s="69"/>
      <c r="AJ36" s="19">
        <v>1</v>
      </c>
      <c r="AK36" s="19">
        <v>1</v>
      </c>
      <c r="AL36" s="19">
        <v>1</v>
      </c>
    </row>
    <row r="37" spans="1:38" s="3" customFormat="1" ht="39.950000000000003" customHeight="1">
      <c r="A37" s="17">
        <v>7</v>
      </c>
      <c r="B37" s="19"/>
      <c r="C37" s="19"/>
      <c r="D37" s="19"/>
      <c r="E37" s="19"/>
      <c r="F37" s="19"/>
      <c r="G37" s="19"/>
      <c r="H37" s="19">
        <v>6</v>
      </c>
      <c r="I37" s="19"/>
      <c r="J37" s="35"/>
      <c r="K37" s="35"/>
      <c r="L37" s="30"/>
      <c r="M37" s="27" t="s">
        <v>217</v>
      </c>
      <c r="N37" s="34" t="s">
        <v>161</v>
      </c>
      <c r="O37" s="29"/>
      <c r="P37" s="20" t="s">
        <v>141</v>
      </c>
      <c r="Q37" s="31"/>
      <c r="R37" s="47" t="s">
        <v>104</v>
      </c>
      <c r="S37" s="36" t="s">
        <v>142</v>
      </c>
      <c r="T37" s="47" t="s">
        <v>104</v>
      </c>
      <c r="U37" s="47" t="s">
        <v>143</v>
      </c>
      <c r="V37" s="47" t="s">
        <v>144</v>
      </c>
      <c r="W37" s="22" t="s">
        <v>200</v>
      </c>
      <c r="X37" s="19" t="s">
        <v>23</v>
      </c>
      <c r="Y37" s="36" t="s">
        <v>202</v>
      </c>
      <c r="Z37" s="29" t="s">
        <v>218</v>
      </c>
      <c r="AA37" s="60">
        <v>1.2999999999999999E-2</v>
      </c>
      <c r="AB37" s="29" t="s">
        <v>91</v>
      </c>
      <c r="AC37" s="29"/>
      <c r="AD37" s="29"/>
      <c r="AE37" s="29"/>
      <c r="AF37" s="29"/>
      <c r="AG37" s="29"/>
      <c r="AH37" s="29"/>
      <c r="AI37" s="69"/>
      <c r="AJ37" s="19">
        <v>1</v>
      </c>
      <c r="AK37" s="19">
        <v>1</v>
      </c>
      <c r="AL37" s="19">
        <v>1</v>
      </c>
    </row>
    <row r="38" spans="1:38" ht="39.950000000000003" customHeight="1">
      <c r="A38" s="17">
        <v>8</v>
      </c>
      <c r="B38" s="20"/>
      <c r="C38" s="19"/>
      <c r="D38" s="19"/>
      <c r="E38" s="21"/>
      <c r="F38" s="22"/>
      <c r="G38" s="19">
        <v>5</v>
      </c>
      <c r="H38" s="19"/>
      <c r="I38" s="19"/>
      <c r="J38" s="29"/>
      <c r="K38" s="39"/>
      <c r="L38" s="36"/>
      <c r="M38" s="27" t="s">
        <v>219</v>
      </c>
      <c r="N38" s="34" t="s">
        <v>161</v>
      </c>
      <c r="O38" s="22"/>
      <c r="P38" s="20" t="s">
        <v>141</v>
      </c>
      <c r="Q38" s="49"/>
      <c r="R38" s="47" t="s">
        <v>104</v>
      </c>
      <c r="S38" s="36" t="s">
        <v>142</v>
      </c>
      <c r="T38" s="47" t="s">
        <v>104</v>
      </c>
      <c r="U38" s="47" t="s">
        <v>143</v>
      </c>
      <c r="V38" s="47" t="s">
        <v>144</v>
      </c>
      <c r="W38" s="22" t="s">
        <v>150</v>
      </c>
      <c r="X38" s="19" t="s">
        <v>146</v>
      </c>
      <c r="Y38" s="36" t="s">
        <v>91</v>
      </c>
      <c r="Z38" s="20" t="s">
        <v>220</v>
      </c>
      <c r="AA38" s="58">
        <v>0.48699999999999999</v>
      </c>
      <c r="AB38" s="29" t="s">
        <v>91</v>
      </c>
      <c r="AC38" s="29"/>
      <c r="AD38" s="29"/>
      <c r="AE38" s="29"/>
      <c r="AF38" s="29"/>
      <c r="AG38" s="73"/>
      <c r="AH38" s="73"/>
      <c r="AI38" s="75"/>
      <c r="AJ38" s="19">
        <v>1</v>
      </c>
      <c r="AK38" s="19">
        <v>1</v>
      </c>
      <c r="AL38" s="19">
        <v>1</v>
      </c>
    </row>
    <row r="39" spans="1:38" ht="39.950000000000003" customHeight="1">
      <c r="A39" s="17">
        <v>9</v>
      </c>
      <c r="B39" s="20"/>
      <c r="C39" s="19"/>
      <c r="D39" s="19"/>
      <c r="E39" s="21"/>
      <c r="F39" s="22"/>
      <c r="G39" s="19"/>
      <c r="H39" s="19">
        <v>6</v>
      </c>
      <c r="I39" s="19"/>
      <c r="J39" s="29"/>
      <c r="K39" s="39"/>
      <c r="L39" s="36"/>
      <c r="M39" s="27" t="s">
        <v>221</v>
      </c>
      <c r="N39" s="34" t="s">
        <v>161</v>
      </c>
      <c r="O39" s="22"/>
      <c r="P39" s="20" t="s">
        <v>141</v>
      </c>
      <c r="Q39" s="49"/>
      <c r="R39" s="47" t="s">
        <v>104</v>
      </c>
      <c r="S39" s="36" t="s">
        <v>142</v>
      </c>
      <c r="T39" s="47" t="s">
        <v>104</v>
      </c>
      <c r="U39" s="47" t="s">
        <v>143</v>
      </c>
      <c r="V39" s="47" t="s">
        <v>144</v>
      </c>
      <c r="W39" s="20" t="s">
        <v>200</v>
      </c>
      <c r="X39" s="19" t="s">
        <v>27</v>
      </c>
      <c r="Y39" s="36" t="s">
        <v>202</v>
      </c>
      <c r="Z39" s="20" t="s">
        <v>222</v>
      </c>
      <c r="AA39" s="59">
        <v>0.45500000000000002</v>
      </c>
      <c r="AB39" s="29" t="s">
        <v>91</v>
      </c>
      <c r="AC39" s="29"/>
      <c r="AD39" s="29"/>
      <c r="AE39" s="29"/>
      <c r="AF39" s="29"/>
      <c r="AG39" s="73"/>
      <c r="AH39" s="73"/>
      <c r="AI39" s="75"/>
      <c r="AJ39" s="19">
        <v>1</v>
      </c>
      <c r="AK39" s="19">
        <v>1</v>
      </c>
      <c r="AL39" s="19">
        <v>1</v>
      </c>
    </row>
    <row r="40" spans="1:38" s="3" customFormat="1" ht="39.950000000000003" customHeight="1">
      <c r="A40" s="17">
        <v>10</v>
      </c>
      <c r="B40" s="19"/>
      <c r="C40" s="19"/>
      <c r="D40" s="19"/>
      <c r="E40" s="19"/>
      <c r="F40" s="19"/>
      <c r="G40" s="19"/>
      <c r="H40" s="19">
        <v>6</v>
      </c>
      <c r="I40" s="19"/>
      <c r="J40" s="35"/>
      <c r="K40" s="35"/>
      <c r="L40" s="30"/>
      <c r="M40" s="27" t="s">
        <v>223</v>
      </c>
      <c r="N40" s="34" t="s">
        <v>161</v>
      </c>
      <c r="O40" s="29"/>
      <c r="P40" s="20" t="s">
        <v>141</v>
      </c>
      <c r="Q40" s="31"/>
      <c r="R40" s="47" t="s">
        <v>104</v>
      </c>
      <c r="S40" s="36" t="s">
        <v>142</v>
      </c>
      <c r="T40" s="47" t="s">
        <v>104</v>
      </c>
      <c r="U40" s="47" t="s">
        <v>143</v>
      </c>
      <c r="V40" s="47" t="s">
        <v>144</v>
      </c>
      <c r="W40" s="20" t="s">
        <v>200</v>
      </c>
      <c r="X40" s="19" t="s">
        <v>224</v>
      </c>
      <c r="Y40" s="36" t="s">
        <v>202</v>
      </c>
      <c r="Z40" s="29" t="s">
        <v>225</v>
      </c>
      <c r="AA40" s="58">
        <v>3.2000000000000001E-2</v>
      </c>
      <c r="AB40" s="29" t="s">
        <v>91</v>
      </c>
      <c r="AC40" s="29"/>
      <c r="AD40" s="29"/>
      <c r="AE40" s="29"/>
      <c r="AF40" s="29"/>
      <c r="AG40" s="29"/>
      <c r="AH40" s="29"/>
      <c r="AI40" s="69"/>
      <c r="AJ40" s="19">
        <v>1</v>
      </c>
      <c r="AK40" s="19">
        <v>1</v>
      </c>
      <c r="AL40" s="19">
        <v>1</v>
      </c>
    </row>
    <row r="41" spans="1:38" s="3" customFormat="1" ht="39.950000000000003" customHeight="1">
      <c r="A41" s="17">
        <v>11</v>
      </c>
      <c r="B41" s="19"/>
      <c r="C41" s="19"/>
      <c r="D41" s="19"/>
      <c r="E41" s="19"/>
      <c r="F41" s="19"/>
      <c r="G41" s="19">
        <v>5</v>
      </c>
      <c r="H41" s="19"/>
      <c r="I41" s="19"/>
      <c r="J41" s="35"/>
      <c r="K41" s="35"/>
      <c r="L41" s="30"/>
      <c r="M41" s="27" t="s">
        <v>226</v>
      </c>
      <c r="N41" s="34" t="s">
        <v>205</v>
      </c>
      <c r="O41" s="22"/>
      <c r="P41" s="20" t="s">
        <v>141</v>
      </c>
      <c r="Q41" s="31"/>
      <c r="R41" s="47" t="s">
        <v>104</v>
      </c>
      <c r="S41" s="36" t="s">
        <v>142</v>
      </c>
      <c r="T41" s="47" t="s">
        <v>104</v>
      </c>
      <c r="U41" s="47" t="s">
        <v>144</v>
      </c>
      <c r="V41" s="48" t="s">
        <v>143</v>
      </c>
      <c r="W41" s="22" t="s">
        <v>150</v>
      </c>
      <c r="X41" s="36" t="s">
        <v>91</v>
      </c>
      <c r="Y41" s="55" t="s">
        <v>91</v>
      </c>
      <c r="Z41" s="55" t="s">
        <v>91</v>
      </c>
      <c r="AA41" s="54">
        <v>0.22989999999999999</v>
      </c>
      <c r="AB41" s="29" t="s">
        <v>91</v>
      </c>
      <c r="AC41" s="29"/>
      <c r="AD41" s="29"/>
      <c r="AE41" s="29"/>
      <c r="AF41" s="29"/>
      <c r="AG41" s="73"/>
      <c r="AH41" s="73"/>
      <c r="AI41" s="75"/>
      <c r="AJ41" s="19">
        <v>1</v>
      </c>
      <c r="AK41" s="19">
        <v>1</v>
      </c>
      <c r="AL41" s="19">
        <v>1</v>
      </c>
    </row>
    <row r="42" spans="1:38" ht="39.950000000000003" customHeight="1">
      <c r="A42" s="17">
        <v>12</v>
      </c>
      <c r="B42" s="20"/>
      <c r="C42" s="19"/>
      <c r="D42" s="19"/>
      <c r="E42" s="22"/>
      <c r="F42" s="22"/>
      <c r="G42" s="19">
        <v>5</v>
      </c>
      <c r="H42" s="19"/>
      <c r="I42" s="19"/>
      <c r="J42" s="29"/>
      <c r="K42" s="39"/>
      <c r="L42" s="19"/>
      <c r="M42" s="27" t="s">
        <v>31</v>
      </c>
      <c r="N42" s="38" t="s">
        <v>188</v>
      </c>
      <c r="O42" s="22"/>
      <c r="P42" s="20" t="s">
        <v>141</v>
      </c>
      <c r="Q42" s="49"/>
      <c r="R42" s="47" t="s">
        <v>104</v>
      </c>
      <c r="S42" s="36" t="s">
        <v>142</v>
      </c>
      <c r="T42" s="47"/>
      <c r="U42" s="47" t="s">
        <v>144</v>
      </c>
      <c r="V42" s="47" t="s">
        <v>143</v>
      </c>
      <c r="W42" s="20" t="s">
        <v>200</v>
      </c>
      <c r="X42" s="19" t="s">
        <v>23</v>
      </c>
      <c r="Y42" s="55" t="s">
        <v>202</v>
      </c>
      <c r="Z42" s="55" t="s">
        <v>227</v>
      </c>
      <c r="AA42" s="54">
        <v>1.4E-2</v>
      </c>
      <c r="AB42" s="29" t="s">
        <v>91</v>
      </c>
      <c r="AC42" s="29"/>
      <c r="AD42" s="29"/>
      <c r="AE42" s="29"/>
      <c r="AF42" s="29"/>
      <c r="AG42" s="73"/>
      <c r="AH42" s="73"/>
      <c r="AI42" s="76"/>
      <c r="AJ42" s="19">
        <v>1</v>
      </c>
      <c r="AK42" s="19">
        <v>1</v>
      </c>
      <c r="AL42" s="19">
        <v>1</v>
      </c>
    </row>
    <row r="43" spans="1:38" s="3" customFormat="1" ht="39.950000000000003" customHeight="1">
      <c r="A43" s="17">
        <v>13</v>
      </c>
      <c r="B43" s="19"/>
      <c r="C43" s="19"/>
      <c r="D43" s="19"/>
      <c r="E43" s="19"/>
      <c r="F43" s="19">
        <v>4</v>
      </c>
      <c r="G43" s="19"/>
      <c r="H43" s="19"/>
      <c r="I43" s="19"/>
      <c r="J43" s="35"/>
      <c r="K43" s="35"/>
      <c r="L43" s="30"/>
      <c r="M43" s="27" t="s">
        <v>228</v>
      </c>
      <c r="N43" s="34" t="s">
        <v>161</v>
      </c>
      <c r="O43" s="29"/>
      <c r="P43" s="20" t="s">
        <v>141</v>
      </c>
      <c r="Q43" s="31"/>
      <c r="R43" s="47" t="s">
        <v>104</v>
      </c>
      <c r="S43" s="36" t="s">
        <v>142</v>
      </c>
      <c r="T43" s="47" t="s">
        <v>104</v>
      </c>
      <c r="U43" s="47" t="s">
        <v>143</v>
      </c>
      <c r="V43" s="47" t="s">
        <v>144</v>
      </c>
      <c r="W43" s="22" t="s">
        <v>150</v>
      </c>
      <c r="X43" s="19" t="s">
        <v>146</v>
      </c>
      <c r="Y43" s="36" t="s">
        <v>91</v>
      </c>
      <c r="Z43" s="29" t="s">
        <v>229</v>
      </c>
      <c r="AA43" s="58">
        <v>1.89</v>
      </c>
      <c r="AB43" s="29" t="s">
        <v>91</v>
      </c>
      <c r="AC43" s="29"/>
      <c r="AD43" s="29"/>
      <c r="AE43" s="29"/>
      <c r="AF43" s="29"/>
      <c r="AG43" s="29"/>
      <c r="AH43" s="29"/>
      <c r="AI43" s="69"/>
      <c r="AJ43" s="19">
        <v>1</v>
      </c>
      <c r="AK43" s="19">
        <v>1</v>
      </c>
      <c r="AL43" s="19">
        <v>1</v>
      </c>
    </row>
    <row r="44" spans="1:38" s="3" customFormat="1" ht="39.950000000000003" customHeight="1">
      <c r="A44" s="17">
        <v>14</v>
      </c>
      <c r="B44" s="19"/>
      <c r="C44" s="19"/>
      <c r="D44" s="19"/>
      <c r="E44" s="19"/>
      <c r="F44" s="19"/>
      <c r="G44" s="19">
        <v>5</v>
      </c>
      <c r="H44" s="19"/>
      <c r="I44" s="19"/>
      <c r="J44" s="35"/>
      <c r="K44" s="35"/>
      <c r="L44" s="30"/>
      <c r="M44" s="27" t="s">
        <v>230</v>
      </c>
      <c r="N44" s="34" t="s">
        <v>161</v>
      </c>
      <c r="O44" s="29"/>
      <c r="P44" s="20" t="s">
        <v>141</v>
      </c>
      <c r="Q44" s="31"/>
      <c r="R44" s="47" t="s">
        <v>104</v>
      </c>
      <c r="S44" s="36" t="s">
        <v>142</v>
      </c>
      <c r="T44" s="47" t="s">
        <v>104</v>
      </c>
      <c r="U44" s="47" t="s">
        <v>143</v>
      </c>
      <c r="V44" s="47" t="s">
        <v>144</v>
      </c>
      <c r="W44" s="22" t="s">
        <v>150</v>
      </c>
      <c r="X44" s="19" t="s">
        <v>146</v>
      </c>
      <c r="Y44" s="36" t="s">
        <v>91</v>
      </c>
      <c r="Z44" s="29" t="s">
        <v>229</v>
      </c>
      <c r="AA44" s="59">
        <v>1.8049999999999999</v>
      </c>
      <c r="AB44" s="29" t="s">
        <v>91</v>
      </c>
      <c r="AC44" s="29"/>
      <c r="AD44" s="29"/>
      <c r="AE44" s="29"/>
      <c r="AF44" s="29"/>
      <c r="AG44" s="29"/>
      <c r="AH44" s="29"/>
      <c r="AI44" s="69"/>
      <c r="AJ44" s="19">
        <v>1</v>
      </c>
      <c r="AK44" s="19">
        <v>1</v>
      </c>
      <c r="AL44" s="19">
        <v>1</v>
      </c>
    </row>
    <row r="45" spans="1:38" s="3" customFormat="1" ht="39.950000000000003" customHeight="1">
      <c r="A45" s="17">
        <v>15</v>
      </c>
      <c r="B45" s="19"/>
      <c r="C45" s="19"/>
      <c r="D45" s="19"/>
      <c r="E45" s="19"/>
      <c r="F45" s="19"/>
      <c r="G45" s="19">
        <v>5</v>
      </c>
      <c r="H45" s="19"/>
      <c r="I45" s="19"/>
      <c r="J45" s="35"/>
      <c r="K45" s="35"/>
      <c r="L45" s="30"/>
      <c r="M45" s="27" t="s">
        <v>231</v>
      </c>
      <c r="N45" s="40" t="s">
        <v>161</v>
      </c>
      <c r="O45" s="22"/>
      <c r="P45" s="20" t="s">
        <v>141</v>
      </c>
      <c r="Q45" s="49"/>
      <c r="R45" s="47" t="s">
        <v>104</v>
      </c>
      <c r="S45" s="36" t="s">
        <v>142</v>
      </c>
      <c r="T45" s="47" t="s">
        <v>104</v>
      </c>
      <c r="U45" s="47" t="s">
        <v>143</v>
      </c>
      <c r="V45" s="47" t="s">
        <v>144</v>
      </c>
      <c r="W45" s="22" t="s">
        <v>164</v>
      </c>
      <c r="X45" s="19" t="s">
        <v>232</v>
      </c>
      <c r="Y45" s="55" t="s">
        <v>166</v>
      </c>
      <c r="Z45" s="57" t="s">
        <v>233</v>
      </c>
      <c r="AA45" s="61">
        <v>6.0999999999999999E-2</v>
      </c>
      <c r="AB45" s="29" t="s">
        <v>91</v>
      </c>
      <c r="AC45" s="29"/>
      <c r="AD45" s="29"/>
      <c r="AE45" s="29"/>
      <c r="AF45" s="29"/>
      <c r="AG45" s="29"/>
      <c r="AH45" s="29"/>
      <c r="AI45" s="69"/>
      <c r="AJ45" s="19">
        <v>1</v>
      </c>
      <c r="AK45" s="19">
        <v>1</v>
      </c>
      <c r="AL45" s="19">
        <v>1</v>
      </c>
    </row>
    <row r="46" spans="1:38" s="3" customFormat="1" ht="39.950000000000003" customHeight="1">
      <c r="A46" s="17">
        <v>16</v>
      </c>
      <c r="B46" s="19"/>
      <c r="C46" s="19"/>
      <c r="D46" s="19"/>
      <c r="E46" s="19"/>
      <c r="F46" s="19"/>
      <c r="G46" s="19">
        <v>5</v>
      </c>
      <c r="H46" s="19"/>
      <c r="I46" s="19"/>
      <c r="J46" s="35"/>
      <c r="K46" s="35"/>
      <c r="L46" s="30"/>
      <c r="M46" s="41" t="s">
        <v>234</v>
      </c>
      <c r="N46" s="40" t="s">
        <v>161</v>
      </c>
      <c r="O46" s="22"/>
      <c r="P46" s="20" t="s">
        <v>141</v>
      </c>
      <c r="Q46" s="51"/>
      <c r="R46" s="47" t="s">
        <v>104</v>
      </c>
      <c r="S46" s="36" t="s">
        <v>142</v>
      </c>
      <c r="T46" s="47" t="s">
        <v>104</v>
      </c>
      <c r="U46" s="47" t="s">
        <v>143</v>
      </c>
      <c r="V46" s="47" t="s">
        <v>144</v>
      </c>
      <c r="W46" s="20" t="s">
        <v>200</v>
      </c>
      <c r="X46" s="19" t="s">
        <v>235</v>
      </c>
      <c r="Y46" s="55" t="s">
        <v>202</v>
      </c>
      <c r="Z46" s="55" t="s">
        <v>236</v>
      </c>
      <c r="AA46" s="54">
        <v>6.0000000000000001E-3</v>
      </c>
      <c r="AB46" s="29" t="s">
        <v>91</v>
      </c>
      <c r="AC46" s="29"/>
      <c r="AD46" s="29"/>
      <c r="AE46" s="29"/>
      <c r="AF46" s="29"/>
      <c r="AG46" s="29"/>
      <c r="AH46" s="29"/>
      <c r="AI46" s="69"/>
      <c r="AJ46" s="19">
        <v>4</v>
      </c>
      <c r="AK46" s="19">
        <v>4</v>
      </c>
      <c r="AL46" s="19">
        <v>4</v>
      </c>
    </row>
    <row r="47" spans="1:38" s="3" customFormat="1" ht="39.950000000000003" customHeight="1">
      <c r="A47" s="17">
        <v>17</v>
      </c>
      <c r="B47" s="19"/>
      <c r="C47" s="19"/>
      <c r="D47" s="19"/>
      <c r="E47" s="19"/>
      <c r="F47" s="19">
        <v>4</v>
      </c>
      <c r="G47" s="19"/>
      <c r="H47" s="19"/>
      <c r="I47" s="19"/>
      <c r="J47" s="35"/>
      <c r="K47" s="35"/>
      <c r="L47" s="30"/>
      <c r="M47" s="27" t="s">
        <v>237</v>
      </c>
      <c r="N47" s="38" t="s">
        <v>238</v>
      </c>
      <c r="O47" s="22"/>
      <c r="P47" s="20" t="s">
        <v>141</v>
      </c>
      <c r="Q47" s="49"/>
      <c r="R47" s="47" t="s">
        <v>104</v>
      </c>
      <c r="S47" s="36" t="s">
        <v>142</v>
      </c>
      <c r="T47" s="47" t="s">
        <v>104</v>
      </c>
      <c r="U47" s="47" t="s">
        <v>144</v>
      </c>
      <c r="V47" s="47" t="s">
        <v>143</v>
      </c>
      <c r="W47" s="20" t="s">
        <v>239</v>
      </c>
      <c r="X47" s="19" t="s">
        <v>240</v>
      </c>
      <c r="Y47" s="62" t="s">
        <v>241</v>
      </c>
      <c r="Z47" s="33" t="s">
        <v>242</v>
      </c>
      <c r="AA47" s="54">
        <v>5.0999999999999997E-2</v>
      </c>
      <c r="AB47" s="29" t="s">
        <v>91</v>
      </c>
      <c r="AC47" s="29"/>
      <c r="AD47" s="29"/>
      <c r="AE47" s="29"/>
      <c r="AF47" s="29"/>
      <c r="AG47" s="29"/>
      <c r="AH47" s="29"/>
      <c r="AI47" s="69"/>
      <c r="AJ47" s="19">
        <v>1</v>
      </c>
      <c r="AK47" s="19">
        <v>1</v>
      </c>
      <c r="AL47" s="19">
        <v>1</v>
      </c>
    </row>
    <row r="48" spans="1:38" s="3" customFormat="1" ht="39.950000000000003" customHeight="1">
      <c r="A48" s="17"/>
      <c r="B48" s="19"/>
      <c r="C48" s="19"/>
      <c r="D48" s="19"/>
      <c r="E48" s="19"/>
      <c r="F48" s="19">
        <v>4</v>
      </c>
      <c r="G48" s="19"/>
      <c r="H48" s="19"/>
      <c r="I48" s="19"/>
      <c r="J48" s="35"/>
      <c r="K48" s="35"/>
      <c r="L48" s="30"/>
      <c r="M48" s="27" t="s">
        <v>243</v>
      </c>
      <c r="N48" s="38" t="s">
        <v>238</v>
      </c>
      <c r="O48" s="22"/>
      <c r="P48" s="20" t="s">
        <v>141</v>
      </c>
      <c r="Q48" s="49"/>
      <c r="R48" s="47" t="s">
        <v>104</v>
      </c>
      <c r="S48" s="36" t="s">
        <v>142</v>
      </c>
      <c r="T48" s="47" t="s">
        <v>104</v>
      </c>
      <c r="U48" s="47" t="s">
        <v>144</v>
      </c>
      <c r="V48" s="47" t="s">
        <v>143</v>
      </c>
      <c r="W48" s="20" t="s">
        <v>239</v>
      </c>
      <c r="X48" s="19" t="s">
        <v>240</v>
      </c>
      <c r="Y48" s="62" t="s">
        <v>241</v>
      </c>
      <c r="Z48" s="33" t="s">
        <v>242</v>
      </c>
      <c r="AA48" s="54">
        <v>5.0999999999999997E-2</v>
      </c>
      <c r="AB48" s="29" t="s">
        <v>91</v>
      </c>
      <c r="AC48" s="29"/>
      <c r="AD48" s="29"/>
      <c r="AE48" s="29"/>
      <c r="AF48" s="29"/>
      <c r="AG48" s="29"/>
      <c r="AH48" s="29"/>
      <c r="AI48" s="69"/>
      <c r="AJ48" s="19">
        <v>1</v>
      </c>
      <c r="AK48" s="19">
        <v>1</v>
      </c>
      <c r="AL48" s="19">
        <v>1</v>
      </c>
    </row>
    <row r="49" spans="1:38" s="3" customFormat="1" ht="39.950000000000003" customHeight="1">
      <c r="A49" s="17">
        <v>18</v>
      </c>
      <c r="B49" s="19"/>
      <c r="C49" s="19"/>
      <c r="D49" s="19"/>
      <c r="E49" s="19"/>
      <c r="F49" s="19">
        <v>4</v>
      </c>
      <c r="G49" s="19"/>
      <c r="H49" s="19"/>
      <c r="I49" s="19"/>
      <c r="J49" s="35"/>
      <c r="K49" s="35"/>
      <c r="L49" s="30"/>
      <c r="M49" s="27" t="s">
        <v>244</v>
      </c>
      <c r="N49" s="40" t="s">
        <v>161</v>
      </c>
      <c r="O49" s="22"/>
      <c r="P49" s="20" t="s">
        <v>141</v>
      </c>
      <c r="Q49" s="31"/>
      <c r="R49" s="47" t="s">
        <v>104</v>
      </c>
      <c r="S49" s="36" t="s">
        <v>142</v>
      </c>
      <c r="T49" s="47" t="s">
        <v>104</v>
      </c>
      <c r="U49" s="47" t="s">
        <v>143</v>
      </c>
      <c r="V49" s="47" t="s">
        <v>144</v>
      </c>
      <c r="W49" s="22" t="s">
        <v>164</v>
      </c>
      <c r="X49" s="19" t="s">
        <v>232</v>
      </c>
      <c r="Y49" s="55" t="s">
        <v>166</v>
      </c>
      <c r="Z49" s="29" t="s">
        <v>245</v>
      </c>
      <c r="AA49" s="59">
        <v>5.5E-2</v>
      </c>
      <c r="AB49" s="29" t="s">
        <v>91</v>
      </c>
      <c r="AC49" s="29"/>
      <c r="AD49" s="29"/>
      <c r="AE49" s="29"/>
      <c r="AF49" s="29"/>
      <c r="AG49" s="29"/>
      <c r="AH49" s="29"/>
      <c r="AI49" s="69"/>
      <c r="AJ49" s="19">
        <v>2</v>
      </c>
      <c r="AK49" s="19">
        <v>2</v>
      </c>
      <c r="AL49" s="19">
        <v>2</v>
      </c>
    </row>
    <row r="50" spans="1:38" s="3" customFormat="1" ht="39.950000000000003" customHeight="1">
      <c r="A50" s="17">
        <v>19</v>
      </c>
      <c r="B50" s="19"/>
      <c r="C50" s="19"/>
      <c r="D50" s="19"/>
      <c r="E50" s="19"/>
      <c r="F50" s="19">
        <v>4</v>
      </c>
      <c r="G50" s="19"/>
      <c r="H50" s="19"/>
      <c r="I50" s="19"/>
      <c r="J50" s="35"/>
      <c r="K50" s="35"/>
      <c r="L50" s="30"/>
      <c r="M50" s="27" t="s">
        <v>246</v>
      </c>
      <c r="N50" s="40" t="s">
        <v>161</v>
      </c>
      <c r="O50" s="22"/>
      <c r="P50" s="20" t="s">
        <v>141</v>
      </c>
      <c r="Q50" s="31"/>
      <c r="R50" s="47" t="s">
        <v>104</v>
      </c>
      <c r="S50" s="36" t="s">
        <v>142</v>
      </c>
      <c r="T50" s="47" t="s">
        <v>104</v>
      </c>
      <c r="U50" s="47" t="s">
        <v>143</v>
      </c>
      <c r="V50" s="47" t="s">
        <v>144</v>
      </c>
      <c r="W50" s="22" t="s">
        <v>247</v>
      </c>
      <c r="X50" s="19" t="s">
        <v>248</v>
      </c>
      <c r="Y50" s="36" t="s">
        <v>249</v>
      </c>
      <c r="Z50" s="29" t="s">
        <v>250</v>
      </c>
      <c r="AA50" s="59">
        <v>4.4999999999999998E-2</v>
      </c>
      <c r="AB50" s="29" t="s">
        <v>91</v>
      </c>
      <c r="AC50" s="29"/>
      <c r="AD50" s="29"/>
      <c r="AE50" s="29"/>
      <c r="AF50" s="29"/>
      <c r="AG50" s="29"/>
      <c r="AH50" s="29"/>
      <c r="AI50" s="69"/>
      <c r="AJ50" s="19">
        <v>1</v>
      </c>
      <c r="AK50" s="19">
        <v>1</v>
      </c>
      <c r="AL50" s="19">
        <v>1</v>
      </c>
    </row>
    <row r="51" spans="1:38" s="3" customFormat="1" ht="39.950000000000003" customHeight="1">
      <c r="A51" s="17">
        <v>20</v>
      </c>
      <c r="B51" s="19"/>
      <c r="C51" s="19"/>
      <c r="D51" s="19">
        <v>2</v>
      </c>
      <c r="E51" s="19"/>
      <c r="F51" s="19"/>
      <c r="G51" s="19"/>
      <c r="H51" s="19"/>
      <c r="I51" s="19"/>
      <c r="J51" s="35"/>
      <c r="K51" s="35"/>
      <c r="L51" s="30"/>
      <c r="M51" s="27" t="s">
        <v>251</v>
      </c>
      <c r="N51" s="40" t="s">
        <v>161</v>
      </c>
      <c r="O51" s="22"/>
      <c r="P51" s="20" t="s">
        <v>141</v>
      </c>
      <c r="Q51" s="31"/>
      <c r="R51" s="47" t="s">
        <v>104</v>
      </c>
      <c r="S51" s="36" t="s">
        <v>142</v>
      </c>
      <c r="T51" s="47" t="s">
        <v>104</v>
      </c>
      <c r="U51" s="47" t="s">
        <v>143</v>
      </c>
      <c r="V51" s="47" t="s">
        <v>144</v>
      </c>
      <c r="W51" s="22" t="s">
        <v>252</v>
      </c>
      <c r="X51" s="19" t="s">
        <v>253</v>
      </c>
      <c r="Y51" s="36" t="s">
        <v>91</v>
      </c>
      <c r="Z51" s="29" t="s">
        <v>254</v>
      </c>
      <c r="AA51" s="59">
        <v>0.09</v>
      </c>
      <c r="AB51" s="29" t="s">
        <v>91</v>
      </c>
      <c r="AC51" s="29"/>
      <c r="AD51" s="29"/>
      <c r="AE51" s="29"/>
      <c r="AF51" s="29"/>
      <c r="AG51" s="29"/>
      <c r="AH51" s="29"/>
      <c r="AI51" s="69"/>
      <c r="AJ51" s="19">
        <v>1</v>
      </c>
      <c r="AK51" s="19">
        <v>1</v>
      </c>
      <c r="AL51" s="19">
        <v>1</v>
      </c>
    </row>
    <row r="52" spans="1:38" s="3" customFormat="1" ht="39.950000000000003" customHeight="1">
      <c r="A52" s="17">
        <v>21</v>
      </c>
      <c r="B52" s="19"/>
      <c r="C52" s="19"/>
      <c r="D52" s="19">
        <v>2</v>
      </c>
      <c r="E52" s="19"/>
      <c r="F52" s="19"/>
      <c r="G52" s="19"/>
      <c r="H52" s="19"/>
      <c r="I52" s="19"/>
      <c r="J52" s="35"/>
      <c r="K52" s="35"/>
      <c r="L52" s="30"/>
      <c r="M52" s="27" t="s">
        <v>255</v>
      </c>
      <c r="N52" s="40" t="s">
        <v>161</v>
      </c>
      <c r="O52" s="22"/>
      <c r="P52" s="20" t="s">
        <v>141</v>
      </c>
      <c r="Q52" s="31"/>
      <c r="R52" s="47" t="s">
        <v>104</v>
      </c>
      <c r="S52" s="36" t="s">
        <v>142</v>
      </c>
      <c r="T52" s="47" t="s">
        <v>104</v>
      </c>
      <c r="U52" s="47" t="s">
        <v>143</v>
      </c>
      <c r="V52" s="47" t="s">
        <v>144</v>
      </c>
      <c r="W52" s="22" t="s">
        <v>252</v>
      </c>
      <c r="X52" s="19" t="s">
        <v>256</v>
      </c>
      <c r="Y52" s="36" t="s">
        <v>91</v>
      </c>
      <c r="Z52" s="55" t="s">
        <v>257</v>
      </c>
      <c r="AA52" s="59">
        <v>5.5E-2</v>
      </c>
      <c r="AB52" s="29" t="s">
        <v>91</v>
      </c>
      <c r="AC52" s="29"/>
      <c r="AD52" s="29"/>
      <c r="AE52" s="29"/>
      <c r="AF52" s="29"/>
      <c r="AG52" s="29"/>
      <c r="AH52" s="29"/>
      <c r="AI52" s="69"/>
      <c r="AJ52" s="19">
        <v>1</v>
      </c>
      <c r="AK52" s="19">
        <v>1</v>
      </c>
      <c r="AL52" s="19">
        <v>1</v>
      </c>
    </row>
    <row r="53" spans="1:38" s="3" customFormat="1" ht="39.950000000000003" customHeight="1">
      <c r="A53" s="17">
        <v>22</v>
      </c>
      <c r="B53" s="19"/>
      <c r="C53" s="19"/>
      <c r="D53" s="19">
        <v>2</v>
      </c>
      <c r="E53" s="19"/>
      <c r="F53" s="19"/>
      <c r="G53" s="19"/>
      <c r="H53" s="19"/>
      <c r="I53" s="19"/>
      <c r="J53" s="35"/>
      <c r="K53" s="35"/>
      <c r="L53" s="36" t="s">
        <v>258</v>
      </c>
      <c r="M53" s="27" t="s">
        <v>259</v>
      </c>
      <c r="N53" s="37" t="s">
        <v>238</v>
      </c>
      <c r="O53" s="42"/>
      <c r="P53" s="20" t="s">
        <v>141</v>
      </c>
      <c r="Q53" s="47"/>
      <c r="R53" s="47" t="s">
        <v>104</v>
      </c>
      <c r="S53" s="36" t="s">
        <v>142</v>
      </c>
      <c r="T53" s="47" t="s">
        <v>104</v>
      </c>
      <c r="U53" s="47" t="s">
        <v>144</v>
      </c>
      <c r="V53" s="47" t="s">
        <v>143</v>
      </c>
      <c r="W53" s="22" t="s">
        <v>260</v>
      </c>
      <c r="X53" s="19" t="s">
        <v>261</v>
      </c>
      <c r="Y53" s="33" t="s">
        <v>166</v>
      </c>
      <c r="Z53" s="36" t="s">
        <v>91</v>
      </c>
      <c r="AA53" s="54">
        <v>2.9999999999999997E-4</v>
      </c>
      <c r="AB53" s="29" t="s">
        <v>91</v>
      </c>
      <c r="AC53" s="29"/>
      <c r="AD53" s="29"/>
      <c r="AE53" s="29"/>
      <c r="AF53" s="29"/>
      <c r="AG53" s="29"/>
      <c r="AH53" s="29"/>
      <c r="AI53" s="69"/>
      <c r="AJ53" s="19">
        <v>1</v>
      </c>
      <c r="AK53" s="19">
        <v>1</v>
      </c>
      <c r="AL53" s="19">
        <v>1</v>
      </c>
    </row>
    <row r="54" spans="1:38" s="3" customFormat="1" ht="39.950000000000003" customHeight="1">
      <c r="A54" s="17">
        <v>23</v>
      </c>
      <c r="B54" s="19"/>
      <c r="C54" s="19"/>
      <c r="D54" s="19">
        <v>2</v>
      </c>
      <c r="E54" s="19"/>
      <c r="F54" s="19"/>
      <c r="G54" s="19"/>
      <c r="H54" s="19"/>
      <c r="I54" s="19"/>
      <c r="J54" s="35"/>
      <c r="K54" s="35"/>
      <c r="L54" s="36" t="s">
        <v>262</v>
      </c>
      <c r="M54" s="27" t="s">
        <v>263</v>
      </c>
      <c r="N54" s="43" t="s">
        <v>264</v>
      </c>
      <c r="O54" s="42"/>
      <c r="P54" s="20" t="s">
        <v>141</v>
      </c>
      <c r="Q54" s="47"/>
      <c r="R54" s="47" t="s">
        <v>104</v>
      </c>
      <c r="S54" s="36" t="s">
        <v>142</v>
      </c>
      <c r="T54" s="47" t="s">
        <v>104</v>
      </c>
      <c r="U54" s="47" t="s">
        <v>144</v>
      </c>
      <c r="V54" s="47" t="s">
        <v>143</v>
      </c>
      <c r="W54" s="22" t="s">
        <v>195</v>
      </c>
      <c r="X54" s="19" t="s">
        <v>265</v>
      </c>
      <c r="Y54" s="19" t="s">
        <v>91</v>
      </c>
      <c r="Z54" s="36" t="s">
        <v>91</v>
      </c>
      <c r="AA54" s="54">
        <v>2.3E-3</v>
      </c>
      <c r="AB54" s="29" t="s">
        <v>197</v>
      </c>
      <c r="AC54" s="29"/>
      <c r="AD54" s="29"/>
      <c r="AE54" s="29"/>
      <c r="AF54" s="29"/>
      <c r="AG54" s="29"/>
      <c r="AH54" s="29"/>
      <c r="AI54" s="69"/>
      <c r="AJ54" s="19">
        <v>2</v>
      </c>
      <c r="AK54" s="19">
        <v>2</v>
      </c>
      <c r="AL54" s="19">
        <v>2</v>
      </c>
    </row>
    <row r="55" spans="1:38" s="3" customFormat="1" ht="39.950000000000003" customHeight="1">
      <c r="A55" s="17"/>
      <c r="B55" s="19"/>
      <c r="C55" s="19"/>
      <c r="D55" s="19">
        <v>2</v>
      </c>
      <c r="E55" s="19"/>
      <c r="F55" s="19"/>
      <c r="G55" s="19"/>
      <c r="H55" s="19"/>
      <c r="I55" s="19"/>
      <c r="J55" s="35"/>
      <c r="K55" s="35"/>
      <c r="L55" s="19"/>
      <c r="M55" s="27" t="s">
        <v>266</v>
      </c>
      <c r="N55" s="28" t="s">
        <v>149</v>
      </c>
      <c r="O55" s="29"/>
      <c r="P55" s="20" t="s">
        <v>141</v>
      </c>
      <c r="Q55" s="35"/>
      <c r="R55" s="47" t="s">
        <v>104</v>
      </c>
      <c r="S55" s="36" t="s">
        <v>142</v>
      </c>
      <c r="T55" s="47" t="s">
        <v>104</v>
      </c>
      <c r="U55" s="47" t="s">
        <v>143</v>
      </c>
      <c r="V55" s="47" t="s">
        <v>144</v>
      </c>
      <c r="W55" s="22" t="s">
        <v>150</v>
      </c>
      <c r="X55" s="19" t="s">
        <v>146</v>
      </c>
      <c r="Y55" s="19" t="s">
        <v>91</v>
      </c>
      <c r="Z55" s="48" t="s">
        <v>91</v>
      </c>
      <c r="AA55" s="48" t="s">
        <v>91</v>
      </c>
      <c r="AB55" s="29" t="s">
        <v>91</v>
      </c>
      <c r="AC55" s="19"/>
      <c r="AD55" s="19"/>
      <c r="AE55" s="19"/>
      <c r="AF55" s="19"/>
      <c r="AG55" s="19"/>
      <c r="AH55" s="19"/>
      <c r="AI55" s="19"/>
      <c r="AJ55" s="19">
        <v>1</v>
      </c>
      <c r="AK55" s="70">
        <v>0</v>
      </c>
      <c r="AL55" s="71">
        <v>0</v>
      </c>
    </row>
    <row r="56" spans="1:38" s="3" customFormat="1" ht="39.950000000000003" customHeight="1">
      <c r="A56" s="17"/>
      <c r="B56" s="19"/>
      <c r="C56" s="19"/>
      <c r="D56" s="19">
        <v>2</v>
      </c>
      <c r="E56" s="19"/>
      <c r="F56" s="19"/>
      <c r="G56" s="19"/>
      <c r="H56" s="19"/>
      <c r="I56" s="19"/>
      <c r="J56" s="35"/>
      <c r="K56" s="35"/>
      <c r="L56" s="19"/>
      <c r="M56" s="27" t="s">
        <v>266</v>
      </c>
      <c r="N56" s="33" t="s">
        <v>152</v>
      </c>
      <c r="O56" s="29"/>
      <c r="P56" s="20" t="s">
        <v>141</v>
      </c>
      <c r="Q56" s="35"/>
      <c r="R56" s="47" t="s">
        <v>104</v>
      </c>
      <c r="S56" s="36" t="s">
        <v>142</v>
      </c>
      <c r="T56" s="47" t="s">
        <v>104</v>
      </c>
      <c r="U56" s="47" t="s">
        <v>143</v>
      </c>
      <c r="V56" s="47" t="s">
        <v>144</v>
      </c>
      <c r="W56" s="22" t="s">
        <v>150</v>
      </c>
      <c r="X56" s="19" t="s">
        <v>146</v>
      </c>
      <c r="Y56" s="19" t="s">
        <v>91</v>
      </c>
      <c r="Z56" s="48" t="s">
        <v>91</v>
      </c>
      <c r="AA56" s="48" t="s">
        <v>91</v>
      </c>
      <c r="AB56" s="29" t="s">
        <v>91</v>
      </c>
      <c r="AC56" s="19"/>
      <c r="AD56" s="19"/>
      <c r="AE56" s="19"/>
      <c r="AF56" s="19"/>
      <c r="AG56" s="19"/>
      <c r="AH56" s="19"/>
      <c r="AI56" s="19"/>
      <c r="AJ56" s="19">
        <v>0</v>
      </c>
      <c r="AK56" s="70">
        <v>1</v>
      </c>
      <c r="AL56" s="71">
        <v>0</v>
      </c>
    </row>
    <row r="57" spans="1:38" s="3" customFormat="1" ht="39.950000000000003" customHeight="1">
      <c r="A57" s="17">
        <v>25</v>
      </c>
      <c r="B57" s="19"/>
      <c r="C57" s="19"/>
      <c r="D57" s="19">
        <v>2</v>
      </c>
      <c r="E57" s="19"/>
      <c r="F57" s="19"/>
      <c r="G57" s="19"/>
      <c r="H57" s="19"/>
      <c r="I57" s="19"/>
      <c r="J57" s="35"/>
      <c r="K57" s="35"/>
      <c r="L57" s="19"/>
      <c r="M57" s="27" t="s">
        <v>266</v>
      </c>
      <c r="N57" s="33" t="s">
        <v>153</v>
      </c>
      <c r="O57" s="29"/>
      <c r="P57" s="20" t="s">
        <v>141</v>
      </c>
      <c r="Q57" s="31"/>
      <c r="R57" s="47" t="s">
        <v>104</v>
      </c>
      <c r="S57" s="36" t="s">
        <v>142</v>
      </c>
      <c r="T57" s="47" t="s">
        <v>104</v>
      </c>
      <c r="U57" s="47" t="s">
        <v>143</v>
      </c>
      <c r="V57" s="47" t="s">
        <v>144</v>
      </c>
      <c r="W57" s="22" t="s">
        <v>150</v>
      </c>
      <c r="X57" s="19" t="s">
        <v>146</v>
      </c>
      <c r="Y57" s="19" t="s">
        <v>91</v>
      </c>
      <c r="Z57" s="48" t="s">
        <v>91</v>
      </c>
      <c r="AA57" s="48" t="s">
        <v>91</v>
      </c>
      <c r="AB57" s="29" t="s">
        <v>91</v>
      </c>
      <c r="AC57" s="35"/>
      <c r="AD57" s="35"/>
      <c r="AE57" s="35"/>
      <c r="AF57" s="35"/>
      <c r="AG57" s="73"/>
      <c r="AH57" s="73"/>
      <c r="AI57" s="69"/>
      <c r="AJ57" s="19">
        <v>0</v>
      </c>
      <c r="AK57" s="70">
        <v>0</v>
      </c>
      <c r="AL57" s="71">
        <v>1</v>
      </c>
    </row>
    <row r="58" spans="1:38" s="3" customFormat="1" ht="39.950000000000003" customHeight="1">
      <c r="A58" s="17"/>
      <c r="B58" s="19"/>
      <c r="C58" s="19"/>
      <c r="D58" s="19"/>
      <c r="E58" s="19">
        <v>3</v>
      </c>
      <c r="F58" s="19"/>
      <c r="G58" s="19"/>
      <c r="H58" s="19"/>
      <c r="I58" s="19"/>
      <c r="J58" s="35"/>
      <c r="K58" s="35"/>
      <c r="L58" s="19"/>
      <c r="M58" s="27" t="s">
        <v>53</v>
      </c>
      <c r="N58" s="28" t="s">
        <v>149</v>
      </c>
      <c r="O58" s="29"/>
      <c r="P58" s="20" t="s">
        <v>141</v>
      </c>
      <c r="Q58" s="35"/>
      <c r="R58" s="47" t="s">
        <v>104</v>
      </c>
      <c r="S58" s="36" t="s">
        <v>142</v>
      </c>
      <c r="T58" s="36" t="s">
        <v>91</v>
      </c>
      <c r="U58" s="47" t="s">
        <v>143</v>
      </c>
      <c r="V58" s="47" t="s">
        <v>144</v>
      </c>
      <c r="W58" s="22" t="s">
        <v>150</v>
      </c>
      <c r="X58" s="19" t="s">
        <v>146</v>
      </c>
      <c r="Y58" s="19" t="s">
        <v>91</v>
      </c>
      <c r="Z58" s="48" t="s">
        <v>91</v>
      </c>
      <c r="AA58" s="48" t="s">
        <v>91</v>
      </c>
      <c r="AB58" s="29" t="s">
        <v>91</v>
      </c>
      <c r="AC58" s="35"/>
      <c r="AD58" s="35"/>
      <c r="AE58" s="35"/>
      <c r="AF58" s="35"/>
      <c r="AG58" s="73"/>
      <c r="AH58" s="73"/>
      <c r="AI58" s="69"/>
      <c r="AJ58" s="19">
        <v>1</v>
      </c>
      <c r="AK58" s="70">
        <v>0</v>
      </c>
      <c r="AL58" s="71">
        <v>0</v>
      </c>
    </row>
    <row r="59" spans="1:38" s="3" customFormat="1" ht="39.950000000000003" customHeight="1">
      <c r="A59" s="17"/>
      <c r="B59" s="19"/>
      <c r="C59" s="19"/>
      <c r="D59" s="19"/>
      <c r="E59" s="19">
        <v>3</v>
      </c>
      <c r="F59" s="19"/>
      <c r="G59" s="19"/>
      <c r="H59" s="19"/>
      <c r="I59" s="19"/>
      <c r="J59" s="35"/>
      <c r="K59" s="35"/>
      <c r="L59" s="19"/>
      <c r="M59" s="27" t="s">
        <v>53</v>
      </c>
      <c r="N59" s="33" t="s">
        <v>152</v>
      </c>
      <c r="O59" s="29"/>
      <c r="P59" s="20" t="s">
        <v>141</v>
      </c>
      <c r="Q59" s="35"/>
      <c r="R59" s="47" t="s">
        <v>104</v>
      </c>
      <c r="S59" s="36" t="s">
        <v>142</v>
      </c>
      <c r="T59" s="36" t="s">
        <v>91</v>
      </c>
      <c r="U59" s="47" t="s">
        <v>143</v>
      </c>
      <c r="V59" s="47" t="s">
        <v>144</v>
      </c>
      <c r="W59" s="22" t="s">
        <v>150</v>
      </c>
      <c r="X59" s="19" t="s">
        <v>146</v>
      </c>
      <c r="Y59" s="19" t="s">
        <v>91</v>
      </c>
      <c r="Z59" s="48" t="s">
        <v>91</v>
      </c>
      <c r="AA59" s="48" t="s">
        <v>91</v>
      </c>
      <c r="AB59" s="29" t="s">
        <v>91</v>
      </c>
      <c r="AC59" s="35"/>
      <c r="AD59" s="35"/>
      <c r="AE59" s="35"/>
      <c r="AF59" s="35"/>
      <c r="AG59" s="73"/>
      <c r="AH59" s="73"/>
      <c r="AI59" s="69"/>
      <c r="AJ59" s="19">
        <v>0</v>
      </c>
      <c r="AK59" s="70">
        <v>1</v>
      </c>
      <c r="AL59" s="71">
        <v>0</v>
      </c>
    </row>
    <row r="60" spans="1:38" s="3" customFormat="1" ht="39.950000000000003" customHeight="1">
      <c r="A60" s="17">
        <v>26</v>
      </c>
      <c r="B60" s="19"/>
      <c r="C60" s="19"/>
      <c r="D60" s="19"/>
      <c r="E60" s="19">
        <v>3</v>
      </c>
      <c r="F60" s="19"/>
      <c r="G60" s="19"/>
      <c r="H60" s="19"/>
      <c r="I60" s="19"/>
      <c r="J60" s="35"/>
      <c r="K60" s="35"/>
      <c r="L60" s="19"/>
      <c r="M60" s="27" t="s">
        <v>53</v>
      </c>
      <c r="N60" s="33" t="s">
        <v>153</v>
      </c>
      <c r="O60" s="29"/>
      <c r="P60" s="20" t="s">
        <v>141</v>
      </c>
      <c r="Q60" s="35"/>
      <c r="R60" s="47" t="s">
        <v>104</v>
      </c>
      <c r="S60" s="36" t="s">
        <v>142</v>
      </c>
      <c r="T60" s="36" t="s">
        <v>91</v>
      </c>
      <c r="U60" s="47" t="s">
        <v>143</v>
      </c>
      <c r="V60" s="47" t="s">
        <v>144</v>
      </c>
      <c r="W60" s="22" t="s">
        <v>150</v>
      </c>
      <c r="X60" s="19" t="s">
        <v>146</v>
      </c>
      <c r="Y60" s="36" t="s">
        <v>91</v>
      </c>
      <c r="Z60" s="48" t="s">
        <v>91</v>
      </c>
      <c r="AA60" s="48" t="s">
        <v>91</v>
      </c>
      <c r="AB60" s="29" t="s">
        <v>91</v>
      </c>
      <c r="AC60" s="35"/>
      <c r="AD60" s="35"/>
      <c r="AE60" s="35"/>
      <c r="AF60" s="35"/>
      <c r="AG60" s="73"/>
      <c r="AH60" s="73"/>
      <c r="AI60" s="69"/>
      <c r="AJ60" s="19">
        <v>0</v>
      </c>
      <c r="AK60" s="70">
        <v>0</v>
      </c>
      <c r="AL60" s="71">
        <v>1</v>
      </c>
    </row>
    <row r="61" spans="1:38" s="3" customFormat="1" ht="39.950000000000003" customHeight="1">
      <c r="A61" s="17">
        <v>27</v>
      </c>
      <c r="B61" s="19"/>
      <c r="C61" s="19"/>
      <c r="D61" s="19"/>
      <c r="E61" s="19">
        <v>3</v>
      </c>
      <c r="F61" s="19"/>
      <c r="G61" s="19"/>
      <c r="H61" s="19"/>
      <c r="I61" s="19"/>
      <c r="J61" s="35"/>
      <c r="K61" s="35"/>
      <c r="L61" s="44"/>
      <c r="M61" s="27" t="s">
        <v>267</v>
      </c>
      <c r="N61" s="28" t="s">
        <v>161</v>
      </c>
      <c r="O61" s="29"/>
      <c r="P61" s="20" t="s">
        <v>141</v>
      </c>
      <c r="Q61" s="48"/>
      <c r="R61" s="47" t="s">
        <v>104</v>
      </c>
      <c r="S61" s="36" t="s">
        <v>142</v>
      </c>
      <c r="T61" s="47" t="s">
        <v>104</v>
      </c>
      <c r="U61" s="47" t="s">
        <v>143</v>
      </c>
      <c r="V61" s="47" t="s">
        <v>144</v>
      </c>
      <c r="W61" s="22" t="s">
        <v>150</v>
      </c>
      <c r="X61" s="19" t="s">
        <v>146</v>
      </c>
      <c r="Y61" s="36" t="s">
        <v>91</v>
      </c>
      <c r="Z61" s="48" t="s">
        <v>91</v>
      </c>
      <c r="AA61" s="48" t="s">
        <v>91</v>
      </c>
      <c r="AB61" s="29" t="s">
        <v>91</v>
      </c>
      <c r="AC61" s="35"/>
      <c r="AD61" s="35"/>
      <c r="AE61" s="35"/>
      <c r="AF61" s="35"/>
      <c r="AG61" s="73"/>
      <c r="AH61" s="73"/>
      <c r="AI61" s="69"/>
      <c r="AJ61" s="19">
        <v>1</v>
      </c>
      <c r="AK61" s="19">
        <v>1</v>
      </c>
      <c r="AL61" s="19">
        <v>1</v>
      </c>
    </row>
    <row r="62" spans="1:38" s="3" customFormat="1" ht="39.950000000000003" customHeight="1">
      <c r="A62" s="17">
        <v>28</v>
      </c>
      <c r="B62" s="19"/>
      <c r="C62" s="19"/>
      <c r="D62" s="19"/>
      <c r="E62" s="22"/>
      <c r="F62" s="19">
        <v>4</v>
      </c>
      <c r="G62" s="19"/>
      <c r="H62" s="19"/>
      <c r="I62" s="19"/>
      <c r="J62" s="35"/>
      <c r="K62" s="35"/>
      <c r="L62" s="26"/>
      <c r="M62" s="27" t="s">
        <v>268</v>
      </c>
      <c r="N62" s="28" t="s">
        <v>161</v>
      </c>
      <c r="O62" s="22"/>
      <c r="P62" s="20" t="s">
        <v>141</v>
      </c>
      <c r="Q62" s="48"/>
      <c r="R62" s="47" t="s">
        <v>104</v>
      </c>
      <c r="S62" s="36" t="s">
        <v>142</v>
      </c>
      <c r="T62" s="47" t="s">
        <v>104</v>
      </c>
      <c r="U62" s="47" t="s">
        <v>143</v>
      </c>
      <c r="V62" s="47" t="s">
        <v>144</v>
      </c>
      <c r="W62" s="35" t="s">
        <v>169</v>
      </c>
      <c r="X62" s="52" t="s">
        <v>269</v>
      </c>
      <c r="Y62" s="63" t="s">
        <v>270</v>
      </c>
      <c r="Z62" s="48" t="s">
        <v>271</v>
      </c>
      <c r="AA62" s="59">
        <v>0.80400000000000005</v>
      </c>
      <c r="AB62" s="29" t="s">
        <v>91</v>
      </c>
      <c r="AC62" s="35"/>
      <c r="AD62" s="35"/>
      <c r="AE62" s="35"/>
      <c r="AF62" s="35"/>
      <c r="AG62" s="73"/>
      <c r="AH62" s="73"/>
      <c r="AI62" s="69"/>
      <c r="AJ62" s="19">
        <v>1</v>
      </c>
      <c r="AK62" s="19">
        <v>1</v>
      </c>
      <c r="AL62" s="19">
        <v>1</v>
      </c>
    </row>
    <row r="63" spans="1:38" s="3" customFormat="1" ht="39.950000000000003" customHeight="1">
      <c r="A63" s="17">
        <v>29</v>
      </c>
      <c r="B63" s="20"/>
      <c r="C63" s="19"/>
      <c r="D63" s="19"/>
      <c r="E63" s="19"/>
      <c r="F63" s="19">
        <v>4</v>
      </c>
      <c r="G63" s="19"/>
      <c r="H63" s="19"/>
      <c r="I63" s="19"/>
      <c r="J63" s="29"/>
      <c r="K63" s="33"/>
      <c r="L63" s="45"/>
      <c r="M63" s="27" t="s">
        <v>272</v>
      </c>
      <c r="N63" s="46" t="s">
        <v>161</v>
      </c>
      <c r="O63" s="42"/>
      <c r="P63" s="20" t="s">
        <v>141</v>
      </c>
      <c r="Q63" s="47"/>
      <c r="R63" s="47" t="s">
        <v>104</v>
      </c>
      <c r="S63" s="36" t="s">
        <v>142</v>
      </c>
      <c r="T63" s="36" t="s">
        <v>91</v>
      </c>
      <c r="U63" s="47" t="s">
        <v>143</v>
      </c>
      <c r="V63" s="47" t="s">
        <v>144</v>
      </c>
      <c r="W63" s="22" t="s">
        <v>164</v>
      </c>
      <c r="X63" s="19" t="s">
        <v>273</v>
      </c>
      <c r="Y63" s="36" t="s">
        <v>249</v>
      </c>
      <c r="Z63" s="20" t="s">
        <v>91</v>
      </c>
      <c r="AA63" s="20" t="s">
        <v>91</v>
      </c>
      <c r="AB63" s="29" t="s">
        <v>91</v>
      </c>
      <c r="AC63" s="20"/>
      <c r="AD63" s="20"/>
      <c r="AE63" s="20"/>
      <c r="AF63" s="20"/>
      <c r="AG63" s="73"/>
      <c r="AH63" s="73"/>
      <c r="AI63" s="69"/>
      <c r="AJ63" s="19">
        <v>1</v>
      </c>
      <c r="AK63" s="19">
        <v>1</v>
      </c>
      <c r="AL63" s="19">
        <v>1</v>
      </c>
    </row>
    <row r="64" spans="1:38" s="3" customFormat="1" ht="39.950000000000003" customHeight="1">
      <c r="A64" s="17"/>
      <c r="B64" s="20"/>
      <c r="C64" s="19"/>
      <c r="D64" s="19"/>
      <c r="E64" s="19"/>
      <c r="F64" s="19">
        <v>4</v>
      </c>
      <c r="G64" s="19"/>
      <c r="H64" s="19"/>
      <c r="I64" s="19"/>
      <c r="J64" s="29"/>
      <c r="K64" s="33"/>
      <c r="L64" s="45"/>
      <c r="M64" s="27" t="s">
        <v>274</v>
      </c>
      <c r="N64" s="46" t="s">
        <v>161</v>
      </c>
      <c r="O64" s="42"/>
      <c r="P64" s="20" t="s">
        <v>141</v>
      </c>
      <c r="Q64" s="47"/>
      <c r="R64" s="47" t="s">
        <v>104</v>
      </c>
      <c r="S64" s="36" t="s">
        <v>142</v>
      </c>
      <c r="T64" s="36" t="s">
        <v>91</v>
      </c>
      <c r="U64" s="47" t="s">
        <v>143</v>
      </c>
      <c r="V64" s="47" t="s">
        <v>144</v>
      </c>
      <c r="W64" s="22" t="s">
        <v>164</v>
      </c>
      <c r="X64" s="19" t="s">
        <v>273</v>
      </c>
      <c r="Y64" s="36" t="s">
        <v>249</v>
      </c>
      <c r="Z64" s="20" t="s">
        <v>91</v>
      </c>
      <c r="AA64" s="20" t="s">
        <v>91</v>
      </c>
      <c r="AB64" s="29" t="s">
        <v>91</v>
      </c>
      <c r="AC64" s="20"/>
      <c r="AD64" s="20"/>
      <c r="AE64" s="20"/>
      <c r="AF64" s="20"/>
      <c r="AG64" s="73"/>
      <c r="AH64" s="73"/>
      <c r="AI64" s="69"/>
      <c r="AJ64" s="19">
        <v>1</v>
      </c>
      <c r="AK64" s="19">
        <v>1</v>
      </c>
      <c r="AL64" s="19">
        <v>1</v>
      </c>
    </row>
    <row r="65" spans="1:38" s="3" customFormat="1" ht="39.950000000000003" customHeight="1">
      <c r="A65" s="17">
        <v>30</v>
      </c>
      <c r="B65" s="20"/>
      <c r="C65" s="19"/>
      <c r="D65" s="19"/>
      <c r="E65" s="19"/>
      <c r="F65" s="19">
        <v>4</v>
      </c>
      <c r="G65" s="19"/>
      <c r="H65" s="19"/>
      <c r="I65" s="19"/>
      <c r="J65" s="29"/>
      <c r="K65" s="33"/>
      <c r="L65" s="79"/>
      <c r="M65" s="27" t="s">
        <v>274</v>
      </c>
      <c r="N65" s="46" t="s">
        <v>161</v>
      </c>
      <c r="O65" s="42"/>
      <c r="P65" s="20" t="s">
        <v>141</v>
      </c>
      <c r="Q65" s="47"/>
      <c r="R65" s="47" t="s">
        <v>104</v>
      </c>
      <c r="S65" s="36" t="s">
        <v>142</v>
      </c>
      <c r="T65" s="36" t="s">
        <v>91</v>
      </c>
      <c r="U65" s="47" t="s">
        <v>143</v>
      </c>
      <c r="V65" s="47" t="s">
        <v>144</v>
      </c>
      <c r="W65" s="22" t="s">
        <v>164</v>
      </c>
      <c r="X65" s="19" t="s">
        <v>273</v>
      </c>
      <c r="Y65" s="36" t="s">
        <v>249</v>
      </c>
      <c r="Z65" s="20" t="s">
        <v>91</v>
      </c>
      <c r="AA65" s="20" t="s">
        <v>91</v>
      </c>
      <c r="AB65" s="29" t="s">
        <v>91</v>
      </c>
      <c r="AC65" s="20"/>
      <c r="AD65" s="20"/>
      <c r="AE65" s="20"/>
      <c r="AF65" s="20"/>
      <c r="AG65" s="73"/>
      <c r="AH65" s="73"/>
      <c r="AI65" s="69"/>
      <c r="AJ65" s="19">
        <v>2</v>
      </c>
      <c r="AK65" s="19">
        <v>2</v>
      </c>
      <c r="AL65" s="19">
        <v>2</v>
      </c>
    </row>
    <row r="66" spans="1:38" s="3" customFormat="1" ht="39.950000000000003" customHeight="1">
      <c r="A66" s="17"/>
      <c r="B66" s="20"/>
      <c r="C66" s="19"/>
      <c r="D66" s="19"/>
      <c r="E66" s="19"/>
      <c r="F66" s="19">
        <v>4</v>
      </c>
      <c r="G66" s="19"/>
      <c r="H66" s="19"/>
      <c r="I66" s="19"/>
      <c r="J66" s="29"/>
      <c r="K66" s="33"/>
      <c r="L66" s="79"/>
      <c r="M66" s="27" t="s">
        <v>275</v>
      </c>
      <c r="N66" s="28" t="s">
        <v>161</v>
      </c>
      <c r="O66" s="42"/>
      <c r="P66" s="20" t="s">
        <v>141</v>
      </c>
      <c r="Q66" s="47"/>
      <c r="R66" s="47" t="s">
        <v>104</v>
      </c>
      <c r="S66" s="36" t="s">
        <v>142</v>
      </c>
      <c r="T66" s="36" t="s">
        <v>91</v>
      </c>
      <c r="U66" s="47" t="s">
        <v>143</v>
      </c>
      <c r="V66" s="47" t="s">
        <v>144</v>
      </c>
      <c r="W66" s="22" t="s">
        <v>164</v>
      </c>
      <c r="X66" s="19" t="s">
        <v>273</v>
      </c>
      <c r="Y66" s="36" t="s">
        <v>249</v>
      </c>
      <c r="Z66" s="20" t="s">
        <v>91</v>
      </c>
      <c r="AA66" s="20" t="s">
        <v>91</v>
      </c>
      <c r="AB66" s="29" t="s">
        <v>91</v>
      </c>
      <c r="AC66" s="20"/>
      <c r="AD66" s="20"/>
      <c r="AE66" s="20"/>
      <c r="AF66" s="20"/>
      <c r="AG66" s="73"/>
      <c r="AH66" s="73"/>
      <c r="AI66" s="69"/>
      <c r="AJ66" s="19">
        <v>1</v>
      </c>
      <c r="AK66" s="19">
        <v>1</v>
      </c>
      <c r="AL66" s="19">
        <v>1</v>
      </c>
    </row>
    <row r="67" spans="1:38" s="4" customFormat="1" ht="39.950000000000003" customHeight="1">
      <c r="A67" s="77">
        <v>31</v>
      </c>
      <c r="B67" s="78"/>
      <c r="C67" s="50"/>
      <c r="D67" s="50"/>
      <c r="E67" s="50"/>
      <c r="F67" s="50">
        <v>4</v>
      </c>
      <c r="G67" s="50"/>
      <c r="H67" s="50"/>
      <c r="I67" s="50"/>
      <c r="J67" s="80"/>
      <c r="K67" s="81"/>
      <c r="L67" s="82"/>
      <c r="M67" s="83" t="s">
        <v>276</v>
      </c>
      <c r="N67" s="84" t="s">
        <v>161</v>
      </c>
      <c r="O67" s="85"/>
      <c r="P67" s="20" t="s">
        <v>141</v>
      </c>
      <c r="Q67" s="88"/>
      <c r="R67" s="47" t="s">
        <v>104</v>
      </c>
      <c r="S67" s="36" t="s">
        <v>142</v>
      </c>
      <c r="T67" s="36" t="s">
        <v>91</v>
      </c>
      <c r="U67" s="89" t="s">
        <v>143</v>
      </c>
      <c r="V67" s="89" t="s">
        <v>144</v>
      </c>
      <c r="W67" s="90" t="s">
        <v>277</v>
      </c>
      <c r="X67" s="88" t="s">
        <v>91</v>
      </c>
      <c r="Y67" s="88" t="s">
        <v>278</v>
      </c>
      <c r="Z67" s="78" t="s">
        <v>91</v>
      </c>
      <c r="AA67" s="91">
        <v>5.0000000000000001E-3</v>
      </c>
      <c r="AB67" s="80" t="s">
        <v>91</v>
      </c>
      <c r="AC67" s="80"/>
      <c r="AD67" s="80"/>
      <c r="AE67" s="80"/>
      <c r="AF67" s="80"/>
      <c r="AG67" s="99"/>
      <c r="AH67" s="99"/>
      <c r="AI67" s="84"/>
      <c r="AJ67" s="50">
        <v>1</v>
      </c>
      <c r="AK67" s="80"/>
      <c r="AL67" s="100"/>
    </row>
    <row r="68" spans="1:38" s="3" customFormat="1" ht="39.950000000000003" customHeight="1">
      <c r="A68" s="17">
        <v>32</v>
      </c>
      <c r="B68" s="19"/>
      <c r="C68" s="19"/>
      <c r="D68" s="19"/>
      <c r="E68" s="22">
        <v>3</v>
      </c>
      <c r="F68" s="19"/>
      <c r="G68" s="19"/>
      <c r="H68" s="19"/>
      <c r="I68" s="19"/>
      <c r="J68" s="29"/>
      <c r="K68" s="29"/>
      <c r="L68" s="36"/>
      <c r="M68" s="27" t="s">
        <v>279</v>
      </c>
      <c r="N68" s="28" t="s">
        <v>195</v>
      </c>
      <c r="O68" s="29"/>
      <c r="P68" s="20" t="s">
        <v>141</v>
      </c>
      <c r="Q68" s="36" t="s">
        <v>91</v>
      </c>
      <c r="R68" s="47" t="s">
        <v>104</v>
      </c>
      <c r="S68" s="36" t="s">
        <v>142</v>
      </c>
      <c r="T68" s="36" t="s">
        <v>91</v>
      </c>
      <c r="U68" s="47" t="s">
        <v>144</v>
      </c>
      <c r="V68" s="47" t="s">
        <v>143</v>
      </c>
      <c r="W68" s="36" t="s">
        <v>91</v>
      </c>
      <c r="X68" s="36" t="s">
        <v>91</v>
      </c>
      <c r="Y68" s="36" t="s">
        <v>91</v>
      </c>
      <c r="Z68" s="36" t="s">
        <v>91</v>
      </c>
      <c r="AA68" s="58">
        <v>1E-3</v>
      </c>
      <c r="AB68" s="29" t="s">
        <v>91</v>
      </c>
      <c r="AC68" s="48"/>
      <c r="AD68" s="48"/>
      <c r="AE68" s="48"/>
      <c r="AF68" s="48"/>
      <c r="AG68" s="73"/>
      <c r="AH68" s="73"/>
      <c r="AI68" s="69"/>
      <c r="AJ68" s="19">
        <v>24</v>
      </c>
      <c r="AK68" s="19">
        <v>24</v>
      </c>
      <c r="AL68" s="19">
        <v>24</v>
      </c>
    </row>
    <row r="69" spans="1:38" s="3" customFormat="1" ht="39.950000000000003" customHeight="1">
      <c r="A69" s="17"/>
      <c r="B69" s="19"/>
      <c r="C69" s="19">
        <v>1</v>
      </c>
      <c r="D69" s="19"/>
      <c r="E69" s="19"/>
      <c r="F69" s="19"/>
      <c r="G69" s="19"/>
      <c r="H69" s="19"/>
      <c r="I69" s="19"/>
      <c r="J69" s="35"/>
      <c r="K69" s="35"/>
      <c r="L69" s="19"/>
      <c r="M69" s="27" t="s">
        <v>280</v>
      </c>
      <c r="N69" s="86" t="s">
        <v>89</v>
      </c>
      <c r="O69" s="29"/>
      <c r="P69" s="20" t="s">
        <v>141</v>
      </c>
      <c r="Q69" s="35"/>
      <c r="R69" s="47" t="s">
        <v>104</v>
      </c>
      <c r="S69" s="36" t="s">
        <v>142</v>
      </c>
      <c r="T69" s="47" t="s">
        <v>104</v>
      </c>
      <c r="U69" s="47" t="s">
        <v>143</v>
      </c>
      <c r="V69" s="47" t="s">
        <v>144</v>
      </c>
      <c r="W69" s="22" t="s">
        <v>150</v>
      </c>
      <c r="X69" s="19" t="s">
        <v>146</v>
      </c>
      <c r="Y69" s="36" t="s">
        <v>91</v>
      </c>
      <c r="Z69" s="20" t="s">
        <v>281</v>
      </c>
      <c r="AA69" s="20"/>
      <c r="AB69" s="29" t="s">
        <v>91</v>
      </c>
      <c r="AC69" s="35"/>
      <c r="AD69" s="35"/>
      <c r="AE69" s="35"/>
      <c r="AF69" s="35"/>
      <c r="AG69" s="73"/>
      <c r="AH69" s="73"/>
      <c r="AI69" s="69"/>
      <c r="AJ69" s="19">
        <v>1</v>
      </c>
      <c r="AK69" s="70">
        <v>0</v>
      </c>
      <c r="AL69" s="71">
        <v>0</v>
      </c>
    </row>
    <row r="70" spans="1:38" s="3" customFormat="1" ht="39.950000000000003" customHeight="1">
      <c r="A70" s="17"/>
      <c r="B70" s="19"/>
      <c r="C70" s="19">
        <v>1</v>
      </c>
      <c r="D70" s="19"/>
      <c r="E70" s="19"/>
      <c r="F70" s="19"/>
      <c r="G70" s="19"/>
      <c r="H70" s="19"/>
      <c r="I70" s="19"/>
      <c r="J70" s="35"/>
      <c r="K70" s="35"/>
      <c r="L70" s="19"/>
      <c r="M70" s="27" t="s">
        <v>280</v>
      </c>
      <c r="N70" s="86" t="s">
        <v>93</v>
      </c>
      <c r="O70" s="29"/>
      <c r="P70" s="20" t="s">
        <v>141</v>
      </c>
      <c r="Q70" s="35"/>
      <c r="R70" s="47" t="s">
        <v>104</v>
      </c>
      <c r="S70" s="36" t="s">
        <v>142</v>
      </c>
      <c r="T70" s="47" t="s">
        <v>104</v>
      </c>
      <c r="U70" s="47" t="s">
        <v>143</v>
      </c>
      <c r="V70" s="47" t="s">
        <v>144</v>
      </c>
      <c r="W70" s="22" t="s">
        <v>150</v>
      </c>
      <c r="X70" s="19" t="s">
        <v>146</v>
      </c>
      <c r="Y70" s="36" t="s">
        <v>91</v>
      </c>
      <c r="Z70" s="20" t="s">
        <v>281</v>
      </c>
      <c r="AA70" s="20"/>
      <c r="AB70" s="29" t="s">
        <v>91</v>
      </c>
      <c r="AC70" s="35"/>
      <c r="AD70" s="35"/>
      <c r="AE70" s="35"/>
      <c r="AF70" s="35"/>
      <c r="AG70" s="73"/>
      <c r="AH70" s="73"/>
      <c r="AI70" s="69"/>
      <c r="AJ70" s="19">
        <v>0</v>
      </c>
      <c r="AK70" s="70">
        <v>1</v>
      </c>
      <c r="AL70" s="71">
        <v>0</v>
      </c>
    </row>
    <row r="71" spans="1:38" s="5" customFormat="1" ht="39.950000000000003" customHeight="1">
      <c r="A71" s="17">
        <v>36</v>
      </c>
      <c r="B71" s="19"/>
      <c r="C71" s="19">
        <v>1</v>
      </c>
      <c r="D71" s="19"/>
      <c r="E71" s="19"/>
      <c r="F71" s="19"/>
      <c r="G71" s="19"/>
      <c r="H71" s="19"/>
      <c r="I71" s="19"/>
      <c r="J71" s="29"/>
      <c r="K71" s="29"/>
      <c r="L71" s="30"/>
      <c r="M71" s="27" t="s">
        <v>280</v>
      </c>
      <c r="N71" s="86" t="s">
        <v>95</v>
      </c>
      <c r="O71" s="29"/>
      <c r="P71" s="20" t="s">
        <v>141</v>
      </c>
      <c r="Q71" s="47"/>
      <c r="R71" s="47" t="s">
        <v>104</v>
      </c>
      <c r="S71" s="36" t="s">
        <v>142</v>
      </c>
      <c r="T71" s="47" t="s">
        <v>104</v>
      </c>
      <c r="U71" s="47" t="s">
        <v>143</v>
      </c>
      <c r="V71" s="47" t="s">
        <v>144</v>
      </c>
      <c r="W71" s="22" t="s">
        <v>150</v>
      </c>
      <c r="X71" s="19" t="s">
        <v>146</v>
      </c>
      <c r="Y71" s="36" t="s">
        <v>91</v>
      </c>
      <c r="Z71" s="20" t="s">
        <v>281</v>
      </c>
      <c r="AA71" s="20"/>
      <c r="AB71" s="29" t="s">
        <v>91</v>
      </c>
      <c r="AC71" s="48"/>
      <c r="AD71" s="48"/>
      <c r="AE71" s="48"/>
      <c r="AF71" s="48"/>
      <c r="AG71" s="73"/>
      <c r="AH71" s="73"/>
      <c r="AI71" s="69"/>
      <c r="AJ71" s="19">
        <v>0</v>
      </c>
      <c r="AK71" s="70">
        <v>0</v>
      </c>
      <c r="AL71" s="71">
        <v>1</v>
      </c>
    </row>
    <row r="72" spans="1:38" s="5" customFormat="1" ht="39.950000000000003" customHeight="1">
      <c r="A72" s="17"/>
      <c r="B72" s="19"/>
      <c r="C72" s="19"/>
      <c r="D72" s="19">
        <v>2</v>
      </c>
      <c r="E72" s="19"/>
      <c r="F72" s="19"/>
      <c r="G72" s="19"/>
      <c r="H72" s="19"/>
      <c r="I72" s="19"/>
      <c r="J72" s="29"/>
      <c r="K72" s="29"/>
      <c r="L72" s="30"/>
      <c r="M72" s="27" t="s">
        <v>282</v>
      </c>
      <c r="N72" s="86" t="s">
        <v>89</v>
      </c>
      <c r="O72" s="29"/>
      <c r="P72" s="20" t="s">
        <v>141</v>
      </c>
      <c r="Q72" s="47"/>
      <c r="R72" s="47" t="s">
        <v>104</v>
      </c>
      <c r="S72" s="36" t="s">
        <v>142</v>
      </c>
      <c r="T72" s="47" t="s">
        <v>104</v>
      </c>
      <c r="U72" s="47" t="s">
        <v>143</v>
      </c>
      <c r="V72" s="47" t="s">
        <v>144</v>
      </c>
      <c r="W72" s="22" t="s">
        <v>150</v>
      </c>
      <c r="X72" s="19" t="s">
        <v>146</v>
      </c>
      <c r="Y72" s="36" t="s">
        <v>91</v>
      </c>
      <c r="Z72" s="20" t="s">
        <v>91</v>
      </c>
      <c r="AA72" s="20" t="s">
        <v>91</v>
      </c>
      <c r="AB72" s="29" t="s">
        <v>91</v>
      </c>
      <c r="AC72" s="48"/>
      <c r="AD72" s="48"/>
      <c r="AE72" s="48"/>
      <c r="AF72" s="48"/>
      <c r="AG72" s="73"/>
      <c r="AH72" s="73"/>
      <c r="AI72" s="69"/>
      <c r="AJ72" s="19">
        <v>1</v>
      </c>
      <c r="AK72" s="70">
        <v>0</v>
      </c>
      <c r="AL72" s="71">
        <v>0</v>
      </c>
    </row>
    <row r="73" spans="1:38" s="5" customFormat="1" ht="39.950000000000003" customHeight="1">
      <c r="A73" s="17"/>
      <c r="B73" s="19"/>
      <c r="C73" s="19"/>
      <c r="D73" s="19">
        <v>2</v>
      </c>
      <c r="E73" s="19"/>
      <c r="F73" s="19"/>
      <c r="G73" s="19"/>
      <c r="H73" s="19"/>
      <c r="I73" s="19"/>
      <c r="J73" s="29"/>
      <c r="K73" s="29"/>
      <c r="L73" s="30"/>
      <c r="M73" s="27" t="s">
        <v>282</v>
      </c>
      <c r="N73" s="86" t="s">
        <v>93</v>
      </c>
      <c r="O73" s="29"/>
      <c r="P73" s="20" t="s">
        <v>141</v>
      </c>
      <c r="Q73" s="47"/>
      <c r="R73" s="47" t="s">
        <v>104</v>
      </c>
      <c r="S73" s="36" t="s">
        <v>142</v>
      </c>
      <c r="T73" s="47" t="s">
        <v>104</v>
      </c>
      <c r="U73" s="47" t="s">
        <v>143</v>
      </c>
      <c r="V73" s="47" t="s">
        <v>144</v>
      </c>
      <c r="W73" s="22" t="s">
        <v>150</v>
      </c>
      <c r="X73" s="19" t="s">
        <v>146</v>
      </c>
      <c r="Y73" s="36" t="s">
        <v>91</v>
      </c>
      <c r="Z73" s="20" t="s">
        <v>91</v>
      </c>
      <c r="AA73" s="20" t="s">
        <v>91</v>
      </c>
      <c r="AB73" s="29" t="s">
        <v>91</v>
      </c>
      <c r="AC73" s="48"/>
      <c r="AD73" s="48"/>
      <c r="AE73" s="48"/>
      <c r="AF73" s="48"/>
      <c r="AG73" s="73"/>
      <c r="AH73" s="73"/>
      <c r="AI73" s="69"/>
      <c r="AJ73" s="19">
        <v>0</v>
      </c>
      <c r="AK73" s="70">
        <v>1</v>
      </c>
      <c r="AL73" s="71">
        <v>0</v>
      </c>
    </row>
    <row r="74" spans="1:38" s="5" customFormat="1" ht="39.950000000000003" customHeight="1">
      <c r="A74" s="17"/>
      <c r="B74" s="19"/>
      <c r="C74" s="19"/>
      <c r="D74" s="19">
        <v>2</v>
      </c>
      <c r="E74" s="19"/>
      <c r="F74" s="19"/>
      <c r="G74" s="19"/>
      <c r="H74" s="19"/>
      <c r="I74" s="19"/>
      <c r="J74" s="29"/>
      <c r="K74" s="29"/>
      <c r="L74" s="30"/>
      <c r="M74" s="27" t="s">
        <v>282</v>
      </c>
      <c r="N74" s="86" t="s">
        <v>95</v>
      </c>
      <c r="O74" s="29"/>
      <c r="P74" s="20" t="s">
        <v>141</v>
      </c>
      <c r="Q74" s="47"/>
      <c r="R74" s="47" t="s">
        <v>104</v>
      </c>
      <c r="S74" s="36" t="s">
        <v>142</v>
      </c>
      <c r="T74" s="47" t="s">
        <v>104</v>
      </c>
      <c r="U74" s="47" t="s">
        <v>143</v>
      </c>
      <c r="V74" s="47" t="s">
        <v>144</v>
      </c>
      <c r="W74" s="22" t="s">
        <v>150</v>
      </c>
      <c r="X74" s="19" t="s">
        <v>146</v>
      </c>
      <c r="Y74" s="36" t="s">
        <v>91</v>
      </c>
      <c r="Z74" s="20" t="s">
        <v>91</v>
      </c>
      <c r="AA74" s="20" t="s">
        <v>91</v>
      </c>
      <c r="AB74" s="29" t="s">
        <v>91</v>
      </c>
      <c r="AC74" s="48"/>
      <c r="AD74" s="48"/>
      <c r="AE74" s="48"/>
      <c r="AF74" s="48"/>
      <c r="AG74" s="73"/>
      <c r="AH74" s="73"/>
      <c r="AI74" s="69"/>
      <c r="AJ74" s="19">
        <v>0</v>
      </c>
      <c r="AK74" s="70">
        <v>0</v>
      </c>
      <c r="AL74" s="71">
        <v>1</v>
      </c>
    </row>
    <row r="75" spans="1:38" s="5" customFormat="1" ht="39.950000000000003" customHeight="1">
      <c r="A75" s="17"/>
      <c r="B75" s="19"/>
      <c r="C75" s="19"/>
      <c r="D75" s="19"/>
      <c r="E75" s="19">
        <v>3</v>
      </c>
      <c r="F75" s="19"/>
      <c r="G75" s="19"/>
      <c r="H75" s="19"/>
      <c r="I75" s="19"/>
      <c r="J75" s="29"/>
      <c r="K75" s="29"/>
      <c r="L75" s="30"/>
      <c r="M75" s="27" t="s">
        <v>54</v>
      </c>
      <c r="N75" s="86" t="s">
        <v>89</v>
      </c>
      <c r="O75" s="29"/>
      <c r="P75" s="20" t="s">
        <v>141</v>
      </c>
      <c r="Q75" s="47"/>
      <c r="R75" s="47" t="s">
        <v>104</v>
      </c>
      <c r="S75" s="36" t="s">
        <v>142</v>
      </c>
      <c r="T75" s="36" t="s">
        <v>91</v>
      </c>
      <c r="U75" s="47" t="s">
        <v>143</v>
      </c>
      <c r="V75" s="47" t="s">
        <v>144</v>
      </c>
      <c r="W75" s="22" t="s">
        <v>150</v>
      </c>
      <c r="X75" s="19" t="s">
        <v>146</v>
      </c>
      <c r="Y75" s="36" t="s">
        <v>91</v>
      </c>
      <c r="Z75" s="20" t="s">
        <v>91</v>
      </c>
      <c r="AA75" s="20" t="s">
        <v>91</v>
      </c>
      <c r="AB75" s="29" t="s">
        <v>91</v>
      </c>
      <c r="AC75" s="48"/>
      <c r="AD75" s="48"/>
      <c r="AE75" s="48"/>
      <c r="AF75" s="48"/>
      <c r="AG75" s="73"/>
      <c r="AH75" s="73"/>
      <c r="AI75" s="69"/>
      <c r="AJ75" s="19">
        <v>1</v>
      </c>
      <c r="AK75" s="70">
        <v>0</v>
      </c>
      <c r="AL75" s="71">
        <v>0</v>
      </c>
    </row>
    <row r="76" spans="1:38" s="5" customFormat="1" ht="39.950000000000003" customHeight="1">
      <c r="A76" s="17"/>
      <c r="B76" s="19"/>
      <c r="C76" s="19"/>
      <c r="D76" s="19"/>
      <c r="E76" s="19">
        <v>3</v>
      </c>
      <c r="F76" s="19"/>
      <c r="G76" s="19"/>
      <c r="H76" s="19"/>
      <c r="I76" s="19"/>
      <c r="J76" s="29"/>
      <c r="K76" s="29"/>
      <c r="L76" s="30"/>
      <c r="M76" s="27" t="s">
        <v>54</v>
      </c>
      <c r="N76" s="86" t="s">
        <v>93</v>
      </c>
      <c r="O76" s="29"/>
      <c r="P76" s="20" t="s">
        <v>141</v>
      </c>
      <c r="Q76" s="47"/>
      <c r="R76" s="47" t="s">
        <v>104</v>
      </c>
      <c r="S76" s="36" t="s">
        <v>142</v>
      </c>
      <c r="T76" s="36" t="s">
        <v>91</v>
      </c>
      <c r="U76" s="47" t="s">
        <v>143</v>
      </c>
      <c r="V76" s="47" t="s">
        <v>144</v>
      </c>
      <c r="W76" s="22" t="s">
        <v>150</v>
      </c>
      <c r="X76" s="19" t="s">
        <v>146</v>
      </c>
      <c r="Y76" s="36" t="s">
        <v>91</v>
      </c>
      <c r="Z76" s="20" t="s">
        <v>91</v>
      </c>
      <c r="AA76" s="20" t="s">
        <v>91</v>
      </c>
      <c r="AB76" s="29" t="s">
        <v>91</v>
      </c>
      <c r="AC76" s="48"/>
      <c r="AD76" s="48"/>
      <c r="AE76" s="48"/>
      <c r="AF76" s="48"/>
      <c r="AG76" s="73"/>
      <c r="AH76" s="73"/>
      <c r="AI76" s="69"/>
      <c r="AJ76" s="19">
        <v>0</v>
      </c>
      <c r="AK76" s="70">
        <v>1</v>
      </c>
      <c r="AL76" s="71">
        <v>0</v>
      </c>
    </row>
    <row r="77" spans="1:38" s="5" customFormat="1" ht="39.950000000000003" customHeight="1">
      <c r="A77" s="17"/>
      <c r="B77" s="19"/>
      <c r="C77" s="19"/>
      <c r="D77" s="19"/>
      <c r="E77" s="19">
        <v>3</v>
      </c>
      <c r="F77" s="19"/>
      <c r="G77" s="19"/>
      <c r="H77" s="19"/>
      <c r="I77" s="19"/>
      <c r="J77" s="29"/>
      <c r="K77" s="29"/>
      <c r="L77" s="30"/>
      <c r="M77" s="27" t="s">
        <v>54</v>
      </c>
      <c r="N77" s="86" t="s">
        <v>95</v>
      </c>
      <c r="O77" s="29"/>
      <c r="P77" s="20" t="s">
        <v>141</v>
      </c>
      <c r="Q77" s="47"/>
      <c r="R77" s="47" t="s">
        <v>104</v>
      </c>
      <c r="S77" s="36" t="s">
        <v>142</v>
      </c>
      <c r="T77" s="36" t="s">
        <v>91</v>
      </c>
      <c r="U77" s="47" t="s">
        <v>143</v>
      </c>
      <c r="V77" s="47" t="s">
        <v>144</v>
      </c>
      <c r="W77" s="22" t="s">
        <v>150</v>
      </c>
      <c r="X77" s="19" t="s">
        <v>146</v>
      </c>
      <c r="Y77" s="36" t="s">
        <v>91</v>
      </c>
      <c r="Z77" s="20" t="s">
        <v>91</v>
      </c>
      <c r="AA77" s="20" t="s">
        <v>91</v>
      </c>
      <c r="AB77" s="29" t="s">
        <v>91</v>
      </c>
      <c r="AC77" s="48"/>
      <c r="AD77" s="48"/>
      <c r="AE77" s="48"/>
      <c r="AF77" s="48"/>
      <c r="AG77" s="73"/>
      <c r="AH77" s="73"/>
      <c r="AI77" s="69"/>
      <c r="AJ77" s="19">
        <v>0</v>
      </c>
      <c r="AK77" s="70">
        <v>0</v>
      </c>
      <c r="AL77" s="71">
        <v>1</v>
      </c>
    </row>
    <row r="78" spans="1:38" s="5" customFormat="1" ht="39.950000000000003" customHeight="1">
      <c r="A78" s="17"/>
      <c r="B78" s="19"/>
      <c r="C78" s="19"/>
      <c r="D78" s="19"/>
      <c r="E78" s="19">
        <v>3</v>
      </c>
      <c r="F78" s="19"/>
      <c r="G78" s="19"/>
      <c r="H78" s="19"/>
      <c r="I78" s="19"/>
      <c r="J78" s="29"/>
      <c r="K78" s="29"/>
      <c r="L78" s="30"/>
      <c r="M78" s="27" t="s">
        <v>283</v>
      </c>
      <c r="N78" s="33" t="s">
        <v>284</v>
      </c>
      <c r="O78" s="29"/>
      <c r="P78" s="20" t="s">
        <v>141</v>
      </c>
      <c r="Q78" s="47"/>
      <c r="R78" s="47" t="s">
        <v>104</v>
      </c>
      <c r="S78" s="36" t="s">
        <v>142</v>
      </c>
      <c r="T78" s="47" t="s">
        <v>104</v>
      </c>
      <c r="U78" s="47" t="s">
        <v>143</v>
      </c>
      <c r="V78" s="47" t="s">
        <v>144</v>
      </c>
      <c r="W78" s="22" t="s">
        <v>150</v>
      </c>
      <c r="X78" s="19" t="s">
        <v>146</v>
      </c>
      <c r="Y78" s="36" t="s">
        <v>91</v>
      </c>
      <c r="Z78" s="20" t="s">
        <v>91</v>
      </c>
      <c r="AA78" s="20" t="s">
        <v>91</v>
      </c>
      <c r="AB78" s="29" t="s">
        <v>91</v>
      </c>
      <c r="AC78" s="48"/>
      <c r="AD78" s="48"/>
      <c r="AE78" s="48"/>
      <c r="AF78" s="48"/>
      <c r="AG78" s="73"/>
      <c r="AH78" s="73"/>
      <c r="AI78" s="69"/>
      <c r="AJ78" s="19">
        <v>1</v>
      </c>
      <c r="AK78" s="19">
        <v>1</v>
      </c>
      <c r="AL78" s="19">
        <v>1</v>
      </c>
    </row>
    <row r="79" spans="1:38" s="5" customFormat="1" ht="39.950000000000003" customHeight="1">
      <c r="A79" s="17"/>
      <c r="B79" s="19"/>
      <c r="C79" s="19"/>
      <c r="D79" s="19"/>
      <c r="E79" s="19"/>
      <c r="F79" s="19">
        <v>4</v>
      </c>
      <c r="G79" s="19"/>
      <c r="H79" s="19"/>
      <c r="I79" s="19"/>
      <c r="J79" s="29"/>
      <c r="K79" s="29"/>
      <c r="L79" s="30"/>
      <c r="M79" s="27" t="s">
        <v>285</v>
      </c>
      <c r="N79" s="33" t="s">
        <v>284</v>
      </c>
      <c r="O79" s="29"/>
      <c r="P79" s="20" t="s">
        <v>141</v>
      </c>
      <c r="Q79" s="47"/>
      <c r="R79" s="47" t="s">
        <v>104</v>
      </c>
      <c r="S79" s="36" t="s">
        <v>142</v>
      </c>
      <c r="T79" s="47" t="s">
        <v>104</v>
      </c>
      <c r="U79" s="47" t="s">
        <v>143</v>
      </c>
      <c r="V79" s="47" t="s">
        <v>144</v>
      </c>
      <c r="W79" s="35" t="s">
        <v>169</v>
      </c>
      <c r="X79" s="52" t="s">
        <v>269</v>
      </c>
      <c r="Y79" s="63" t="s">
        <v>270</v>
      </c>
      <c r="Z79" s="48" t="s">
        <v>286</v>
      </c>
      <c r="AA79" s="59">
        <v>0.67800000000000005</v>
      </c>
      <c r="AB79" s="29" t="s">
        <v>91</v>
      </c>
      <c r="AC79" s="48"/>
      <c r="AD79" s="48"/>
      <c r="AE79" s="48"/>
      <c r="AF79" s="48"/>
      <c r="AG79" s="73"/>
      <c r="AH79" s="73"/>
      <c r="AI79" s="69"/>
      <c r="AJ79" s="19">
        <v>1</v>
      </c>
      <c r="AK79" s="19">
        <v>1</v>
      </c>
      <c r="AL79" s="19">
        <v>1</v>
      </c>
    </row>
    <row r="80" spans="1:38" s="5" customFormat="1" ht="39.950000000000003" customHeight="1">
      <c r="A80" s="17"/>
      <c r="B80" s="19"/>
      <c r="C80" s="19"/>
      <c r="D80" s="19"/>
      <c r="E80" s="19"/>
      <c r="F80" s="19">
        <v>4</v>
      </c>
      <c r="G80" s="19"/>
      <c r="H80" s="19"/>
      <c r="I80" s="19"/>
      <c r="J80" s="29"/>
      <c r="K80" s="29"/>
      <c r="L80" s="30"/>
      <c r="M80" s="27" t="s">
        <v>287</v>
      </c>
      <c r="N80" s="46" t="s">
        <v>161</v>
      </c>
      <c r="O80" s="22"/>
      <c r="P80" s="20" t="s">
        <v>141</v>
      </c>
      <c r="Q80" s="47"/>
      <c r="R80" s="47" t="s">
        <v>104</v>
      </c>
      <c r="S80" s="36" t="s">
        <v>142</v>
      </c>
      <c r="T80" s="36" t="s">
        <v>91</v>
      </c>
      <c r="U80" s="47" t="s">
        <v>143</v>
      </c>
      <c r="V80" s="47" t="s">
        <v>144</v>
      </c>
      <c r="W80" s="22" t="s">
        <v>164</v>
      </c>
      <c r="X80" s="19" t="s">
        <v>288</v>
      </c>
      <c r="Y80" s="36" t="s">
        <v>249</v>
      </c>
      <c r="Z80" s="48" t="s">
        <v>91</v>
      </c>
      <c r="AA80" s="48" t="s">
        <v>91</v>
      </c>
      <c r="AB80" s="29" t="s">
        <v>91</v>
      </c>
      <c r="AC80" s="48"/>
      <c r="AD80" s="48"/>
      <c r="AE80" s="48"/>
      <c r="AF80" s="48"/>
      <c r="AG80" s="73"/>
      <c r="AH80" s="73"/>
      <c r="AI80" s="69"/>
      <c r="AJ80" s="19">
        <v>1</v>
      </c>
      <c r="AK80" s="19">
        <v>1</v>
      </c>
      <c r="AL80" s="19">
        <v>1</v>
      </c>
    </row>
    <row r="81" spans="1:38" s="5" customFormat="1" ht="39.950000000000003" customHeight="1">
      <c r="A81" s="17"/>
      <c r="B81" s="19"/>
      <c r="C81" s="19"/>
      <c r="D81" s="19"/>
      <c r="E81" s="19"/>
      <c r="F81" s="19">
        <v>4</v>
      </c>
      <c r="G81" s="19"/>
      <c r="H81" s="19"/>
      <c r="I81" s="19"/>
      <c r="J81" s="29"/>
      <c r="K81" s="29"/>
      <c r="L81" s="30"/>
      <c r="M81" s="27" t="s">
        <v>289</v>
      </c>
      <c r="N81" s="46" t="s">
        <v>161</v>
      </c>
      <c r="O81" s="22"/>
      <c r="P81" s="20" t="s">
        <v>141</v>
      </c>
      <c r="Q81" s="47"/>
      <c r="R81" s="47" t="s">
        <v>104</v>
      </c>
      <c r="S81" s="36" t="s">
        <v>142</v>
      </c>
      <c r="T81" s="36" t="s">
        <v>91</v>
      </c>
      <c r="U81" s="47" t="s">
        <v>143</v>
      </c>
      <c r="V81" s="47" t="s">
        <v>144</v>
      </c>
      <c r="W81" s="22" t="s">
        <v>164</v>
      </c>
      <c r="X81" s="19" t="s">
        <v>290</v>
      </c>
      <c r="Y81" s="36" t="s">
        <v>249</v>
      </c>
      <c r="Z81" s="48" t="s">
        <v>91</v>
      </c>
      <c r="AA81" s="48" t="s">
        <v>91</v>
      </c>
      <c r="AB81" s="29" t="s">
        <v>91</v>
      </c>
      <c r="AC81" s="48"/>
      <c r="AD81" s="48"/>
      <c r="AE81" s="48"/>
      <c r="AF81" s="48"/>
      <c r="AG81" s="73"/>
      <c r="AH81" s="73"/>
      <c r="AI81" s="69"/>
      <c r="AJ81" s="19">
        <v>1</v>
      </c>
      <c r="AK81" s="19">
        <v>1</v>
      </c>
      <c r="AL81" s="19">
        <v>1</v>
      </c>
    </row>
    <row r="82" spans="1:38" s="5" customFormat="1" ht="39.950000000000003" customHeight="1">
      <c r="A82" s="17"/>
      <c r="B82" s="19"/>
      <c r="C82" s="19"/>
      <c r="D82" s="19"/>
      <c r="E82" s="19"/>
      <c r="F82" s="19">
        <v>4</v>
      </c>
      <c r="G82" s="19"/>
      <c r="H82" s="19"/>
      <c r="I82" s="19"/>
      <c r="J82" s="29"/>
      <c r="K82" s="29"/>
      <c r="L82" s="30"/>
      <c r="M82" s="27" t="s">
        <v>289</v>
      </c>
      <c r="N82" s="46" t="s">
        <v>161</v>
      </c>
      <c r="O82" s="22"/>
      <c r="P82" s="20" t="s">
        <v>141</v>
      </c>
      <c r="Q82" s="47"/>
      <c r="R82" s="47" t="s">
        <v>104</v>
      </c>
      <c r="S82" s="36" t="s">
        <v>142</v>
      </c>
      <c r="T82" s="36" t="s">
        <v>91</v>
      </c>
      <c r="U82" s="47" t="s">
        <v>143</v>
      </c>
      <c r="V82" s="47" t="s">
        <v>144</v>
      </c>
      <c r="W82" s="22" t="s">
        <v>164</v>
      </c>
      <c r="X82" s="19" t="s">
        <v>290</v>
      </c>
      <c r="Y82" s="36" t="s">
        <v>249</v>
      </c>
      <c r="Z82" s="48" t="s">
        <v>91</v>
      </c>
      <c r="AA82" s="48" t="s">
        <v>91</v>
      </c>
      <c r="AB82" s="29" t="s">
        <v>91</v>
      </c>
      <c r="AC82" s="48"/>
      <c r="AD82" s="48"/>
      <c r="AE82" s="48"/>
      <c r="AF82" s="48"/>
      <c r="AG82" s="73"/>
      <c r="AH82" s="73"/>
      <c r="AI82" s="69"/>
      <c r="AJ82" s="19">
        <v>1</v>
      </c>
      <c r="AK82" s="19">
        <v>1</v>
      </c>
      <c r="AL82" s="19">
        <v>1</v>
      </c>
    </row>
    <row r="83" spans="1:38" s="5" customFormat="1" ht="39.950000000000003" customHeight="1">
      <c r="A83" s="17"/>
      <c r="B83" s="19"/>
      <c r="C83" s="19"/>
      <c r="D83" s="19"/>
      <c r="E83" s="19">
        <v>3</v>
      </c>
      <c r="F83" s="19"/>
      <c r="G83" s="19"/>
      <c r="H83" s="19"/>
      <c r="I83" s="19"/>
      <c r="J83" s="29"/>
      <c r="K83" s="29"/>
      <c r="L83" s="30"/>
      <c r="M83" s="27" t="s">
        <v>279</v>
      </c>
      <c r="N83" s="28" t="s">
        <v>195</v>
      </c>
      <c r="O83" s="22"/>
      <c r="P83" s="20" t="s">
        <v>141</v>
      </c>
      <c r="Q83" s="36" t="s">
        <v>91</v>
      </c>
      <c r="R83" s="47" t="s">
        <v>104</v>
      </c>
      <c r="S83" s="36" t="s">
        <v>142</v>
      </c>
      <c r="T83" s="36" t="s">
        <v>91</v>
      </c>
      <c r="U83" s="47" t="s">
        <v>144</v>
      </c>
      <c r="V83" s="47" t="s">
        <v>143</v>
      </c>
      <c r="W83" s="20" t="s">
        <v>195</v>
      </c>
      <c r="X83" s="36" t="s">
        <v>91</v>
      </c>
      <c r="Y83" s="36" t="s">
        <v>91</v>
      </c>
      <c r="Z83" s="36" t="s">
        <v>91</v>
      </c>
      <c r="AA83" s="58">
        <v>1E-3</v>
      </c>
      <c r="AB83" s="29" t="s">
        <v>91</v>
      </c>
      <c r="AC83" s="48"/>
      <c r="AD83" s="48"/>
      <c r="AE83" s="48"/>
      <c r="AF83" s="48"/>
      <c r="AG83" s="73"/>
      <c r="AH83" s="73"/>
      <c r="AI83" s="69"/>
      <c r="AJ83" s="19">
        <v>18</v>
      </c>
      <c r="AK83" s="19">
        <v>18</v>
      </c>
      <c r="AL83" s="19">
        <v>18</v>
      </c>
    </row>
    <row r="84" spans="1:38" s="6" customFormat="1" ht="39.950000000000003" customHeight="1">
      <c r="A84" s="17">
        <v>37</v>
      </c>
      <c r="B84" s="19"/>
      <c r="C84" s="19"/>
      <c r="D84" s="19">
        <v>2</v>
      </c>
      <c r="E84" s="19"/>
      <c r="F84" s="19"/>
      <c r="G84" s="19"/>
      <c r="H84" s="19"/>
      <c r="I84" s="19"/>
      <c r="J84" s="29"/>
      <c r="K84" s="29"/>
      <c r="L84" s="30"/>
      <c r="M84" s="27" t="s">
        <v>291</v>
      </c>
      <c r="N84" s="46" t="s">
        <v>161</v>
      </c>
      <c r="O84" s="29"/>
      <c r="P84" s="20" t="s">
        <v>141</v>
      </c>
      <c r="Q84" s="47"/>
      <c r="R84" s="47" t="s">
        <v>104</v>
      </c>
      <c r="S84" s="36" t="s">
        <v>142</v>
      </c>
      <c r="T84" s="47" t="s">
        <v>104</v>
      </c>
      <c r="U84" s="47" t="s">
        <v>143</v>
      </c>
      <c r="V84" s="47" t="s">
        <v>144</v>
      </c>
      <c r="W84" s="22" t="s">
        <v>150</v>
      </c>
      <c r="X84" s="19" t="s">
        <v>146</v>
      </c>
      <c r="Y84" s="36" t="s">
        <v>91</v>
      </c>
      <c r="Z84" s="20" t="s">
        <v>292</v>
      </c>
      <c r="AA84" s="92"/>
      <c r="AB84" s="29" t="s">
        <v>91</v>
      </c>
      <c r="AC84" s="48"/>
      <c r="AD84" s="48"/>
      <c r="AE84" s="48"/>
      <c r="AF84" s="48"/>
      <c r="AG84" s="73"/>
      <c r="AH84" s="73"/>
      <c r="AI84" s="69"/>
      <c r="AJ84" s="19">
        <v>1</v>
      </c>
      <c r="AK84" s="19">
        <v>1</v>
      </c>
      <c r="AL84" s="19">
        <v>1</v>
      </c>
    </row>
    <row r="85" spans="1:38" s="6" customFormat="1" ht="39.950000000000003" customHeight="1">
      <c r="A85" s="17"/>
      <c r="B85" s="19"/>
      <c r="C85" s="19"/>
      <c r="D85" s="19"/>
      <c r="E85" s="19">
        <v>3</v>
      </c>
      <c r="F85" s="19"/>
      <c r="G85" s="19"/>
      <c r="H85" s="19"/>
      <c r="I85" s="19"/>
      <c r="J85" s="29"/>
      <c r="K85" s="29"/>
      <c r="L85" s="30"/>
      <c r="M85" s="27" t="s">
        <v>293</v>
      </c>
      <c r="N85" s="46" t="s">
        <v>161</v>
      </c>
      <c r="O85" s="29"/>
      <c r="P85" s="20" t="s">
        <v>141</v>
      </c>
      <c r="Q85" s="47"/>
      <c r="R85" s="47" t="s">
        <v>104</v>
      </c>
      <c r="S85" s="36" t="s">
        <v>142</v>
      </c>
      <c r="T85" s="47" t="s">
        <v>104</v>
      </c>
      <c r="U85" s="47" t="s">
        <v>143</v>
      </c>
      <c r="V85" s="47" t="s">
        <v>144</v>
      </c>
      <c r="W85" s="22" t="s">
        <v>150</v>
      </c>
      <c r="X85" s="19" t="s">
        <v>146</v>
      </c>
      <c r="Y85" s="36" t="s">
        <v>91</v>
      </c>
      <c r="Z85" s="20" t="s">
        <v>294</v>
      </c>
      <c r="AA85" s="58">
        <v>3.5118999999999998</v>
      </c>
      <c r="AB85" s="29" t="s">
        <v>91</v>
      </c>
      <c r="AC85" s="48"/>
      <c r="AD85" s="48"/>
      <c r="AE85" s="48"/>
      <c r="AF85" s="48"/>
      <c r="AG85" s="73"/>
      <c r="AH85" s="73"/>
      <c r="AI85" s="69"/>
      <c r="AJ85" s="19">
        <v>1</v>
      </c>
      <c r="AK85" s="19">
        <v>1</v>
      </c>
      <c r="AL85" s="19">
        <v>1</v>
      </c>
    </row>
    <row r="86" spans="1:38" s="6" customFormat="1" ht="39.950000000000003" customHeight="1">
      <c r="A86" s="17"/>
      <c r="B86" s="19"/>
      <c r="C86" s="19"/>
      <c r="D86" s="19"/>
      <c r="E86" s="19"/>
      <c r="F86" s="19">
        <v>4</v>
      </c>
      <c r="G86" s="19"/>
      <c r="H86" s="19"/>
      <c r="I86" s="19"/>
      <c r="J86" s="29"/>
      <c r="K86" s="29"/>
      <c r="L86" s="30"/>
      <c r="M86" s="27" t="s">
        <v>295</v>
      </c>
      <c r="N86" s="46" t="s">
        <v>161</v>
      </c>
      <c r="O86" s="29"/>
      <c r="P86" s="20" t="s">
        <v>141</v>
      </c>
      <c r="Q86" s="47"/>
      <c r="R86" s="47" t="s">
        <v>104</v>
      </c>
      <c r="S86" s="36" t="s">
        <v>142</v>
      </c>
      <c r="T86" s="47" t="s">
        <v>104</v>
      </c>
      <c r="U86" s="47" t="s">
        <v>143</v>
      </c>
      <c r="V86" s="47" t="s">
        <v>144</v>
      </c>
      <c r="W86" s="22" t="s">
        <v>150</v>
      </c>
      <c r="X86" s="19" t="s">
        <v>146</v>
      </c>
      <c r="Y86" s="36" t="s">
        <v>91</v>
      </c>
      <c r="Z86" s="20" t="s">
        <v>296</v>
      </c>
      <c r="AA86" s="58">
        <v>1.3149999999999999</v>
      </c>
      <c r="AB86" s="29" t="s">
        <v>91</v>
      </c>
      <c r="AC86" s="48"/>
      <c r="AD86" s="48"/>
      <c r="AE86" s="48"/>
      <c r="AF86" s="48"/>
      <c r="AG86" s="73"/>
      <c r="AH86" s="73"/>
      <c r="AI86" s="69"/>
      <c r="AJ86" s="19">
        <v>1</v>
      </c>
      <c r="AK86" s="19">
        <v>1</v>
      </c>
      <c r="AL86" s="19">
        <v>1</v>
      </c>
    </row>
    <row r="87" spans="1:38" s="6" customFormat="1" ht="39.950000000000003" customHeight="1">
      <c r="A87" s="17">
        <v>38</v>
      </c>
      <c r="B87" s="19"/>
      <c r="C87" s="19"/>
      <c r="D87" s="19"/>
      <c r="E87" s="19"/>
      <c r="F87" s="19"/>
      <c r="G87" s="19">
        <v>5</v>
      </c>
      <c r="H87" s="19"/>
      <c r="I87" s="19"/>
      <c r="J87" s="29"/>
      <c r="K87" s="29"/>
      <c r="L87" s="30"/>
      <c r="M87" s="27" t="s">
        <v>297</v>
      </c>
      <c r="N87" s="46" t="s">
        <v>161</v>
      </c>
      <c r="O87" s="29"/>
      <c r="P87" s="20" t="s">
        <v>141</v>
      </c>
      <c r="Q87" s="47"/>
      <c r="R87" s="47" t="s">
        <v>104</v>
      </c>
      <c r="S87" s="36" t="s">
        <v>142</v>
      </c>
      <c r="T87" s="47" t="s">
        <v>104</v>
      </c>
      <c r="U87" s="47" t="s">
        <v>143</v>
      </c>
      <c r="V87" s="47" t="s">
        <v>144</v>
      </c>
      <c r="W87" s="22" t="s">
        <v>239</v>
      </c>
      <c r="X87" s="19" t="s">
        <v>298</v>
      </c>
      <c r="Y87" s="36" t="s">
        <v>241</v>
      </c>
      <c r="Z87" s="20" t="s">
        <v>299</v>
      </c>
      <c r="AA87" s="93">
        <v>1.0669999999999999</v>
      </c>
      <c r="AB87" s="29" t="s">
        <v>91</v>
      </c>
      <c r="AC87" s="48"/>
      <c r="AD87" s="48"/>
      <c r="AE87" s="48"/>
      <c r="AF87" s="48"/>
      <c r="AG87" s="73"/>
      <c r="AH87" s="73"/>
      <c r="AI87" s="69"/>
      <c r="AJ87" s="19">
        <v>1</v>
      </c>
      <c r="AK87" s="19">
        <v>1</v>
      </c>
      <c r="AL87" s="19">
        <v>1</v>
      </c>
    </row>
    <row r="88" spans="1:38" s="6" customFormat="1" ht="39.950000000000003" customHeight="1">
      <c r="A88" s="17">
        <v>39</v>
      </c>
      <c r="B88" s="19"/>
      <c r="C88" s="19"/>
      <c r="D88" s="19"/>
      <c r="E88" s="19"/>
      <c r="F88" s="19"/>
      <c r="G88" s="19">
        <v>5</v>
      </c>
      <c r="H88" s="19"/>
      <c r="I88" s="19"/>
      <c r="J88" s="29"/>
      <c r="K88" s="29"/>
      <c r="L88" s="19"/>
      <c r="M88" s="27" t="s">
        <v>300</v>
      </c>
      <c r="N88" s="46" t="s">
        <v>161</v>
      </c>
      <c r="O88" s="19"/>
      <c r="P88" s="20" t="s">
        <v>141</v>
      </c>
      <c r="Q88" s="19"/>
      <c r="R88" s="47" t="s">
        <v>104</v>
      </c>
      <c r="S88" s="36" t="s">
        <v>142</v>
      </c>
      <c r="T88" s="47" t="s">
        <v>104</v>
      </c>
      <c r="U88" s="47" t="s">
        <v>143</v>
      </c>
      <c r="V88" s="47" t="s">
        <v>144</v>
      </c>
      <c r="W88" s="22" t="s">
        <v>164</v>
      </c>
      <c r="X88" s="19" t="s">
        <v>232</v>
      </c>
      <c r="Y88" s="55" t="s">
        <v>166</v>
      </c>
      <c r="Z88" s="19" t="s">
        <v>301</v>
      </c>
      <c r="AA88" s="94">
        <v>5.8999999999999997E-2</v>
      </c>
      <c r="AB88" s="29" t="s">
        <v>91</v>
      </c>
      <c r="AC88" s="19"/>
      <c r="AD88" s="19"/>
      <c r="AE88" s="19"/>
      <c r="AF88" s="19"/>
      <c r="AG88" s="19"/>
      <c r="AH88" s="19"/>
      <c r="AI88" s="19"/>
      <c r="AJ88" s="19">
        <v>2</v>
      </c>
      <c r="AK88" s="19">
        <v>2</v>
      </c>
      <c r="AL88" s="19">
        <v>2</v>
      </c>
    </row>
    <row r="89" spans="1:38" s="6" customFormat="1" ht="39.950000000000003" customHeight="1">
      <c r="A89" s="17">
        <v>40</v>
      </c>
      <c r="B89" s="19"/>
      <c r="C89" s="19"/>
      <c r="D89" s="19"/>
      <c r="E89" s="19"/>
      <c r="F89" s="19"/>
      <c r="G89" s="19">
        <v>5</v>
      </c>
      <c r="H89" s="19"/>
      <c r="I89" s="19"/>
      <c r="J89" s="29"/>
      <c r="K89" s="29"/>
      <c r="L89" s="30"/>
      <c r="M89" s="27" t="s">
        <v>302</v>
      </c>
      <c r="N89" s="46" t="s">
        <v>161</v>
      </c>
      <c r="O89" s="29"/>
      <c r="P89" s="20" t="s">
        <v>141</v>
      </c>
      <c r="Q89" s="47"/>
      <c r="R89" s="47" t="s">
        <v>104</v>
      </c>
      <c r="S89" s="36" t="s">
        <v>142</v>
      </c>
      <c r="T89" s="47" t="s">
        <v>104</v>
      </c>
      <c r="U89" s="47" t="s">
        <v>143</v>
      </c>
      <c r="V89" s="47" t="s">
        <v>144</v>
      </c>
      <c r="W89" s="22" t="s">
        <v>200</v>
      </c>
      <c r="X89" s="19" t="s">
        <v>235</v>
      </c>
      <c r="Y89" s="55" t="s">
        <v>202</v>
      </c>
      <c r="Z89" s="19" t="s">
        <v>303</v>
      </c>
      <c r="AA89" s="95">
        <v>1.9E-2</v>
      </c>
      <c r="AB89" s="29" t="s">
        <v>304</v>
      </c>
      <c r="AC89" s="48"/>
      <c r="AD89" s="48"/>
      <c r="AE89" s="48"/>
      <c r="AF89" s="48"/>
      <c r="AG89" s="73"/>
      <c r="AH89" s="73"/>
      <c r="AI89" s="69"/>
      <c r="AJ89" s="19">
        <v>1</v>
      </c>
      <c r="AK89" s="19">
        <v>1</v>
      </c>
      <c r="AL89" s="19">
        <v>1</v>
      </c>
    </row>
    <row r="90" spans="1:38" s="6" customFormat="1" ht="39.950000000000003" customHeight="1">
      <c r="A90" s="17">
        <v>41</v>
      </c>
      <c r="B90" s="19"/>
      <c r="C90" s="19"/>
      <c r="D90" s="19"/>
      <c r="E90" s="19"/>
      <c r="F90" s="19"/>
      <c r="G90" s="19">
        <v>5</v>
      </c>
      <c r="H90" s="19"/>
      <c r="I90" s="19"/>
      <c r="J90" s="29"/>
      <c r="K90" s="29"/>
      <c r="L90" s="19"/>
      <c r="M90" s="27" t="s">
        <v>305</v>
      </c>
      <c r="N90" s="46" t="s">
        <v>161</v>
      </c>
      <c r="O90" s="19"/>
      <c r="P90" s="20" t="s">
        <v>141</v>
      </c>
      <c r="Q90" s="19"/>
      <c r="R90" s="47" t="s">
        <v>104</v>
      </c>
      <c r="S90" s="36" t="s">
        <v>142</v>
      </c>
      <c r="T90" s="47" t="s">
        <v>104</v>
      </c>
      <c r="U90" s="47" t="s">
        <v>143</v>
      </c>
      <c r="V90" s="47" t="s">
        <v>144</v>
      </c>
      <c r="W90" s="22" t="s">
        <v>200</v>
      </c>
      <c r="X90" s="19" t="s">
        <v>235</v>
      </c>
      <c r="Y90" s="55" t="s">
        <v>202</v>
      </c>
      <c r="Z90" s="29" t="s">
        <v>306</v>
      </c>
      <c r="AA90" s="96">
        <v>0.111</v>
      </c>
      <c r="AB90" s="19" t="s">
        <v>91</v>
      </c>
      <c r="AC90" s="19"/>
      <c r="AD90" s="19"/>
      <c r="AE90" s="19"/>
      <c r="AF90" s="19"/>
      <c r="AG90" s="19"/>
      <c r="AH90" s="19"/>
      <c r="AI90" s="19"/>
      <c r="AJ90" s="19">
        <v>1</v>
      </c>
      <c r="AK90" s="19">
        <v>1</v>
      </c>
      <c r="AL90" s="19">
        <v>1</v>
      </c>
    </row>
    <row r="91" spans="1:38" s="6" customFormat="1" ht="39.950000000000003" customHeight="1">
      <c r="A91" s="17">
        <v>42</v>
      </c>
      <c r="B91" s="19"/>
      <c r="C91" s="19"/>
      <c r="D91" s="19"/>
      <c r="E91" s="19"/>
      <c r="F91" s="19">
        <v>4</v>
      </c>
      <c r="G91" s="19"/>
      <c r="H91" s="19"/>
      <c r="I91" s="19"/>
      <c r="J91" s="29"/>
      <c r="K91" s="29"/>
      <c r="L91" s="30"/>
      <c r="M91" s="27" t="s">
        <v>307</v>
      </c>
      <c r="N91" s="46" t="s">
        <v>161</v>
      </c>
      <c r="O91" s="22"/>
      <c r="P91" s="20" t="s">
        <v>141</v>
      </c>
      <c r="Q91" s="31"/>
      <c r="R91" s="47" t="s">
        <v>104</v>
      </c>
      <c r="S91" s="36" t="s">
        <v>142</v>
      </c>
      <c r="T91" s="47" t="s">
        <v>104</v>
      </c>
      <c r="U91" s="47" t="s">
        <v>143</v>
      </c>
      <c r="V91" s="47" t="s">
        <v>144</v>
      </c>
      <c r="W91" s="19" t="s">
        <v>150</v>
      </c>
      <c r="X91" s="19" t="s">
        <v>146</v>
      </c>
      <c r="Y91" s="29" t="s">
        <v>91</v>
      </c>
      <c r="Z91" s="29" t="s">
        <v>91</v>
      </c>
      <c r="AA91" s="58">
        <v>0.91690000000000005</v>
      </c>
      <c r="AB91" s="29" t="s">
        <v>91</v>
      </c>
      <c r="AC91" s="29"/>
      <c r="AD91" s="29"/>
      <c r="AE91" s="29"/>
      <c r="AF91" s="29"/>
      <c r="AG91" s="29"/>
      <c r="AH91" s="29"/>
      <c r="AI91" s="69"/>
      <c r="AJ91" s="19">
        <v>1</v>
      </c>
      <c r="AK91" s="19">
        <v>1</v>
      </c>
      <c r="AL91" s="19">
        <v>1</v>
      </c>
    </row>
    <row r="92" spans="1:38" s="6" customFormat="1" ht="39.950000000000003" customHeight="1">
      <c r="A92" s="17">
        <v>43</v>
      </c>
      <c r="B92" s="19"/>
      <c r="C92" s="19"/>
      <c r="D92" s="19"/>
      <c r="E92" s="19"/>
      <c r="F92" s="19"/>
      <c r="G92" s="19">
        <v>5</v>
      </c>
      <c r="H92" s="19"/>
      <c r="I92" s="19"/>
      <c r="J92" s="29"/>
      <c r="K92" s="29"/>
      <c r="L92" s="30"/>
      <c r="M92" s="27" t="s">
        <v>308</v>
      </c>
      <c r="N92" s="46" t="s">
        <v>161</v>
      </c>
      <c r="O92" s="29"/>
      <c r="P92" s="20" t="s">
        <v>141</v>
      </c>
      <c r="Q92" s="47"/>
      <c r="R92" s="47" t="s">
        <v>104</v>
      </c>
      <c r="S92" s="36" t="s">
        <v>142</v>
      </c>
      <c r="T92" s="47" t="s">
        <v>104</v>
      </c>
      <c r="U92" s="47" t="s">
        <v>143</v>
      </c>
      <c r="V92" s="47" t="s">
        <v>144</v>
      </c>
      <c r="W92" s="22" t="s">
        <v>200</v>
      </c>
      <c r="X92" s="19" t="s">
        <v>27</v>
      </c>
      <c r="Y92" s="36" t="s">
        <v>202</v>
      </c>
      <c r="Z92" s="29" t="s">
        <v>309</v>
      </c>
      <c r="AA92" s="97">
        <v>0.376</v>
      </c>
      <c r="AB92" s="29" t="s">
        <v>91</v>
      </c>
      <c r="AC92" s="29"/>
      <c r="AD92" s="29"/>
      <c r="AE92" s="29"/>
      <c r="AF92" s="29"/>
      <c r="AG92" s="29"/>
      <c r="AH92" s="29"/>
      <c r="AI92" s="69"/>
      <c r="AJ92" s="19">
        <v>1</v>
      </c>
      <c r="AK92" s="19">
        <v>1</v>
      </c>
      <c r="AL92" s="19">
        <v>1</v>
      </c>
    </row>
    <row r="93" spans="1:38" s="6" customFormat="1" ht="39.950000000000003" customHeight="1">
      <c r="A93" s="17">
        <v>45</v>
      </c>
      <c r="B93" s="19"/>
      <c r="C93" s="19"/>
      <c r="D93" s="19"/>
      <c r="E93" s="19"/>
      <c r="F93" s="19"/>
      <c r="G93" s="19">
        <v>5</v>
      </c>
      <c r="H93" s="19"/>
      <c r="I93" s="19"/>
      <c r="J93" s="29"/>
      <c r="K93" s="29"/>
      <c r="L93" s="30"/>
      <c r="M93" s="27" t="s">
        <v>58</v>
      </c>
      <c r="N93" s="46" t="s">
        <v>161</v>
      </c>
      <c r="O93" s="19"/>
      <c r="P93" s="20" t="s">
        <v>141</v>
      </c>
      <c r="Q93" s="47"/>
      <c r="R93" s="47" t="s">
        <v>104</v>
      </c>
      <c r="S93" s="36" t="s">
        <v>142</v>
      </c>
      <c r="T93" s="47" t="s">
        <v>104</v>
      </c>
      <c r="U93" s="47" t="s">
        <v>143</v>
      </c>
      <c r="V93" s="47" t="s">
        <v>144</v>
      </c>
      <c r="W93" s="22" t="s">
        <v>200</v>
      </c>
      <c r="X93" s="19" t="s">
        <v>27</v>
      </c>
      <c r="Y93" s="36" t="s">
        <v>202</v>
      </c>
      <c r="Z93" s="33" t="s">
        <v>214</v>
      </c>
      <c r="AA93" s="98">
        <v>0.29599999999999999</v>
      </c>
      <c r="AB93" s="29" t="s">
        <v>91</v>
      </c>
      <c r="AC93" s="48"/>
      <c r="AD93" s="48"/>
      <c r="AE93" s="48"/>
      <c r="AF93" s="48"/>
      <c r="AG93" s="73"/>
      <c r="AH93" s="73"/>
      <c r="AI93" s="69"/>
      <c r="AJ93" s="19">
        <v>1</v>
      </c>
      <c r="AK93" s="19">
        <v>1</v>
      </c>
      <c r="AL93" s="19">
        <v>1</v>
      </c>
    </row>
    <row r="94" spans="1:38" s="6" customFormat="1" ht="39.950000000000003" customHeight="1">
      <c r="A94" s="17">
        <v>47</v>
      </c>
      <c r="B94" s="19"/>
      <c r="C94" s="19"/>
      <c r="D94" s="19"/>
      <c r="E94" s="19"/>
      <c r="F94" s="19"/>
      <c r="G94" s="19">
        <v>5</v>
      </c>
      <c r="H94" s="19"/>
      <c r="I94" s="19"/>
      <c r="J94" s="29"/>
      <c r="K94" s="29"/>
      <c r="L94" s="30"/>
      <c r="M94" s="27" t="s">
        <v>310</v>
      </c>
      <c r="N94" s="46" t="s">
        <v>161</v>
      </c>
      <c r="O94" s="22"/>
      <c r="P94" s="20" t="s">
        <v>141</v>
      </c>
      <c r="Q94" s="31"/>
      <c r="R94" s="47" t="s">
        <v>104</v>
      </c>
      <c r="S94" s="36" t="s">
        <v>142</v>
      </c>
      <c r="T94" s="47" t="s">
        <v>104</v>
      </c>
      <c r="U94" s="47" t="s">
        <v>143</v>
      </c>
      <c r="V94" s="47" t="s">
        <v>144</v>
      </c>
      <c r="W94" s="22" t="s">
        <v>200</v>
      </c>
      <c r="X94" s="19" t="s">
        <v>27</v>
      </c>
      <c r="Y94" s="36" t="s">
        <v>202</v>
      </c>
      <c r="Z94" s="29" t="s">
        <v>311</v>
      </c>
      <c r="AA94" s="97">
        <v>1.4999999999999999E-2</v>
      </c>
      <c r="AB94" s="29" t="s">
        <v>91</v>
      </c>
      <c r="AC94" s="29"/>
      <c r="AD94" s="29"/>
      <c r="AE94" s="29"/>
      <c r="AF94" s="29"/>
      <c r="AG94" s="29"/>
      <c r="AH94" s="29"/>
      <c r="AI94" s="69"/>
      <c r="AJ94" s="19">
        <v>1</v>
      </c>
      <c r="AK94" s="19">
        <v>1</v>
      </c>
      <c r="AL94" s="19">
        <v>1</v>
      </c>
    </row>
    <row r="95" spans="1:38" s="6" customFormat="1" ht="39.950000000000003" customHeight="1">
      <c r="A95" s="17">
        <v>48</v>
      </c>
      <c r="B95" s="19"/>
      <c r="C95" s="19"/>
      <c r="D95" s="19"/>
      <c r="E95" s="19"/>
      <c r="F95" s="19"/>
      <c r="G95" s="19">
        <v>5</v>
      </c>
      <c r="H95" s="19"/>
      <c r="I95" s="19"/>
      <c r="J95" s="29"/>
      <c r="K95" s="29"/>
      <c r="L95" s="30"/>
      <c r="M95" s="27" t="s">
        <v>312</v>
      </c>
      <c r="N95" s="46" t="s">
        <v>161</v>
      </c>
      <c r="O95" s="22"/>
      <c r="P95" s="20" t="s">
        <v>141</v>
      </c>
      <c r="Q95" s="47"/>
      <c r="R95" s="47" t="s">
        <v>104</v>
      </c>
      <c r="S95" s="36" t="s">
        <v>142</v>
      </c>
      <c r="T95" s="47" t="s">
        <v>104</v>
      </c>
      <c r="U95" s="47" t="s">
        <v>144</v>
      </c>
      <c r="V95" s="47" t="s">
        <v>143</v>
      </c>
      <c r="W95" s="19" t="s">
        <v>150</v>
      </c>
      <c r="X95" s="19" t="s">
        <v>146</v>
      </c>
      <c r="Y95" s="29" t="s">
        <v>91</v>
      </c>
      <c r="Z95" s="36" t="s">
        <v>91</v>
      </c>
      <c r="AA95" s="54">
        <v>0.22989999999999999</v>
      </c>
      <c r="AB95" s="29" t="s">
        <v>91</v>
      </c>
      <c r="AC95" s="48"/>
      <c r="AD95" s="48"/>
      <c r="AE95" s="48"/>
      <c r="AF95" s="48"/>
      <c r="AG95" s="73"/>
      <c r="AH95" s="73"/>
      <c r="AI95" s="69"/>
      <c r="AJ95" s="19">
        <v>1</v>
      </c>
      <c r="AK95" s="19">
        <v>1</v>
      </c>
      <c r="AL95" s="19">
        <v>1</v>
      </c>
    </row>
    <row r="96" spans="1:38" s="6" customFormat="1" ht="39.950000000000003" customHeight="1">
      <c r="A96" s="17">
        <v>49</v>
      </c>
      <c r="B96" s="19"/>
      <c r="C96" s="19"/>
      <c r="D96" s="19"/>
      <c r="E96" s="19"/>
      <c r="F96" s="19">
        <v>4</v>
      </c>
      <c r="G96" s="19"/>
      <c r="H96" s="19"/>
      <c r="I96" s="19"/>
      <c r="J96" s="29"/>
      <c r="K96" s="29"/>
      <c r="L96" s="30"/>
      <c r="M96" s="27" t="s">
        <v>313</v>
      </c>
      <c r="N96" s="46" t="s">
        <v>161</v>
      </c>
      <c r="O96" s="22"/>
      <c r="P96" s="20" t="s">
        <v>141</v>
      </c>
      <c r="Q96" s="47"/>
      <c r="R96" s="47" t="s">
        <v>104</v>
      </c>
      <c r="S96" s="36" t="s">
        <v>142</v>
      </c>
      <c r="T96" s="47" t="s">
        <v>104</v>
      </c>
      <c r="U96" s="47" t="s">
        <v>143</v>
      </c>
      <c r="V96" s="47" t="s">
        <v>144</v>
      </c>
      <c r="W96" s="19" t="s">
        <v>150</v>
      </c>
      <c r="X96" s="19" t="s">
        <v>146</v>
      </c>
      <c r="Y96" s="29" t="s">
        <v>91</v>
      </c>
      <c r="Z96" s="29" t="s">
        <v>314</v>
      </c>
      <c r="AA96" s="58">
        <v>0.44600000000000001</v>
      </c>
      <c r="AB96" s="29" t="s">
        <v>91</v>
      </c>
      <c r="AC96" s="48"/>
      <c r="AD96" s="48"/>
      <c r="AE96" s="48"/>
      <c r="AF96" s="48"/>
      <c r="AG96" s="73"/>
      <c r="AH96" s="73"/>
      <c r="AI96" s="69"/>
      <c r="AJ96" s="19">
        <v>1</v>
      </c>
      <c r="AK96" s="19">
        <v>1</v>
      </c>
      <c r="AL96" s="19">
        <v>1</v>
      </c>
    </row>
    <row r="97" spans="1:38" s="6" customFormat="1" ht="39.950000000000003" customHeight="1">
      <c r="A97" s="17">
        <v>50</v>
      </c>
      <c r="B97" s="19"/>
      <c r="C97" s="19"/>
      <c r="D97" s="19"/>
      <c r="E97" s="19"/>
      <c r="F97" s="19"/>
      <c r="G97" s="19">
        <v>5</v>
      </c>
      <c r="H97" s="19"/>
      <c r="I97" s="19"/>
      <c r="J97" s="29"/>
      <c r="K97" s="29"/>
      <c r="L97" s="30"/>
      <c r="M97" s="27" t="s">
        <v>315</v>
      </c>
      <c r="N97" s="46" t="s">
        <v>161</v>
      </c>
      <c r="O97" s="29"/>
      <c r="P97" s="20" t="s">
        <v>141</v>
      </c>
      <c r="Q97" s="47"/>
      <c r="R97" s="47" t="s">
        <v>104</v>
      </c>
      <c r="S97" s="36" t="s">
        <v>142</v>
      </c>
      <c r="T97" s="47" t="s">
        <v>104</v>
      </c>
      <c r="U97" s="47" t="s">
        <v>143</v>
      </c>
      <c r="V97" s="47" t="s">
        <v>144</v>
      </c>
      <c r="W97" s="22" t="s">
        <v>239</v>
      </c>
      <c r="X97" s="19" t="s">
        <v>298</v>
      </c>
      <c r="Y97" s="36" t="s">
        <v>241</v>
      </c>
      <c r="Z97" s="29" t="s">
        <v>316</v>
      </c>
      <c r="AA97" s="58">
        <v>0.39300000000000002</v>
      </c>
      <c r="AB97" s="29" t="s">
        <v>91</v>
      </c>
      <c r="AC97" s="48"/>
      <c r="AD97" s="48"/>
      <c r="AE97" s="48"/>
      <c r="AF97" s="48"/>
      <c r="AG97" s="73"/>
      <c r="AH97" s="73"/>
      <c r="AI97" s="69"/>
      <c r="AJ97" s="19">
        <v>1</v>
      </c>
      <c r="AK97" s="19">
        <v>1</v>
      </c>
      <c r="AL97" s="19">
        <v>1</v>
      </c>
    </row>
    <row r="98" spans="1:38" s="6" customFormat="1" ht="39.950000000000003" customHeight="1">
      <c r="A98" s="17">
        <v>51</v>
      </c>
      <c r="B98" s="19"/>
      <c r="C98" s="19"/>
      <c r="D98" s="19"/>
      <c r="E98" s="19"/>
      <c r="F98" s="19"/>
      <c r="G98" s="19">
        <v>5</v>
      </c>
      <c r="H98" s="19"/>
      <c r="I98" s="19"/>
      <c r="J98" s="29"/>
      <c r="K98" s="29"/>
      <c r="L98" s="26"/>
      <c r="M98" s="27" t="s">
        <v>317</v>
      </c>
      <c r="N98" s="46" t="s">
        <v>161</v>
      </c>
      <c r="O98" s="22"/>
      <c r="P98" s="20" t="s">
        <v>141</v>
      </c>
      <c r="Q98" s="47"/>
      <c r="R98" s="47" t="s">
        <v>104</v>
      </c>
      <c r="S98" s="36" t="s">
        <v>142</v>
      </c>
      <c r="T98" s="47" t="s">
        <v>104</v>
      </c>
      <c r="U98" s="47" t="s">
        <v>143</v>
      </c>
      <c r="V98" s="47" t="s">
        <v>144</v>
      </c>
      <c r="W98" s="22" t="s">
        <v>200</v>
      </c>
      <c r="X98" s="19" t="s">
        <v>27</v>
      </c>
      <c r="Y98" s="36" t="s">
        <v>202</v>
      </c>
      <c r="Z98" s="29" t="s">
        <v>318</v>
      </c>
      <c r="AA98" s="58">
        <v>5.0000000000000001E-3</v>
      </c>
      <c r="AB98" s="29" t="s">
        <v>91</v>
      </c>
      <c r="AC98" s="48"/>
      <c r="AD98" s="48"/>
      <c r="AE98" s="48"/>
      <c r="AF98" s="48"/>
      <c r="AG98" s="73"/>
      <c r="AH98" s="73"/>
      <c r="AI98" s="69"/>
      <c r="AJ98" s="19">
        <v>1</v>
      </c>
      <c r="AK98" s="19">
        <v>1</v>
      </c>
      <c r="AL98" s="19">
        <v>1</v>
      </c>
    </row>
    <row r="99" spans="1:38" s="6" customFormat="1" ht="39.950000000000003" customHeight="1">
      <c r="A99" s="17">
        <v>52</v>
      </c>
      <c r="B99" s="19"/>
      <c r="C99" s="19"/>
      <c r="D99" s="19"/>
      <c r="E99" s="19"/>
      <c r="F99" s="19"/>
      <c r="G99" s="19">
        <v>5</v>
      </c>
      <c r="H99" s="19"/>
      <c r="I99" s="19"/>
      <c r="J99" s="29"/>
      <c r="K99" s="29"/>
      <c r="L99" s="45"/>
      <c r="M99" s="27" t="s">
        <v>319</v>
      </c>
      <c r="N99" s="46" t="s">
        <v>161</v>
      </c>
      <c r="O99" s="22"/>
      <c r="P99" s="20" t="s">
        <v>141</v>
      </c>
      <c r="Q99" s="47"/>
      <c r="R99" s="47" t="s">
        <v>104</v>
      </c>
      <c r="S99" s="36" t="s">
        <v>142</v>
      </c>
      <c r="T99" s="47" t="s">
        <v>104</v>
      </c>
      <c r="U99" s="47" t="s">
        <v>143</v>
      </c>
      <c r="V99" s="47" t="s">
        <v>144</v>
      </c>
      <c r="W99" s="22" t="s">
        <v>164</v>
      </c>
      <c r="X99" s="19" t="s">
        <v>232</v>
      </c>
      <c r="Y99" s="55" t="s">
        <v>166</v>
      </c>
      <c r="Z99" s="20" t="s">
        <v>320</v>
      </c>
      <c r="AA99" s="58">
        <v>4.8000000000000001E-2</v>
      </c>
      <c r="AB99" s="29" t="s">
        <v>91</v>
      </c>
      <c r="AC99" s="48"/>
      <c r="AD99" s="48"/>
      <c r="AE99" s="48"/>
      <c r="AF99" s="48"/>
      <c r="AG99" s="73"/>
      <c r="AH99" s="73"/>
      <c r="AI99" s="69"/>
      <c r="AJ99" s="19">
        <v>1</v>
      </c>
      <c r="AK99" s="19">
        <v>1</v>
      </c>
      <c r="AL99" s="19">
        <v>1</v>
      </c>
    </row>
    <row r="100" spans="1:38" s="6" customFormat="1" ht="39.950000000000003" customHeight="1">
      <c r="A100" s="17">
        <v>53</v>
      </c>
      <c r="B100" s="19"/>
      <c r="C100" s="19"/>
      <c r="D100" s="19"/>
      <c r="E100" s="19"/>
      <c r="F100" s="19">
        <v>4</v>
      </c>
      <c r="G100" s="19"/>
      <c r="H100" s="19"/>
      <c r="I100" s="19"/>
      <c r="J100" s="29"/>
      <c r="K100" s="29"/>
      <c r="L100" s="45"/>
      <c r="M100" s="27" t="s">
        <v>321</v>
      </c>
      <c r="N100" s="46" t="s">
        <v>161</v>
      </c>
      <c r="O100" s="22"/>
      <c r="P100" s="20" t="s">
        <v>141</v>
      </c>
      <c r="Q100" s="47"/>
      <c r="R100" s="47" t="s">
        <v>104</v>
      </c>
      <c r="S100" s="36" t="s">
        <v>142</v>
      </c>
      <c r="T100" s="47" t="s">
        <v>104</v>
      </c>
      <c r="U100" s="47" t="s">
        <v>143</v>
      </c>
      <c r="V100" s="47" t="s">
        <v>144</v>
      </c>
      <c r="W100" s="19" t="s">
        <v>150</v>
      </c>
      <c r="X100" s="19" t="s">
        <v>146</v>
      </c>
      <c r="Y100" s="29" t="s">
        <v>91</v>
      </c>
      <c r="Z100" s="29" t="s">
        <v>322</v>
      </c>
      <c r="AA100" s="58">
        <v>0.41799999999999998</v>
      </c>
      <c r="AB100" s="29" t="s">
        <v>91</v>
      </c>
      <c r="AC100" s="48"/>
      <c r="AD100" s="48"/>
      <c r="AE100" s="48"/>
      <c r="AF100" s="48"/>
      <c r="AG100" s="73"/>
      <c r="AH100" s="73"/>
      <c r="AI100" s="69"/>
      <c r="AJ100" s="19">
        <v>1</v>
      </c>
      <c r="AK100" s="19">
        <v>1</v>
      </c>
      <c r="AL100" s="19">
        <v>1</v>
      </c>
    </row>
    <row r="101" spans="1:38" s="6" customFormat="1" ht="39.950000000000003" customHeight="1">
      <c r="A101" s="17"/>
      <c r="B101" s="19"/>
      <c r="C101" s="19"/>
      <c r="D101" s="19"/>
      <c r="E101" s="19"/>
      <c r="F101" s="19"/>
      <c r="G101" s="19">
        <v>5</v>
      </c>
      <c r="H101" s="19"/>
      <c r="I101" s="19"/>
      <c r="J101" s="29"/>
      <c r="K101" s="29"/>
      <c r="L101" s="26"/>
      <c r="M101" s="27" t="s">
        <v>323</v>
      </c>
      <c r="N101" s="46" t="s">
        <v>161</v>
      </c>
      <c r="O101" s="22"/>
      <c r="P101" s="20" t="s">
        <v>141</v>
      </c>
      <c r="Q101" s="47"/>
      <c r="R101" s="47" t="s">
        <v>104</v>
      </c>
      <c r="S101" s="36" t="s">
        <v>142</v>
      </c>
      <c r="T101" s="47" t="s">
        <v>104</v>
      </c>
      <c r="U101" s="47" t="s">
        <v>143</v>
      </c>
      <c r="V101" s="47" t="s">
        <v>144</v>
      </c>
      <c r="W101" s="22" t="s">
        <v>200</v>
      </c>
      <c r="X101" s="19" t="s">
        <v>235</v>
      </c>
      <c r="Y101" s="55" t="s">
        <v>202</v>
      </c>
      <c r="Z101" s="20" t="s">
        <v>324</v>
      </c>
      <c r="AA101" s="93">
        <v>0.155</v>
      </c>
      <c r="AB101" s="29" t="s">
        <v>91</v>
      </c>
      <c r="AC101" s="48"/>
      <c r="AD101" s="48"/>
      <c r="AE101" s="48"/>
      <c r="AF101" s="48"/>
      <c r="AG101" s="73"/>
      <c r="AH101" s="73"/>
      <c r="AI101" s="69"/>
      <c r="AJ101" s="19">
        <v>2</v>
      </c>
      <c r="AK101" s="19">
        <v>2</v>
      </c>
      <c r="AL101" s="19">
        <v>2</v>
      </c>
    </row>
    <row r="102" spans="1:38" s="6" customFormat="1" ht="39.950000000000003" customHeight="1">
      <c r="A102" s="17">
        <v>54</v>
      </c>
      <c r="B102" s="19"/>
      <c r="C102" s="19"/>
      <c r="D102" s="19"/>
      <c r="E102" s="19"/>
      <c r="F102" s="19"/>
      <c r="G102" s="19">
        <v>5</v>
      </c>
      <c r="H102" s="19"/>
      <c r="I102" s="19"/>
      <c r="J102" s="29"/>
      <c r="K102" s="29"/>
      <c r="L102" s="26"/>
      <c r="M102" s="27" t="s">
        <v>325</v>
      </c>
      <c r="N102" s="46" t="s">
        <v>161</v>
      </c>
      <c r="O102" s="22"/>
      <c r="P102" s="20" t="s">
        <v>141</v>
      </c>
      <c r="Q102" s="47"/>
      <c r="R102" s="47" t="s">
        <v>104</v>
      </c>
      <c r="S102" s="36" t="s">
        <v>142</v>
      </c>
      <c r="T102" s="47" t="s">
        <v>104</v>
      </c>
      <c r="U102" s="47" t="s">
        <v>143</v>
      </c>
      <c r="V102" s="47" t="s">
        <v>144</v>
      </c>
      <c r="W102" s="22" t="s">
        <v>200</v>
      </c>
      <c r="X102" s="19" t="s">
        <v>235</v>
      </c>
      <c r="Y102" s="55" t="s">
        <v>202</v>
      </c>
      <c r="Z102" s="29" t="s">
        <v>326</v>
      </c>
      <c r="AA102" s="93">
        <v>5.3999999999999999E-2</v>
      </c>
      <c r="AB102" s="29" t="s">
        <v>91</v>
      </c>
      <c r="AC102" s="48"/>
      <c r="AD102" s="48"/>
      <c r="AE102" s="48"/>
      <c r="AF102" s="48"/>
      <c r="AG102" s="73"/>
      <c r="AH102" s="73"/>
      <c r="AI102" s="69"/>
      <c r="AJ102" s="19">
        <v>2</v>
      </c>
      <c r="AK102" s="19">
        <v>2</v>
      </c>
      <c r="AL102" s="19">
        <v>2</v>
      </c>
    </row>
    <row r="103" spans="1:38" s="6" customFormat="1" ht="39.950000000000003" customHeight="1">
      <c r="A103" s="17"/>
      <c r="B103" s="19"/>
      <c r="C103" s="19"/>
      <c r="D103" s="19"/>
      <c r="E103" s="19"/>
      <c r="F103" s="19">
        <v>4</v>
      </c>
      <c r="G103" s="19"/>
      <c r="H103" s="19"/>
      <c r="I103" s="19"/>
      <c r="J103" s="29"/>
      <c r="K103" s="29"/>
      <c r="L103" s="26"/>
      <c r="M103" s="27" t="s">
        <v>327</v>
      </c>
      <c r="N103" s="46" t="s">
        <v>161</v>
      </c>
      <c r="O103" s="22"/>
      <c r="P103" s="20" t="s">
        <v>141</v>
      </c>
      <c r="Q103" s="47"/>
      <c r="R103" s="47" t="s">
        <v>104</v>
      </c>
      <c r="S103" s="36" t="s">
        <v>142</v>
      </c>
      <c r="T103" s="47" t="s">
        <v>104</v>
      </c>
      <c r="U103" s="47" t="s">
        <v>143</v>
      </c>
      <c r="V103" s="47" t="s">
        <v>144</v>
      </c>
      <c r="W103" s="19" t="s">
        <v>150</v>
      </c>
      <c r="X103" s="19" t="s">
        <v>146</v>
      </c>
      <c r="Y103" s="29" t="s">
        <v>91</v>
      </c>
      <c r="Z103" s="29" t="s">
        <v>328</v>
      </c>
      <c r="AA103" s="58">
        <v>0.216</v>
      </c>
      <c r="AB103" s="29" t="s">
        <v>91</v>
      </c>
      <c r="AC103" s="48"/>
      <c r="AD103" s="48"/>
      <c r="AE103" s="48"/>
      <c r="AF103" s="48"/>
      <c r="AG103" s="73"/>
      <c r="AH103" s="73"/>
      <c r="AI103" s="69"/>
      <c r="AJ103" s="19">
        <v>1</v>
      </c>
      <c r="AK103" s="19">
        <v>1</v>
      </c>
      <c r="AL103" s="19">
        <v>1</v>
      </c>
    </row>
    <row r="104" spans="1:38" s="6" customFormat="1" ht="39.950000000000003" customHeight="1">
      <c r="A104" s="17"/>
      <c r="B104" s="19"/>
      <c r="C104" s="19"/>
      <c r="D104" s="19"/>
      <c r="E104" s="19"/>
      <c r="F104" s="19"/>
      <c r="G104" s="19">
        <v>5</v>
      </c>
      <c r="H104" s="19"/>
      <c r="I104" s="19"/>
      <c r="J104" s="29"/>
      <c r="K104" s="29"/>
      <c r="L104" s="26"/>
      <c r="M104" s="27" t="s">
        <v>329</v>
      </c>
      <c r="N104" s="46" t="s">
        <v>161</v>
      </c>
      <c r="O104" s="22"/>
      <c r="P104" s="20" t="s">
        <v>141</v>
      </c>
      <c r="Q104" s="47"/>
      <c r="R104" s="47" t="s">
        <v>104</v>
      </c>
      <c r="S104" s="36" t="s">
        <v>142</v>
      </c>
      <c r="T104" s="47" t="s">
        <v>104</v>
      </c>
      <c r="U104" s="47" t="s">
        <v>143</v>
      </c>
      <c r="V104" s="47" t="s">
        <v>144</v>
      </c>
      <c r="W104" s="22" t="s">
        <v>200</v>
      </c>
      <c r="X104" s="19" t="s">
        <v>235</v>
      </c>
      <c r="Y104" s="55" t="s">
        <v>202</v>
      </c>
      <c r="Z104" s="29" t="s">
        <v>330</v>
      </c>
      <c r="AA104" s="58">
        <v>0.108</v>
      </c>
      <c r="AB104" s="29" t="s">
        <v>91</v>
      </c>
      <c r="AC104" s="48"/>
      <c r="AD104" s="48"/>
      <c r="AE104" s="48"/>
      <c r="AF104" s="48"/>
      <c r="AG104" s="73"/>
      <c r="AH104" s="73"/>
      <c r="AI104" s="69"/>
      <c r="AJ104" s="19">
        <v>1</v>
      </c>
      <c r="AK104" s="19">
        <v>1</v>
      </c>
      <c r="AL104" s="19">
        <v>1</v>
      </c>
    </row>
    <row r="105" spans="1:38" s="6" customFormat="1" ht="39.950000000000003" customHeight="1">
      <c r="A105" s="17"/>
      <c r="B105" s="19"/>
      <c r="C105" s="19"/>
      <c r="D105" s="19"/>
      <c r="E105" s="19"/>
      <c r="F105" s="19"/>
      <c r="G105" s="19">
        <v>5</v>
      </c>
      <c r="H105" s="19"/>
      <c r="I105" s="19"/>
      <c r="J105" s="29"/>
      <c r="K105" s="29"/>
      <c r="L105" s="26"/>
      <c r="M105" s="27" t="s">
        <v>331</v>
      </c>
      <c r="N105" s="46" t="s">
        <v>161</v>
      </c>
      <c r="O105" s="22"/>
      <c r="P105" s="20" t="s">
        <v>141</v>
      </c>
      <c r="Q105" s="47"/>
      <c r="R105" s="47" t="s">
        <v>104</v>
      </c>
      <c r="S105" s="36" t="s">
        <v>142</v>
      </c>
      <c r="T105" s="47" t="s">
        <v>104</v>
      </c>
      <c r="U105" s="47" t="s">
        <v>143</v>
      </c>
      <c r="V105" s="47" t="s">
        <v>144</v>
      </c>
      <c r="W105" s="22" t="s">
        <v>247</v>
      </c>
      <c r="X105" s="19" t="s">
        <v>248</v>
      </c>
      <c r="Y105" s="36" t="s">
        <v>249</v>
      </c>
      <c r="Z105" s="29" t="s">
        <v>332</v>
      </c>
      <c r="AA105" s="58">
        <v>4.2000000000000003E-2</v>
      </c>
      <c r="AB105" s="29" t="s">
        <v>91</v>
      </c>
      <c r="AC105" s="48"/>
      <c r="AD105" s="48"/>
      <c r="AE105" s="48"/>
      <c r="AF105" s="48"/>
      <c r="AG105" s="73"/>
      <c r="AH105" s="73"/>
      <c r="AI105" s="69"/>
      <c r="AJ105" s="19">
        <v>1</v>
      </c>
      <c r="AK105" s="19">
        <v>1</v>
      </c>
      <c r="AL105" s="19">
        <v>1</v>
      </c>
    </row>
    <row r="106" spans="1:38" s="6" customFormat="1" ht="39.950000000000003" customHeight="1">
      <c r="A106" s="17"/>
      <c r="B106" s="19"/>
      <c r="C106" s="19"/>
      <c r="D106" s="19"/>
      <c r="E106" s="19"/>
      <c r="F106" s="19"/>
      <c r="G106" s="19">
        <v>5</v>
      </c>
      <c r="H106" s="19"/>
      <c r="I106" s="19"/>
      <c r="J106" s="29"/>
      <c r="K106" s="29"/>
      <c r="L106" s="26"/>
      <c r="M106" s="27" t="s">
        <v>333</v>
      </c>
      <c r="N106" s="46" t="s">
        <v>161</v>
      </c>
      <c r="O106" s="22"/>
      <c r="P106" s="20" t="s">
        <v>141</v>
      </c>
      <c r="Q106" s="47"/>
      <c r="R106" s="47" t="s">
        <v>104</v>
      </c>
      <c r="S106" s="36" t="s">
        <v>142</v>
      </c>
      <c r="T106" s="47" t="s">
        <v>104</v>
      </c>
      <c r="U106" s="47" t="s">
        <v>143</v>
      </c>
      <c r="V106" s="47" t="s">
        <v>144</v>
      </c>
      <c r="W106" s="22" t="s">
        <v>247</v>
      </c>
      <c r="X106" s="19" t="s">
        <v>248</v>
      </c>
      <c r="Y106" s="36" t="s">
        <v>249</v>
      </c>
      <c r="Z106" s="29" t="s">
        <v>334</v>
      </c>
      <c r="AA106" s="58">
        <v>6.6000000000000003E-2</v>
      </c>
      <c r="AB106" s="29" t="s">
        <v>91</v>
      </c>
      <c r="AC106" s="48"/>
      <c r="AD106" s="48"/>
      <c r="AE106" s="48"/>
      <c r="AF106" s="48"/>
      <c r="AG106" s="73"/>
      <c r="AH106" s="73"/>
      <c r="AI106" s="69"/>
      <c r="AJ106" s="19">
        <v>1</v>
      </c>
      <c r="AK106" s="19">
        <v>1</v>
      </c>
      <c r="AL106" s="19">
        <v>1</v>
      </c>
    </row>
    <row r="107" spans="1:38" s="6" customFormat="1" ht="39.950000000000003" customHeight="1">
      <c r="A107" s="17"/>
      <c r="B107" s="19"/>
      <c r="C107" s="19"/>
      <c r="D107" s="19"/>
      <c r="E107" s="19"/>
      <c r="F107" s="19">
        <v>4</v>
      </c>
      <c r="G107" s="19"/>
      <c r="H107" s="19"/>
      <c r="I107" s="19"/>
      <c r="J107" s="29"/>
      <c r="K107" s="29"/>
      <c r="L107" s="26"/>
      <c r="M107" s="27" t="s">
        <v>335</v>
      </c>
      <c r="N107" s="46" t="s">
        <v>161</v>
      </c>
      <c r="O107" s="22"/>
      <c r="P107" s="20" t="s">
        <v>141</v>
      </c>
      <c r="Q107" s="47"/>
      <c r="R107" s="47" t="s">
        <v>104</v>
      </c>
      <c r="S107" s="36" t="s">
        <v>142</v>
      </c>
      <c r="T107" s="47" t="s">
        <v>104</v>
      </c>
      <c r="U107" s="47" t="s">
        <v>143</v>
      </c>
      <c r="V107" s="47" t="s">
        <v>144</v>
      </c>
      <c r="W107" s="22" t="s">
        <v>164</v>
      </c>
      <c r="X107" s="19" t="s">
        <v>232</v>
      </c>
      <c r="Y107" s="55" t="s">
        <v>166</v>
      </c>
      <c r="Z107" s="29" t="s">
        <v>336</v>
      </c>
      <c r="AA107" s="58">
        <v>3.7999999999999999E-2</v>
      </c>
      <c r="AB107" s="29" t="s">
        <v>91</v>
      </c>
      <c r="AC107" s="48"/>
      <c r="AD107" s="48"/>
      <c r="AE107" s="48"/>
      <c r="AF107" s="48"/>
      <c r="AG107" s="73"/>
      <c r="AH107" s="73"/>
      <c r="AI107" s="69"/>
      <c r="AJ107" s="19">
        <v>2</v>
      </c>
      <c r="AK107" s="19">
        <v>2</v>
      </c>
      <c r="AL107" s="19">
        <v>2</v>
      </c>
    </row>
    <row r="108" spans="1:38" s="6" customFormat="1" ht="39.950000000000003" customHeight="1">
      <c r="A108" s="17">
        <v>55</v>
      </c>
      <c r="B108" s="19"/>
      <c r="C108" s="19"/>
      <c r="D108" s="19"/>
      <c r="E108" s="19"/>
      <c r="F108" s="19">
        <v>4</v>
      </c>
      <c r="G108" s="19"/>
      <c r="H108" s="19"/>
      <c r="I108" s="19"/>
      <c r="J108" s="29"/>
      <c r="K108" s="29"/>
      <c r="L108" s="26"/>
      <c r="M108" s="27" t="s">
        <v>337</v>
      </c>
      <c r="N108" s="46" t="s">
        <v>161</v>
      </c>
      <c r="O108" s="22"/>
      <c r="P108" s="20" t="s">
        <v>141</v>
      </c>
      <c r="Q108" s="36"/>
      <c r="R108" s="47" t="s">
        <v>104</v>
      </c>
      <c r="S108" s="36" t="s">
        <v>142</v>
      </c>
      <c r="T108" s="47" t="s">
        <v>104</v>
      </c>
      <c r="U108" s="47" t="s">
        <v>144</v>
      </c>
      <c r="V108" s="47" t="s">
        <v>143</v>
      </c>
      <c r="W108" s="22" t="s">
        <v>164</v>
      </c>
      <c r="X108" s="19" t="s">
        <v>232</v>
      </c>
      <c r="Y108" s="55" t="s">
        <v>166</v>
      </c>
      <c r="Z108" s="19" t="s">
        <v>338</v>
      </c>
      <c r="AA108" s="58">
        <v>6.2E-2</v>
      </c>
      <c r="AB108" s="29" t="s">
        <v>91</v>
      </c>
      <c r="AC108" s="48"/>
      <c r="AD108" s="48"/>
      <c r="AE108" s="48"/>
      <c r="AF108" s="48"/>
      <c r="AG108" s="73"/>
      <c r="AH108" s="73"/>
      <c r="AI108" s="69"/>
      <c r="AJ108" s="19">
        <v>2</v>
      </c>
      <c r="AK108" s="19">
        <v>2</v>
      </c>
      <c r="AL108" s="19">
        <v>2</v>
      </c>
    </row>
    <row r="109" spans="1:38" s="6" customFormat="1" ht="39.950000000000003" customHeight="1">
      <c r="A109" s="17"/>
      <c r="B109" s="19"/>
      <c r="C109" s="19"/>
      <c r="D109" s="19"/>
      <c r="E109" s="19">
        <v>3</v>
      </c>
      <c r="F109" s="19"/>
      <c r="G109" s="19"/>
      <c r="H109" s="19"/>
      <c r="I109" s="19"/>
      <c r="J109" s="29"/>
      <c r="K109" s="29"/>
      <c r="L109" s="26"/>
      <c r="M109" s="27" t="s">
        <v>339</v>
      </c>
      <c r="N109" s="46" t="s">
        <v>161</v>
      </c>
      <c r="O109" s="22"/>
      <c r="P109" s="20" t="s">
        <v>141</v>
      </c>
      <c r="Q109" s="36"/>
      <c r="R109" s="47" t="s">
        <v>104</v>
      </c>
      <c r="S109" s="36" t="s">
        <v>142</v>
      </c>
      <c r="T109" s="47" t="s">
        <v>104</v>
      </c>
      <c r="U109" s="47" t="s">
        <v>144</v>
      </c>
      <c r="V109" s="47" t="s">
        <v>143</v>
      </c>
      <c r="W109" s="19" t="s">
        <v>150</v>
      </c>
      <c r="X109" s="19" t="s">
        <v>146</v>
      </c>
      <c r="Y109" s="29" t="s">
        <v>91</v>
      </c>
      <c r="Z109" s="36" t="s">
        <v>340</v>
      </c>
      <c r="AA109" s="58">
        <v>8.5000000000000006E-2</v>
      </c>
      <c r="AB109" s="29" t="s">
        <v>91</v>
      </c>
      <c r="AC109" s="48"/>
      <c r="AD109" s="48"/>
      <c r="AE109" s="48"/>
      <c r="AF109" s="48"/>
      <c r="AG109" s="73"/>
      <c r="AH109" s="73"/>
      <c r="AI109" s="69"/>
      <c r="AJ109" s="19">
        <v>1</v>
      </c>
      <c r="AK109" s="19">
        <v>1</v>
      </c>
      <c r="AL109" s="19">
        <v>1</v>
      </c>
    </row>
    <row r="110" spans="1:38" s="6" customFormat="1" ht="39.950000000000003" customHeight="1">
      <c r="A110" s="17"/>
      <c r="B110" s="19"/>
      <c r="C110" s="19"/>
      <c r="D110" s="19"/>
      <c r="E110" s="19"/>
      <c r="F110" s="19">
        <v>4</v>
      </c>
      <c r="G110" s="19"/>
      <c r="H110" s="19"/>
      <c r="I110" s="19"/>
      <c r="J110" s="29"/>
      <c r="K110" s="29"/>
      <c r="L110" s="26"/>
      <c r="M110" s="27" t="s">
        <v>341</v>
      </c>
      <c r="N110" s="46" t="s">
        <v>161</v>
      </c>
      <c r="O110" s="22"/>
      <c r="P110" s="20" t="s">
        <v>141</v>
      </c>
      <c r="Q110" s="36"/>
      <c r="R110" s="47" t="s">
        <v>104</v>
      </c>
      <c r="S110" s="36" t="s">
        <v>142</v>
      </c>
      <c r="T110" s="47" t="s">
        <v>104</v>
      </c>
      <c r="U110" s="47" t="s">
        <v>144</v>
      </c>
      <c r="V110" s="47" t="s">
        <v>143</v>
      </c>
      <c r="W110" s="22" t="s">
        <v>177</v>
      </c>
      <c r="X110" s="36" t="s">
        <v>342</v>
      </c>
      <c r="Y110" s="29" t="s">
        <v>91</v>
      </c>
      <c r="Z110" s="36" t="s">
        <v>343</v>
      </c>
      <c r="AA110" s="58">
        <v>4.2999999999999997E-2</v>
      </c>
      <c r="AB110" s="29" t="s">
        <v>91</v>
      </c>
      <c r="AC110" s="48"/>
      <c r="AD110" s="48"/>
      <c r="AE110" s="48"/>
      <c r="AF110" s="48"/>
      <c r="AG110" s="73"/>
      <c r="AH110" s="73"/>
      <c r="AI110" s="69"/>
      <c r="AJ110" s="19">
        <v>1</v>
      </c>
      <c r="AK110" s="19">
        <v>1</v>
      </c>
      <c r="AL110" s="19">
        <v>1</v>
      </c>
    </row>
    <row r="111" spans="1:38" s="6" customFormat="1" ht="39.950000000000003" customHeight="1">
      <c r="A111" s="17"/>
      <c r="B111" s="19"/>
      <c r="C111" s="19"/>
      <c r="D111" s="19"/>
      <c r="E111" s="19"/>
      <c r="F111" s="19">
        <v>4</v>
      </c>
      <c r="G111" s="19"/>
      <c r="H111" s="19"/>
      <c r="I111" s="19"/>
      <c r="J111" s="29"/>
      <c r="K111" s="29"/>
      <c r="L111" s="26"/>
      <c r="M111" s="27" t="s">
        <v>344</v>
      </c>
      <c r="N111" s="46" t="s">
        <v>161</v>
      </c>
      <c r="O111" s="22"/>
      <c r="P111" s="20" t="s">
        <v>141</v>
      </c>
      <c r="Q111" s="36"/>
      <c r="R111" s="47" t="s">
        <v>104</v>
      </c>
      <c r="S111" s="36" t="s">
        <v>142</v>
      </c>
      <c r="T111" s="47" t="s">
        <v>104</v>
      </c>
      <c r="U111" s="47" t="s">
        <v>144</v>
      </c>
      <c r="V111" s="47" t="s">
        <v>143</v>
      </c>
      <c r="W111" s="22" t="s">
        <v>177</v>
      </c>
      <c r="X111" s="36" t="s">
        <v>342</v>
      </c>
      <c r="Y111" s="29" t="s">
        <v>91</v>
      </c>
      <c r="Z111" s="36" t="s">
        <v>345</v>
      </c>
      <c r="AA111" s="58">
        <v>3.3000000000000002E-2</v>
      </c>
      <c r="AB111" s="29" t="s">
        <v>91</v>
      </c>
      <c r="AC111" s="48"/>
      <c r="AD111" s="48"/>
      <c r="AE111" s="48"/>
      <c r="AF111" s="48"/>
      <c r="AG111" s="73"/>
      <c r="AH111" s="73"/>
      <c r="AI111" s="69"/>
      <c r="AJ111" s="19">
        <v>1</v>
      </c>
      <c r="AK111" s="19">
        <v>1</v>
      </c>
      <c r="AL111" s="19">
        <v>1</v>
      </c>
    </row>
    <row r="112" spans="1:38" s="6" customFormat="1" ht="39.950000000000003" customHeight="1">
      <c r="A112" s="17"/>
      <c r="B112" s="19"/>
      <c r="C112" s="19"/>
      <c r="D112" s="19"/>
      <c r="E112" s="19"/>
      <c r="F112" s="19">
        <v>4</v>
      </c>
      <c r="G112" s="19"/>
      <c r="H112" s="19"/>
      <c r="I112" s="19"/>
      <c r="J112" s="29"/>
      <c r="K112" s="29"/>
      <c r="L112" s="26"/>
      <c r="M112" s="27" t="s">
        <v>346</v>
      </c>
      <c r="N112" s="46" t="s">
        <v>161</v>
      </c>
      <c r="O112" s="22"/>
      <c r="P112" s="20" t="s">
        <v>141</v>
      </c>
      <c r="Q112" s="36"/>
      <c r="R112" s="47" t="s">
        <v>104</v>
      </c>
      <c r="S112" s="36" t="s">
        <v>142</v>
      </c>
      <c r="T112" s="47" t="s">
        <v>104</v>
      </c>
      <c r="U112" s="47" t="s">
        <v>144</v>
      </c>
      <c r="V112" s="47" t="s">
        <v>143</v>
      </c>
      <c r="W112" s="22" t="s">
        <v>247</v>
      </c>
      <c r="X112" s="19" t="s">
        <v>248</v>
      </c>
      <c r="Y112" s="36" t="s">
        <v>249</v>
      </c>
      <c r="Z112" s="36" t="s">
        <v>347</v>
      </c>
      <c r="AA112" s="58">
        <v>6.0000000000000001E-3</v>
      </c>
      <c r="AB112" s="29" t="s">
        <v>91</v>
      </c>
      <c r="AC112" s="48"/>
      <c r="AD112" s="48"/>
      <c r="AE112" s="48"/>
      <c r="AF112" s="48"/>
      <c r="AG112" s="73"/>
      <c r="AH112" s="73"/>
      <c r="AI112" s="69"/>
      <c r="AJ112" s="19">
        <v>1</v>
      </c>
      <c r="AK112" s="19">
        <v>1</v>
      </c>
      <c r="AL112" s="19">
        <v>1</v>
      </c>
    </row>
    <row r="113" spans="1:38" s="6" customFormat="1" ht="39.950000000000003" customHeight="1">
      <c r="A113" s="17"/>
      <c r="B113" s="19"/>
      <c r="C113" s="19"/>
      <c r="D113" s="19"/>
      <c r="E113" s="19"/>
      <c r="F113" s="19">
        <v>4</v>
      </c>
      <c r="G113" s="19"/>
      <c r="H113" s="19"/>
      <c r="I113" s="19"/>
      <c r="J113" s="29"/>
      <c r="K113" s="29"/>
      <c r="L113" s="26"/>
      <c r="M113" s="27" t="s">
        <v>348</v>
      </c>
      <c r="N113" s="46" t="s">
        <v>161</v>
      </c>
      <c r="O113" s="22"/>
      <c r="P113" s="20" t="s">
        <v>141</v>
      </c>
      <c r="Q113" s="36"/>
      <c r="R113" s="47" t="s">
        <v>104</v>
      </c>
      <c r="S113" s="36" t="s">
        <v>142</v>
      </c>
      <c r="T113" s="47" t="s">
        <v>104</v>
      </c>
      <c r="U113" s="47" t="s">
        <v>144</v>
      </c>
      <c r="V113" s="47" t="s">
        <v>143</v>
      </c>
      <c r="W113" s="22" t="s">
        <v>260</v>
      </c>
      <c r="X113" s="36" t="s">
        <v>349</v>
      </c>
      <c r="Y113" s="29" t="s">
        <v>91</v>
      </c>
      <c r="Z113" s="36" t="s">
        <v>350</v>
      </c>
      <c r="AA113" s="58">
        <v>2E-3</v>
      </c>
      <c r="AB113" s="29" t="s">
        <v>91</v>
      </c>
      <c r="AC113" s="48"/>
      <c r="AD113" s="48"/>
      <c r="AE113" s="48"/>
      <c r="AF113" s="48"/>
      <c r="AG113" s="73"/>
      <c r="AH113" s="73"/>
      <c r="AI113" s="69"/>
      <c r="AJ113" s="19">
        <v>1</v>
      </c>
      <c r="AK113" s="19">
        <v>1</v>
      </c>
      <c r="AL113" s="19">
        <v>1</v>
      </c>
    </row>
    <row r="114" spans="1:38" s="6" customFormat="1" ht="39.950000000000003" customHeight="1">
      <c r="A114" s="17"/>
      <c r="B114" s="19"/>
      <c r="C114" s="19"/>
      <c r="D114" s="19"/>
      <c r="E114" s="19"/>
      <c r="F114" s="19">
        <v>4</v>
      </c>
      <c r="G114" s="19"/>
      <c r="H114" s="19"/>
      <c r="I114" s="19"/>
      <c r="J114" s="29"/>
      <c r="K114" s="29"/>
      <c r="L114" s="26"/>
      <c r="M114" s="27" t="s">
        <v>351</v>
      </c>
      <c r="N114" s="46" t="s">
        <v>161</v>
      </c>
      <c r="O114" s="22"/>
      <c r="P114" s="20" t="s">
        <v>141</v>
      </c>
      <c r="Q114" s="36"/>
      <c r="R114" s="47" t="s">
        <v>104</v>
      </c>
      <c r="S114" s="36" t="s">
        <v>142</v>
      </c>
      <c r="T114" s="47" t="s">
        <v>104</v>
      </c>
      <c r="U114" s="47" t="s">
        <v>144</v>
      </c>
      <c r="V114" s="47" t="s">
        <v>143</v>
      </c>
      <c r="W114" s="20" t="s">
        <v>195</v>
      </c>
      <c r="X114" s="36" t="s">
        <v>352</v>
      </c>
      <c r="Y114" s="29" t="s">
        <v>91</v>
      </c>
      <c r="Z114" s="29" t="s">
        <v>91</v>
      </c>
      <c r="AA114" s="58">
        <v>1E-3</v>
      </c>
      <c r="AB114" s="29" t="s">
        <v>91</v>
      </c>
      <c r="AC114" s="48"/>
      <c r="AD114" s="48"/>
      <c r="AE114" s="48"/>
      <c r="AF114" s="48"/>
      <c r="AG114" s="73"/>
      <c r="AH114" s="73"/>
      <c r="AI114" s="69"/>
      <c r="AJ114" s="19">
        <v>1</v>
      </c>
      <c r="AK114" s="19">
        <v>1</v>
      </c>
      <c r="AL114" s="19">
        <v>1</v>
      </c>
    </row>
    <row r="115" spans="1:38" s="6" customFormat="1" ht="39.950000000000003" customHeight="1">
      <c r="A115" s="17"/>
      <c r="B115" s="19"/>
      <c r="C115" s="19"/>
      <c r="D115" s="19"/>
      <c r="E115" s="19">
        <v>3</v>
      </c>
      <c r="F115" s="19"/>
      <c r="G115" s="19"/>
      <c r="H115" s="19"/>
      <c r="I115" s="19"/>
      <c r="J115" s="29"/>
      <c r="K115" s="29"/>
      <c r="L115" s="26"/>
      <c r="M115" s="27" t="s">
        <v>353</v>
      </c>
      <c r="N115" s="46" t="s">
        <v>161</v>
      </c>
      <c r="O115" s="22"/>
      <c r="P115" s="20" t="s">
        <v>141</v>
      </c>
      <c r="Q115" s="36"/>
      <c r="R115" s="47" t="s">
        <v>104</v>
      </c>
      <c r="S115" s="36" t="s">
        <v>142</v>
      </c>
      <c r="T115" s="47" t="s">
        <v>104</v>
      </c>
      <c r="U115" s="47" t="s">
        <v>143</v>
      </c>
      <c r="V115" s="47" t="s">
        <v>144</v>
      </c>
      <c r="W115" s="19" t="s">
        <v>150</v>
      </c>
      <c r="X115" s="19" t="s">
        <v>146</v>
      </c>
      <c r="Y115" s="29" t="s">
        <v>91</v>
      </c>
      <c r="Z115" s="29" t="s">
        <v>91</v>
      </c>
      <c r="AA115" s="58"/>
      <c r="AB115" s="29" t="s">
        <v>91</v>
      </c>
      <c r="AC115" s="48"/>
      <c r="AD115" s="48"/>
      <c r="AE115" s="48"/>
      <c r="AF115" s="48"/>
      <c r="AG115" s="73"/>
      <c r="AH115" s="73"/>
      <c r="AI115" s="69"/>
      <c r="AJ115" s="19">
        <v>1</v>
      </c>
      <c r="AK115" s="19">
        <v>1</v>
      </c>
      <c r="AL115" s="19">
        <v>1</v>
      </c>
    </row>
    <row r="116" spans="1:38" s="6" customFormat="1" ht="39.950000000000003" customHeight="1">
      <c r="A116" s="17"/>
      <c r="B116" s="19"/>
      <c r="C116" s="19"/>
      <c r="D116" s="19"/>
      <c r="E116" s="19">
        <v>3</v>
      </c>
      <c r="F116" s="19"/>
      <c r="G116" s="19"/>
      <c r="H116" s="19"/>
      <c r="I116" s="19"/>
      <c r="J116" s="29"/>
      <c r="K116" s="29"/>
      <c r="L116" s="36" t="s">
        <v>262</v>
      </c>
      <c r="M116" s="27" t="s">
        <v>263</v>
      </c>
      <c r="N116" s="46" t="s">
        <v>161</v>
      </c>
      <c r="O116" s="42"/>
      <c r="P116" s="20" t="s">
        <v>141</v>
      </c>
      <c r="Q116" s="47"/>
      <c r="R116" s="47" t="s">
        <v>104</v>
      </c>
      <c r="S116" s="36" t="s">
        <v>142</v>
      </c>
      <c r="T116" s="47" t="s">
        <v>104</v>
      </c>
      <c r="U116" s="47" t="s">
        <v>144</v>
      </c>
      <c r="V116" s="47" t="s">
        <v>143</v>
      </c>
      <c r="W116" s="22" t="s">
        <v>195</v>
      </c>
      <c r="X116" s="19" t="s">
        <v>265</v>
      </c>
      <c r="Y116" s="19" t="s">
        <v>91</v>
      </c>
      <c r="Z116" s="36" t="s">
        <v>91</v>
      </c>
      <c r="AA116" s="54">
        <v>2.3E-3</v>
      </c>
      <c r="AB116" s="29" t="s">
        <v>197</v>
      </c>
      <c r="AC116" s="48"/>
      <c r="AD116" s="48"/>
      <c r="AE116" s="48"/>
      <c r="AF116" s="48"/>
      <c r="AG116" s="73"/>
      <c r="AH116" s="73"/>
      <c r="AI116" s="69"/>
      <c r="AJ116" s="19">
        <v>1</v>
      </c>
      <c r="AK116" s="19">
        <v>1</v>
      </c>
      <c r="AL116" s="19">
        <v>1</v>
      </c>
    </row>
    <row r="117" spans="1:38" s="6" customFormat="1" ht="39.950000000000003" customHeight="1">
      <c r="A117" s="17"/>
      <c r="B117" s="19"/>
      <c r="C117" s="19"/>
      <c r="D117" s="19">
        <v>2</v>
      </c>
      <c r="E117" s="19"/>
      <c r="F117" s="19"/>
      <c r="G117" s="19"/>
      <c r="H117" s="19"/>
      <c r="I117" s="19"/>
      <c r="J117" s="29"/>
      <c r="K117" s="29"/>
      <c r="L117" s="26"/>
      <c r="M117" s="27" t="s">
        <v>354</v>
      </c>
      <c r="N117" s="46" t="s">
        <v>161</v>
      </c>
      <c r="O117" s="22"/>
      <c r="P117" s="20" t="s">
        <v>141</v>
      </c>
      <c r="Q117" s="36"/>
      <c r="R117" s="47" t="s">
        <v>104</v>
      </c>
      <c r="S117" s="36" t="s">
        <v>142</v>
      </c>
      <c r="T117" s="47" t="s">
        <v>104</v>
      </c>
      <c r="U117" s="47" t="s">
        <v>144</v>
      </c>
      <c r="V117" s="47" t="s">
        <v>143</v>
      </c>
      <c r="W117" s="22" t="s">
        <v>177</v>
      </c>
      <c r="X117" s="36" t="s">
        <v>342</v>
      </c>
      <c r="Y117" s="29" t="s">
        <v>91</v>
      </c>
      <c r="Z117" s="36" t="s">
        <v>355</v>
      </c>
      <c r="AA117" s="58">
        <v>3.4000000000000002E-2</v>
      </c>
      <c r="AB117" s="29" t="s">
        <v>91</v>
      </c>
      <c r="AC117" s="48"/>
      <c r="AD117" s="48"/>
      <c r="AE117" s="48"/>
      <c r="AF117" s="48"/>
      <c r="AG117" s="73"/>
      <c r="AH117" s="73"/>
      <c r="AI117" s="69"/>
      <c r="AJ117" s="19">
        <v>1</v>
      </c>
      <c r="AK117" s="19">
        <v>1</v>
      </c>
      <c r="AL117" s="19">
        <v>1</v>
      </c>
    </row>
    <row r="118" spans="1:38" s="6" customFormat="1" ht="39.950000000000003" customHeight="1">
      <c r="A118" s="17"/>
      <c r="B118" s="19"/>
      <c r="C118" s="19"/>
      <c r="D118" s="19">
        <v>2</v>
      </c>
      <c r="E118" s="19"/>
      <c r="F118" s="19"/>
      <c r="G118" s="19"/>
      <c r="H118" s="19"/>
      <c r="I118" s="19"/>
      <c r="J118" s="29"/>
      <c r="K118" s="29"/>
      <c r="L118" s="26"/>
      <c r="M118" s="27" t="s">
        <v>356</v>
      </c>
      <c r="N118" s="46" t="s">
        <v>161</v>
      </c>
      <c r="O118" s="22"/>
      <c r="P118" s="20" t="s">
        <v>141</v>
      </c>
      <c r="Q118" s="36"/>
      <c r="R118" s="47" t="s">
        <v>104</v>
      </c>
      <c r="S118" s="36" t="s">
        <v>142</v>
      </c>
      <c r="T118" s="47" t="s">
        <v>104</v>
      </c>
      <c r="U118" s="47" t="s">
        <v>144</v>
      </c>
      <c r="V118" s="47" t="s">
        <v>143</v>
      </c>
      <c r="W118" s="22" t="s">
        <v>177</v>
      </c>
      <c r="X118" s="36" t="s">
        <v>342</v>
      </c>
      <c r="Y118" s="29" t="s">
        <v>91</v>
      </c>
      <c r="Z118" s="36" t="s">
        <v>357</v>
      </c>
      <c r="AA118" s="58">
        <v>1E-3</v>
      </c>
      <c r="AB118" s="29" t="s">
        <v>91</v>
      </c>
      <c r="AC118" s="48"/>
      <c r="AD118" s="48"/>
      <c r="AE118" s="48"/>
      <c r="AF118" s="48"/>
      <c r="AG118" s="73"/>
      <c r="AH118" s="73"/>
      <c r="AI118" s="69"/>
      <c r="AJ118" s="19">
        <v>1</v>
      </c>
      <c r="AK118" s="19">
        <v>1</v>
      </c>
      <c r="AL118" s="19">
        <v>1</v>
      </c>
    </row>
    <row r="119" spans="1:38" s="6" customFormat="1" ht="39.950000000000003" customHeight="1">
      <c r="A119" s="17"/>
      <c r="B119" s="19"/>
      <c r="C119" s="19"/>
      <c r="D119" s="19">
        <v>2</v>
      </c>
      <c r="E119" s="19"/>
      <c r="F119" s="19"/>
      <c r="G119" s="19"/>
      <c r="H119" s="19"/>
      <c r="I119" s="19"/>
      <c r="J119" s="29"/>
      <c r="K119" s="29"/>
      <c r="L119" s="26"/>
      <c r="M119" s="27" t="s">
        <v>358</v>
      </c>
      <c r="N119" s="46" t="s">
        <v>161</v>
      </c>
      <c r="O119" s="22"/>
      <c r="P119" s="20" t="s">
        <v>141</v>
      </c>
      <c r="Q119" s="36"/>
      <c r="R119" s="47" t="s">
        <v>104</v>
      </c>
      <c r="S119" s="36" t="s">
        <v>142</v>
      </c>
      <c r="T119" s="47" t="s">
        <v>104</v>
      </c>
      <c r="U119" s="47" t="s">
        <v>143</v>
      </c>
      <c r="V119" s="47" t="s">
        <v>144</v>
      </c>
      <c r="W119" s="22" t="s">
        <v>177</v>
      </c>
      <c r="X119" s="36"/>
      <c r="Y119" s="29" t="s">
        <v>91</v>
      </c>
      <c r="Z119" s="36" t="s">
        <v>359</v>
      </c>
      <c r="AA119" s="58">
        <v>0.72</v>
      </c>
      <c r="AB119" s="29" t="s">
        <v>91</v>
      </c>
      <c r="AC119" s="48"/>
      <c r="AD119" s="48"/>
      <c r="AE119" s="48"/>
      <c r="AF119" s="48"/>
      <c r="AG119" s="73"/>
      <c r="AH119" s="73"/>
      <c r="AI119" s="69"/>
      <c r="AJ119" s="19">
        <v>1</v>
      </c>
      <c r="AK119" s="19">
        <v>1</v>
      </c>
      <c r="AL119" s="19">
        <v>1</v>
      </c>
    </row>
    <row r="120" spans="1:38" s="6" customFormat="1" ht="39.950000000000003" customHeight="1">
      <c r="A120" s="17"/>
      <c r="B120" s="19"/>
      <c r="C120" s="19"/>
      <c r="D120" s="19">
        <v>2</v>
      </c>
      <c r="E120" s="19"/>
      <c r="F120" s="19"/>
      <c r="G120" s="19"/>
      <c r="H120" s="19"/>
      <c r="I120" s="19"/>
      <c r="J120" s="29"/>
      <c r="K120" s="29"/>
      <c r="L120" s="26"/>
      <c r="M120" s="27" t="s">
        <v>360</v>
      </c>
      <c r="N120" s="43" t="s">
        <v>361</v>
      </c>
      <c r="O120" s="22"/>
      <c r="P120" s="20" t="s">
        <v>141</v>
      </c>
      <c r="Q120" s="36"/>
      <c r="R120" s="47" t="s">
        <v>104</v>
      </c>
      <c r="S120" s="36" t="s">
        <v>142</v>
      </c>
      <c r="T120" s="47" t="s">
        <v>104</v>
      </c>
      <c r="U120" s="47" t="s">
        <v>144</v>
      </c>
      <c r="V120" s="47" t="s">
        <v>143</v>
      </c>
      <c r="W120" s="22" t="s">
        <v>195</v>
      </c>
      <c r="X120" s="36" t="s">
        <v>362</v>
      </c>
      <c r="Y120" s="29" t="s">
        <v>91</v>
      </c>
      <c r="Z120" s="29" t="s">
        <v>91</v>
      </c>
      <c r="AA120" s="58">
        <v>3.0000000000000001E-3</v>
      </c>
      <c r="AB120" s="29" t="s">
        <v>197</v>
      </c>
      <c r="AC120" s="48"/>
      <c r="AD120" s="48"/>
      <c r="AE120" s="48"/>
      <c r="AF120" s="48"/>
      <c r="AG120" s="73"/>
      <c r="AH120" s="73"/>
      <c r="AI120" s="69"/>
      <c r="AJ120" s="19">
        <v>4</v>
      </c>
      <c r="AK120" s="19">
        <v>4</v>
      </c>
      <c r="AL120" s="19">
        <v>4</v>
      </c>
    </row>
    <row r="121" spans="1:38" s="6" customFormat="1" ht="39.950000000000003" customHeight="1">
      <c r="A121" s="17"/>
      <c r="B121" s="19"/>
      <c r="C121" s="19"/>
      <c r="D121" s="19">
        <v>2</v>
      </c>
      <c r="E121" s="19"/>
      <c r="F121" s="19"/>
      <c r="G121" s="19"/>
      <c r="H121" s="19"/>
      <c r="I121" s="19"/>
      <c r="J121" s="29"/>
      <c r="K121" s="29"/>
      <c r="L121" s="36" t="s">
        <v>262</v>
      </c>
      <c r="M121" s="27" t="s">
        <v>263</v>
      </c>
      <c r="N121" s="43" t="s">
        <v>363</v>
      </c>
      <c r="O121" s="42"/>
      <c r="P121" s="20" t="s">
        <v>141</v>
      </c>
      <c r="Q121" s="47"/>
      <c r="R121" s="47" t="s">
        <v>104</v>
      </c>
      <c r="S121" s="36" t="s">
        <v>142</v>
      </c>
      <c r="T121" s="47" t="s">
        <v>104</v>
      </c>
      <c r="U121" s="47" t="s">
        <v>144</v>
      </c>
      <c r="V121" s="47" t="s">
        <v>143</v>
      </c>
      <c r="W121" s="22" t="s">
        <v>195</v>
      </c>
      <c r="X121" s="19" t="s">
        <v>265</v>
      </c>
      <c r="Y121" s="29" t="s">
        <v>91</v>
      </c>
      <c r="Z121" s="55" t="s">
        <v>91</v>
      </c>
      <c r="AA121" s="54">
        <v>2.3E-3</v>
      </c>
      <c r="AB121" s="29" t="s">
        <v>197</v>
      </c>
      <c r="AC121" s="48"/>
      <c r="AD121" s="48"/>
      <c r="AE121" s="48"/>
      <c r="AF121" s="48"/>
      <c r="AG121" s="73"/>
      <c r="AH121" s="73"/>
      <c r="AI121" s="69"/>
      <c r="AJ121" s="19">
        <v>2</v>
      </c>
      <c r="AK121" s="19">
        <v>2</v>
      </c>
      <c r="AL121" s="19">
        <v>2</v>
      </c>
    </row>
    <row r="122" spans="1:38" s="6" customFormat="1" ht="39.950000000000003" customHeight="1">
      <c r="A122" s="17"/>
      <c r="B122" s="19"/>
      <c r="C122" s="19"/>
      <c r="D122" s="19">
        <v>2</v>
      </c>
      <c r="E122" s="19"/>
      <c r="F122" s="19"/>
      <c r="G122" s="19"/>
      <c r="H122" s="19"/>
      <c r="I122" s="19"/>
      <c r="J122" s="29"/>
      <c r="K122" s="29"/>
      <c r="L122" s="36"/>
      <c r="M122" s="27" t="s">
        <v>364</v>
      </c>
      <c r="N122" s="46" t="s">
        <v>161</v>
      </c>
      <c r="O122" s="42"/>
      <c r="P122" s="20" t="s">
        <v>141</v>
      </c>
      <c r="Q122" s="47"/>
      <c r="R122" s="47" t="s">
        <v>104</v>
      </c>
      <c r="S122" s="36" t="s">
        <v>142</v>
      </c>
      <c r="T122" s="47" t="s">
        <v>104</v>
      </c>
      <c r="U122" s="47" t="s">
        <v>143</v>
      </c>
      <c r="V122" s="47" t="s">
        <v>144</v>
      </c>
      <c r="W122" s="22" t="s">
        <v>252</v>
      </c>
      <c r="X122" s="19" t="s">
        <v>253</v>
      </c>
      <c r="Y122" s="55" t="s">
        <v>91</v>
      </c>
      <c r="Z122" s="55" t="s">
        <v>365</v>
      </c>
      <c r="AA122" s="54">
        <v>0.114</v>
      </c>
      <c r="AB122" s="29" t="s">
        <v>91</v>
      </c>
      <c r="AC122" s="48"/>
      <c r="AD122" s="48"/>
      <c r="AE122" s="48"/>
      <c r="AF122" s="48"/>
      <c r="AG122" s="73"/>
      <c r="AH122" s="73"/>
      <c r="AI122" s="69"/>
      <c r="AJ122" s="19">
        <v>1</v>
      </c>
      <c r="AK122" s="19">
        <v>1</v>
      </c>
      <c r="AL122" s="19">
        <v>1</v>
      </c>
    </row>
    <row r="123" spans="1:38" s="6" customFormat="1" ht="39.950000000000003" customHeight="1">
      <c r="A123" s="17"/>
      <c r="B123" s="19"/>
      <c r="C123" s="19">
        <v>1</v>
      </c>
      <c r="D123" s="19"/>
      <c r="E123" s="19"/>
      <c r="F123" s="19"/>
      <c r="G123" s="19"/>
      <c r="H123" s="19"/>
      <c r="I123" s="19"/>
      <c r="J123" s="29"/>
      <c r="K123" s="29"/>
      <c r="L123" s="26"/>
      <c r="M123" s="27" t="s">
        <v>366</v>
      </c>
      <c r="N123" s="86" t="s">
        <v>89</v>
      </c>
      <c r="O123" s="22"/>
      <c r="P123" s="20" t="s">
        <v>141</v>
      </c>
      <c r="Q123" s="36"/>
      <c r="R123" s="47" t="s">
        <v>104</v>
      </c>
      <c r="S123" s="36" t="s">
        <v>142</v>
      </c>
      <c r="T123" s="47" t="s">
        <v>104</v>
      </c>
      <c r="U123" s="47" t="s">
        <v>143</v>
      </c>
      <c r="V123" s="47" t="s">
        <v>144</v>
      </c>
      <c r="W123" s="22" t="s">
        <v>150</v>
      </c>
      <c r="X123" s="19" t="s">
        <v>146</v>
      </c>
      <c r="Y123" s="36" t="s">
        <v>91</v>
      </c>
      <c r="Z123" s="36" t="s">
        <v>367</v>
      </c>
      <c r="AA123" s="20" t="s">
        <v>91</v>
      </c>
      <c r="AB123" s="29" t="s">
        <v>91</v>
      </c>
      <c r="AC123" s="48"/>
      <c r="AD123" s="48"/>
      <c r="AE123" s="48"/>
      <c r="AF123" s="48"/>
      <c r="AG123" s="73"/>
      <c r="AH123" s="73"/>
      <c r="AI123" s="69"/>
      <c r="AJ123" s="19">
        <v>1</v>
      </c>
      <c r="AK123" s="70">
        <v>0</v>
      </c>
      <c r="AL123" s="71">
        <v>0</v>
      </c>
    </row>
    <row r="124" spans="1:38" s="6" customFormat="1" ht="39.950000000000003" customHeight="1">
      <c r="A124" s="17">
        <v>56</v>
      </c>
      <c r="B124" s="19"/>
      <c r="C124" s="19">
        <v>1</v>
      </c>
      <c r="D124" s="19"/>
      <c r="E124" s="19"/>
      <c r="F124" s="19"/>
      <c r="G124" s="19"/>
      <c r="H124" s="19"/>
      <c r="I124" s="19"/>
      <c r="J124" s="29"/>
      <c r="K124" s="29"/>
      <c r="L124" s="26"/>
      <c r="M124" s="27" t="s">
        <v>366</v>
      </c>
      <c r="N124" s="86" t="s">
        <v>93</v>
      </c>
      <c r="O124" s="22"/>
      <c r="P124" s="20" t="s">
        <v>141</v>
      </c>
      <c r="Q124" s="47"/>
      <c r="R124" s="47" t="s">
        <v>104</v>
      </c>
      <c r="S124" s="36" t="s">
        <v>142</v>
      </c>
      <c r="T124" s="47" t="s">
        <v>104</v>
      </c>
      <c r="U124" s="47" t="s">
        <v>143</v>
      </c>
      <c r="V124" s="47" t="s">
        <v>144</v>
      </c>
      <c r="W124" s="22" t="s">
        <v>150</v>
      </c>
      <c r="X124" s="19" t="s">
        <v>146</v>
      </c>
      <c r="Y124" s="36" t="s">
        <v>91</v>
      </c>
      <c r="Z124" s="36" t="s">
        <v>367</v>
      </c>
      <c r="AA124" s="20" t="s">
        <v>91</v>
      </c>
      <c r="AB124" s="29" t="s">
        <v>91</v>
      </c>
      <c r="AC124" s="48"/>
      <c r="AD124" s="48"/>
      <c r="AE124" s="48"/>
      <c r="AF124" s="48"/>
      <c r="AG124" s="73"/>
      <c r="AH124" s="73"/>
      <c r="AI124" s="69"/>
      <c r="AJ124" s="19">
        <v>0</v>
      </c>
      <c r="AK124" s="70">
        <v>1</v>
      </c>
      <c r="AL124" s="71">
        <v>0</v>
      </c>
    </row>
    <row r="125" spans="1:38" s="6" customFormat="1" ht="39.950000000000003" customHeight="1">
      <c r="A125" s="17">
        <v>57</v>
      </c>
      <c r="B125" s="19"/>
      <c r="C125" s="19">
        <v>1</v>
      </c>
      <c r="D125" s="19"/>
      <c r="E125" s="19"/>
      <c r="F125" s="19"/>
      <c r="G125" s="19"/>
      <c r="H125" s="19"/>
      <c r="I125" s="19"/>
      <c r="J125" s="29"/>
      <c r="K125" s="29"/>
      <c r="L125" s="26"/>
      <c r="M125" s="27" t="s">
        <v>366</v>
      </c>
      <c r="N125" s="86" t="s">
        <v>95</v>
      </c>
      <c r="O125" s="22"/>
      <c r="P125" s="20" t="s">
        <v>141</v>
      </c>
      <c r="Q125" s="47"/>
      <c r="R125" s="47" t="s">
        <v>104</v>
      </c>
      <c r="S125" s="36" t="s">
        <v>142</v>
      </c>
      <c r="T125" s="47" t="s">
        <v>104</v>
      </c>
      <c r="U125" s="47" t="s">
        <v>143</v>
      </c>
      <c r="V125" s="47" t="s">
        <v>144</v>
      </c>
      <c r="W125" s="22" t="s">
        <v>150</v>
      </c>
      <c r="X125" s="19" t="s">
        <v>146</v>
      </c>
      <c r="Y125" s="36" t="s">
        <v>91</v>
      </c>
      <c r="Z125" s="36" t="s">
        <v>367</v>
      </c>
      <c r="AA125" s="20" t="s">
        <v>91</v>
      </c>
      <c r="AB125" s="29" t="s">
        <v>91</v>
      </c>
      <c r="AC125" s="48"/>
      <c r="AD125" s="48"/>
      <c r="AE125" s="48"/>
      <c r="AF125" s="48"/>
      <c r="AG125" s="73"/>
      <c r="AH125" s="73"/>
      <c r="AI125" s="69"/>
      <c r="AJ125" s="19">
        <v>0</v>
      </c>
      <c r="AK125" s="70">
        <v>0</v>
      </c>
      <c r="AL125" s="71">
        <v>1</v>
      </c>
    </row>
    <row r="126" spans="1:38" s="6" customFormat="1" ht="39.950000000000003" customHeight="1">
      <c r="A126" s="17">
        <v>58</v>
      </c>
      <c r="B126" s="19"/>
      <c r="C126" s="19"/>
      <c r="D126" s="19">
        <v>2</v>
      </c>
      <c r="E126" s="19"/>
      <c r="F126" s="19"/>
      <c r="G126" s="19"/>
      <c r="H126" s="19"/>
      <c r="I126" s="19"/>
      <c r="J126" s="29"/>
      <c r="K126" s="29"/>
      <c r="L126" s="26"/>
      <c r="M126" s="27" t="s">
        <v>55</v>
      </c>
      <c r="N126" s="86" t="s">
        <v>89</v>
      </c>
      <c r="O126" s="22"/>
      <c r="P126" s="20" t="s">
        <v>141</v>
      </c>
      <c r="Q126" s="47"/>
      <c r="R126" s="47" t="s">
        <v>104</v>
      </c>
      <c r="S126" s="36" t="s">
        <v>142</v>
      </c>
      <c r="T126" s="36" t="s">
        <v>91</v>
      </c>
      <c r="U126" s="47" t="s">
        <v>143</v>
      </c>
      <c r="V126" s="47" t="s">
        <v>144</v>
      </c>
      <c r="W126" s="22" t="s">
        <v>150</v>
      </c>
      <c r="X126" s="19" t="s">
        <v>146</v>
      </c>
      <c r="Y126" s="36" t="s">
        <v>91</v>
      </c>
      <c r="Z126" s="20" t="s">
        <v>91</v>
      </c>
      <c r="AA126" s="20" t="s">
        <v>91</v>
      </c>
      <c r="AB126" s="29" t="s">
        <v>91</v>
      </c>
      <c r="AC126" s="48"/>
      <c r="AD126" s="48"/>
      <c r="AE126" s="48"/>
      <c r="AF126" s="48"/>
      <c r="AG126" s="73"/>
      <c r="AH126" s="73"/>
      <c r="AI126" s="69"/>
      <c r="AJ126" s="19">
        <v>1</v>
      </c>
      <c r="AK126" s="70">
        <v>0</v>
      </c>
      <c r="AL126" s="71">
        <v>0</v>
      </c>
    </row>
    <row r="127" spans="1:38" s="6" customFormat="1" ht="39.950000000000003" customHeight="1">
      <c r="A127" s="17">
        <v>59</v>
      </c>
      <c r="B127" s="19"/>
      <c r="C127" s="19"/>
      <c r="D127" s="19">
        <v>2</v>
      </c>
      <c r="E127" s="19"/>
      <c r="F127" s="19"/>
      <c r="G127" s="19"/>
      <c r="H127" s="19"/>
      <c r="I127" s="19"/>
      <c r="J127" s="29"/>
      <c r="K127" s="29"/>
      <c r="L127" s="87"/>
      <c r="M127" s="27" t="s">
        <v>55</v>
      </c>
      <c r="N127" s="86" t="s">
        <v>93</v>
      </c>
      <c r="O127" s="22"/>
      <c r="P127" s="20" t="s">
        <v>141</v>
      </c>
      <c r="Q127" s="47"/>
      <c r="R127" s="47" t="s">
        <v>104</v>
      </c>
      <c r="S127" s="36" t="s">
        <v>142</v>
      </c>
      <c r="T127" s="36" t="s">
        <v>91</v>
      </c>
      <c r="U127" s="47" t="s">
        <v>143</v>
      </c>
      <c r="V127" s="47" t="s">
        <v>144</v>
      </c>
      <c r="W127" s="22" t="s">
        <v>150</v>
      </c>
      <c r="X127" s="19" t="s">
        <v>146</v>
      </c>
      <c r="Y127" s="36" t="s">
        <v>91</v>
      </c>
      <c r="Z127" s="20" t="s">
        <v>91</v>
      </c>
      <c r="AA127" s="20" t="s">
        <v>91</v>
      </c>
      <c r="AB127" s="29" t="s">
        <v>91</v>
      </c>
      <c r="AC127" s="48"/>
      <c r="AD127" s="48"/>
      <c r="AE127" s="48"/>
      <c r="AF127" s="48"/>
      <c r="AG127" s="73"/>
      <c r="AH127" s="73"/>
      <c r="AI127" s="69"/>
      <c r="AJ127" s="19">
        <v>0</v>
      </c>
      <c r="AK127" s="70">
        <v>1</v>
      </c>
      <c r="AL127" s="71">
        <v>0</v>
      </c>
    </row>
    <row r="128" spans="1:38" s="6" customFormat="1" ht="39.950000000000003" customHeight="1">
      <c r="A128" s="17">
        <v>60</v>
      </c>
      <c r="B128" s="19"/>
      <c r="C128" s="19"/>
      <c r="D128" s="19">
        <v>2</v>
      </c>
      <c r="E128" s="19"/>
      <c r="F128" s="19"/>
      <c r="G128" s="19"/>
      <c r="H128" s="19"/>
      <c r="I128" s="19"/>
      <c r="J128" s="29"/>
      <c r="K128" s="29"/>
      <c r="L128" s="87"/>
      <c r="M128" s="27" t="s">
        <v>55</v>
      </c>
      <c r="N128" s="86" t="s">
        <v>95</v>
      </c>
      <c r="O128" s="22"/>
      <c r="P128" s="20" t="s">
        <v>141</v>
      </c>
      <c r="Q128" s="47"/>
      <c r="R128" s="47" t="s">
        <v>104</v>
      </c>
      <c r="S128" s="36" t="s">
        <v>142</v>
      </c>
      <c r="T128" s="36" t="s">
        <v>91</v>
      </c>
      <c r="U128" s="47" t="s">
        <v>143</v>
      </c>
      <c r="V128" s="47" t="s">
        <v>144</v>
      </c>
      <c r="W128" s="22" t="s">
        <v>150</v>
      </c>
      <c r="X128" s="19" t="s">
        <v>146</v>
      </c>
      <c r="Y128" s="36" t="s">
        <v>91</v>
      </c>
      <c r="Z128" s="20" t="s">
        <v>91</v>
      </c>
      <c r="AA128" s="20" t="s">
        <v>91</v>
      </c>
      <c r="AB128" s="29" t="s">
        <v>91</v>
      </c>
      <c r="AC128" s="48"/>
      <c r="AD128" s="48"/>
      <c r="AE128" s="48"/>
      <c r="AF128" s="48"/>
      <c r="AG128" s="73"/>
      <c r="AH128" s="73"/>
      <c r="AI128" s="69"/>
      <c r="AJ128" s="19">
        <v>0</v>
      </c>
      <c r="AK128" s="70">
        <v>0</v>
      </c>
      <c r="AL128" s="71">
        <v>1</v>
      </c>
    </row>
    <row r="129" spans="1:38" s="6" customFormat="1" ht="39.950000000000003" customHeight="1">
      <c r="A129" s="17">
        <v>61</v>
      </c>
      <c r="B129" s="19"/>
      <c r="C129" s="19"/>
      <c r="D129" s="19">
        <v>2</v>
      </c>
      <c r="E129" s="19"/>
      <c r="F129" s="19"/>
      <c r="G129" s="19"/>
      <c r="H129" s="19"/>
      <c r="I129" s="19"/>
      <c r="J129" s="29"/>
      <c r="K129" s="29"/>
      <c r="L129" s="87"/>
      <c r="M129" s="27" t="s">
        <v>368</v>
      </c>
      <c r="N129" s="33" t="s">
        <v>284</v>
      </c>
      <c r="O129" s="29"/>
      <c r="P129" s="20" t="s">
        <v>141</v>
      </c>
      <c r="Q129" s="47"/>
      <c r="R129" s="47" t="s">
        <v>104</v>
      </c>
      <c r="S129" s="36" t="s">
        <v>142</v>
      </c>
      <c r="T129" s="47" t="s">
        <v>104</v>
      </c>
      <c r="U129" s="47" t="s">
        <v>143</v>
      </c>
      <c r="V129" s="47" t="s">
        <v>144</v>
      </c>
      <c r="W129" s="22" t="s">
        <v>150</v>
      </c>
      <c r="X129" s="19" t="s">
        <v>146</v>
      </c>
      <c r="Y129" s="36" t="s">
        <v>91</v>
      </c>
      <c r="Z129" s="20" t="s">
        <v>91</v>
      </c>
      <c r="AA129" s="20" t="s">
        <v>91</v>
      </c>
      <c r="AB129" s="29" t="s">
        <v>91</v>
      </c>
      <c r="AC129" s="48"/>
      <c r="AD129" s="48"/>
      <c r="AE129" s="48"/>
      <c r="AF129" s="48"/>
      <c r="AG129" s="73"/>
      <c r="AH129" s="73"/>
      <c r="AI129" s="69"/>
      <c r="AJ129" s="19">
        <v>1</v>
      </c>
      <c r="AK129" s="19">
        <v>1</v>
      </c>
      <c r="AL129" s="19">
        <v>1</v>
      </c>
    </row>
    <row r="130" spans="1:38" s="6" customFormat="1" ht="39.950000000000003" customHeight="1">
      <c r="A130" s="17"/>
      <c r="B130" s="19"/>
      <c r="C130" s="19"/>
      <c r="D130" s="19"/>
      <c r="E130" s="19">
        <v>3</v>
      </c>
      <c r="F130" s="19"/>
      <c r="G130" s="19"/>
      <c r="H130" s="19"/>
      <c r="I130" s="19"/>
      <c r="J130" s="29"/>
      <c r="K130" s="29"/>
      <c r="L130" s="87"/>
      <c r="M130" s="27" t="s">
        <v>369</v>
      </c>
      <c r="N130" s="33" t="s">
        <v>284</v>
      </c>
      <c r="O130" s="29"/>
      <c r="P130" s="20" t="s">
        <v>141</v>
      </c>
      <c r="Q130" s="47"/>
      <c r="R130" s="47" t="s">
        <v>104</v>
      </c>
      <c r="S130" s="36" t="s">
        <v>142</v>
      </c>
      <c r="T130" s="47" t="s">
        <v>104</v>
      </c>
      <c r="U130" s="47" t="s">
        <v>143</v>
      </c>
      <c r="V130" s="47" t="s">
        <v>144</v>
      </c>
      <c r="W130" s="35" t="s">
        <v>169</v>
      </c>
      <c r="X130" s="52" t="s">
        <v>269</v>
      </c>
      <c r="Y130" s="63" t="s">
        <v>270</v>
      </c>
      <c r="Z130" s="36" t="s">
        <v>370</v>
      </c>
      <c r="AA130" s="105">
        <v>3.1120000000000001</v>
      </c>
      <c r="AB130" s="36" t="s">
        <v>91</v>
      </c>
      <c r="AC130" s="48"/>
      <c r="AD130" s="48"/>
      <c r="AE130" s="48"/>
      <c r="AF130" s="48"/>
      <c r="AG130" s="73"/>
      <c r="AH130" s="73"/>
      <c r="AI130" s="69"/>
      <c r="AJ130" s="19">
        <v>1</v>
      </c>
      <c r="AK130" s="19">
        <v>1</v>
      </c>
      <c r="AL130" s="19">
        <v>1</v>
      </c>
    </row>
    <row r="131" spans="1:38" s="6" customFormat="1" ht="39.950000000000003" customHeight="1">
      <c r="A131" s="17">
        <v>62</v>
      </c>
      <c r="B131" s="19"/>
      <c r="C131" s="19"/>
      <c r="D131" s="19"/>
      <c r="E131" s="19">
        <v>3</v>
      </c>
      <c r="F131" s="19"/>
      <c r="G131" s="19"/>
      <c r="H131" s="19"/>
      <c r="I131" s="19"/>
      <c r="J131" s="29"/>
      <c r="K131" s="29"/>
      <c r="L131" s="87"/>
      <c r="M131" s="27" t="s">
        <v>287</v>
      </c>
      <c r="N131" s="33" t="s">
        <v>161</v>
      </c>
      <c r="O131" s="29"/>
      <c r="P131" s="20" t="s">
        <v>141</v>
      </c>
      <c r="Q131" s="47"/>
      <c r="R131" s="47" t="s">
        <v>104</v>
      </c>
      <c r="S131" s="36" t="s">
        <v>142</v>
      </c>
      <c r="T131" s="36" t="s">
        <v>91</v>
      </c>
      <c r="U131" s="47" t="s">
        <v>143</v>
      </c>
      <c r="V131" s="47" t="s">
        <v>144</v>
      </c>
      <c r="W131" s="22" t="s">
        <v>164</v>
      </c>
      <c r="X131" s="19" t="s">
        <v>288</v>
      </c>
      <c r="Y131" s="36" t="s">
        <v>249</v>
      </c>
      <c r="Z131" s="48" t="s">
        <v>91</v>
      </c>
      <c r="AA131" s="48" t="s">
        <v>91</v>
      </c>
      <c r="AB131" s="36" t="s">
        <v>91</v>
      </c>
      <c r="AC131" s="48"/>
      <c r="AD131" s="48"/>
      <c r="AE131" s="48"/>
      <c r="AF131" s="48"/>
      <c r="AG131" s="73"/>
      <c r="AH131" s="73"/>
      <c r="AI131" s="69"/>
      <c r="AJ131" s="19">
        <v>1</v>
      </c>
      <c r="AK131" s="19">
        <v>1</v>
      </c>
      <c r="AL131" s="19">
        <v>1</v>
      </c>
    </row>
    <row r="132" spans="1:38" s="6" customFormat="1" ht="39.950000000000003" customHeight="1">
      <c r="A132" s="17">
        <v>63</v>
      </c>
      <c r="B132" s="19"/>
      <c r="C132" s="19"/>
      <c r="D132" s="19"/>
      <c r="E132" s="19">
        <v>3</v>
      </c>
      <c r="F132" s="19"/>
      <c r="G132" s="19"/>
      <c r="H132" s="19"/>
      <c r="I132" s="19"/>
      <c r="J132" s="29"/>
      <c r="K132" s="29"/>
      <c r="L132" s="102"/>
      <c r="M132" s="27" t="s">
        <v>371</v>
      </c>
      <c r="N132" s="33" t="s">
        <v>161</v>
      </c>
      <c r="O132" s="29"/>
      <c r="P132" s="20" t="s">
        <v>141</v>
      </c>
      <c r="Q132" s="36"/>
      <c r="R132" s="47" t="s">
        <v>104</v>
      </c>
      <c r="S132" s="36" t="s">
        <v>142</v>
      </c>
      <c r="T132" s="36" t="s">
        <v>91</v>
      </c>
      <c r="U132" s="47" t="s">
        <v>143</v>
      </c>
      <c r="V132" s="47" t="s">
        <v>144</v>
      </c>
      <c r="W132" s="22" t="s">
        <v>164</v>
      </c>
      <c r="X132" s="19" t="s">
        <v>290</v>
      </c>
      <c r="Y132" s="36" t="s">
        <v>249</v>
      </c>
      <c r="Z132" s="48" t="s">
        <v>91</v>
      </c>
      <c r="AA132" s="48" t="s">
        <v>91</v>
      </c>
      <c r="AB132" s="29" t="s">
        <v>91</v>
      </c>
      <c r="AC132" s="48"/>
      <c r="AD132" s="48"/>
      <c r="AE132" s="48"/>
      <c r="AF132" s="48"/>
      <c r="AG132" s="73"/>
      <c r="AH132" s="73"/>
      <c r="AI132" s="69"/>
      <c r="AJ132" s="19">
        <v>1</v>
      </c>
      <c r="AK132" s="19">
        <v>1</v>
      </c>
      <c r="AL132" s="19">
        <v>1</v>
      </c>
    </row>
    <row r="133" spans="1:38" s="6" customFormat="1" ht="39.950000000000003" customHeight="1">
      <c r="A133" s="17">
        <v>64</v>
      </c>
      <c r="B133" s="19"/>
      <c r="C133" s="19"/>
      <c r="D133" s="19"/>
      <c r="E133" s="19">
        <v>3</v>
      </c>
      <c r="F133" s="19"/>
      <c r="G133" s="19"/>
      <c r="H133" s="19"/>
      <c r="I133" s="19"/>
      <c r="J133" s="29"/>
      <c r="K133" s="29"/>
      <c r="L133" s="36"/>
      <c r="M133" s="27" t="s">
        <v>372</v>
      </c>
      <c r="N133" s="33" t="s">
        <v>161</v>
      </c>
      <c r="O133" s="42"/>
      <c r="P133" s="20" t="s">
        <v>141</v>
      </c>
      <c r="Q133" s="47"/>
      <c r="R133" s="47" t="s">
        <v>104</v>
      </c>
      <c r="S133" s="36" t="s">
        <v>142</v>
      </c>
      <c r="T133" s="36" t="s">
        <v>91</v>
      </c>
      <c r="U133" s="47" t="s">
        <v>143</v>
      </c>
      <c r="V133" s="47" t="s">
        <v>144</v>
      </c>
      <c r="W133" s="22" t="s">
        <v>164</v>
      </c>
      <c r="X133" s="19" t="s">
        <v>290</v>
      </c>
      <c r="Y133" s="36" t="s">
        <v>249</v>
      </c>
      <c r="Z133" s="48" t="s">
        <v>91</v>
      </c>
      <c r="AA133" s="48" t="s">
        <v>91</v>
      </c>
      <c r="AB133" s="29" t="s">
        <v>197</v>
      </c>
      <c r="AC133" s="48"/>
      <c r="AD133" s="48"/>
      <c r="AE133" s="48"/>
      <c r="AF133" s="48"/>
      <c r="AG133" s="73"/>
      <c r="AH133" s="73"/>
      <c r="AI133" s="75"/>
      <c r="AJ133" s="19">
        <v>1</v>
      </c>
      <c r="AK133" s="19">
        <v>1</v>
      </c>
      <c r="AL133" s="19">
        <v>1</v>
      </c>
    </row>
    <row r="134" spans="1:38" ht="39.950000000000003" customHeight="1">
      <c r="A134" s="17">
        <v>65</v>
      </c>
      <c r="B134" s="19"/>
      <c r="C134" s="19"/>
      <c r="D134" s="19"/>
      <c r="E134" s="21">
        <v>3</v>
      </c>
      <c r="F134" s="19"/>
      <c r="G134" s="19"/>
      <c r="H134" s="19"/>
      <c r="I134" s="19"/>
      <c r="J134" s="29"/>
      <c r="K134" s="29"/>
      <c r="L134" s="19"/>
      <c r="M134" s="27" t="s">
        <v>371</v>
      </c>
      <c r="N134" s="33" t="s">
        <v>161</v>
      </c>
      <c r="O134" s="22"/>
      <c r="P134" s="20" t="s">
        <v>141</v>
      </c>
      <c r="Q134" s="47"/>
      <c r="R134" s="47" t="s">
        <v>104</v>
      </c>
      <c r="S134" s="36" t="s">
        <v>142</v>
      </c>
      <c r="T134" s="36" t="s">
        <v>91</v>
      </c>
      <c r="U134" s="47" t="s">
        <v>143</v>
      </c>
      <c r="V134" s="47" t="s">
        <v>144</v>
      </c>
      <c r="W134" s="22" t="s">
        <v>164</v>
      </c>
      <c r="X134" s="19" t="s">
        <v>290</v>
      </c>
      <c r="Y134" s="36" t="s">
        <v>249</v>
      </c>
      <c r="Z134" s="48" t="s">
        <v>91</v>
      </c>
      <c r="AA134" s="48" t="s">
        <v>91</v>
      </c>
      <c r="AB134" s="29" t="s">
        <v>91</v>
      </c>
      <c r="AC134" s="48"/>
      <c r="AD134" s="48"/>
      <c r="AE134" s="48"/>
      <c r="AF134" s="48"/>
      <c r="AG134" s="73"/>
      <c r="AH134" s="73"/>
      <c r="AI134" s="69"/>
      <c r="AJ134" s="19">
        <v>1</v>
      </c>
      <c r="AK134" s="19">
        <v>1</v>
      </c>
      <c r="AL134" s="19">
        <v>1</v>
      </c>
    </row>
    <row r="135" spans="1:38" s="3" customFormat="1" ht="39.950000000000003" customHeight="1">
      <c r="A135" s="17">
        <v>66</v>
      </c>
      <c r="B135" s="19"/>
      <c r="C135" s="19"/>
      <c r="D135" s="19"/>
      <c r="E135" s="21">
        <v>3</v>
      </c>
      <c r="F135" s="19"/>
      <c r="G135" s="19"/>
      <c r="H135" s="19"/>
      <c r="I135" s="19"/>
      <c r="J135" s="29"/>
      <c r="K135" s="29"/>
      <c r="L135" s="102"/>
      <c r="M135" s="27" t="s">
        <v>371</v>
      </c>
      <c r="N135" s="33" t="s">
        <v>161</v>
      </c>
      <c r="O135" s="22"/>
      <c r="P135" s="20" t="s">
        <v>141</v>
      </c>
      <c r="Q135" s="47"/>
      <c r="R135" s="47" t="s">
        <v>104</v>
      </c>
      <c r="S135" s="36" t="s">
        <v>142</v>
      </c>
      <c r="T135" s="36" t="s">
        <v>91</v>
      </c>
      <c r="U135" s="47" t="s">
        <v>143</v>
      </c>
      <c r="V135" s="47" t="s">
        <v>144</v>
      </c>
      <c r="W135" s="22" t="s">
        <v>164</v>
      </c>
      <c r="X135" s="19" t="s">
        <v>290</v>
      </c>
      <c r="Y135" s="36" t="s">
        <v>249</v>
      </c>
      <c r="Z135" s="48" t="s">
        <v>91</v>
      </c>
      <c r="AA135" s="48" t="s">
        <v>91</v>
      </c>
      <c r="AB135" s="29" t="s">
        <v>304</v>
      </c>
      <c r="AC135" s="48"/>
      <c r="AD135" s="48"/>
      <c r="AE135" s="48"/>
      <c r="AF135" s="48"/>
      <c r="AG135" s="73"/>
      <c r="AH135" s="73"/>
      <c r="AI135" s="69"/>
      <c r="AJ135" s="19">
        <v>1</v>
      </c>
      <c r="AK135" s="19">
        <v>1</v>
      </c>
      <c r="AL135" s="19">
        <v>1</v>
      </c>
    </row>
    <row r="136" spans="1:38" s="7" customFormat="1" ht="39.950000000000003" customHeight="1">
      <c r="A136" s="17">
        <v>67</v>
      </c>
      <c r="B136" s="19"/>
      <c r="C136" s="19"/>
      <c r="D136" s="19"/>
      <c r="E136" s="21">
        <v>3</v>
      </c>
      <c r="F136" s="19"/>
      <c r="G136" s="19"/>
      <c r="H136" s="19"/>
      <c r="I136" s="19"/>
      <c r="J136" s="29"/>
      <c r="K136" s="29"/>
      <c r="L136" s="102"/>
      <c r="M136" s="27" t="s">
        <v>373</v>
      </c>
      <c r="N136" s="33" t="s">
        <v>161</v>
      </c>
      <c r="O136" s="22"/>
      <c r="P136" s="20" t="s">
        <v>141</v>
      </c>
      <c r="Q136" s="47"/>
      <c r="R136" s="47" t="s">
        <v>104</v>
      </c>
      <c r="S136" s="36" t="s">
        <v>142</v>
      </c>
      <c r="T136" s="47" t="s">
        <v>104</v>
      </c>
      <c r="U136" s="47" t="s">
        <v>143</v>
      </c>
      <c r="V136" s="47" t="s">
        <v>144</v>
      </c>
      <c r="W136" s="22" t="s">
        <v>150</v>
      </c>
      <c r="X136" s="19" t="s">
        <v>146</v>
      </c>
      <c r="Y136" s="36" t="s">
        <v>91</v>
      </c>
      <c r="Z136" s="36" t="s">
        <v>374</v>
      </c>
      <c r="AA136" s="105">
        <v>0.34250000000000003</v>
      </c>
      <c r="AB136" s="29" t="s">
        <v>91</v>
      </c>
      <c r="AC136" s="48"/>
      <c r="AD136" s="48"/>
      <c r="AE136" s="48"/>
      <c r="AF136" s="48"/>
      <c r="AG136" s="73"/>
      <c r="AH136" s="73"/>
      <c r="AI136" s="69"/>
      <c r="AJ136" s="19">
        <v>1</v>
      </c>
      <c r="AK136" s="19">
        <v>1</v>
      </c>
      <c r="AL136" s="19">
        <v>1</v>
      </c>
    </row>
    <row r="137" spans="1:38" ht="39.950000000000003" customHeight="1">
      <c r="A137" s="17">
        <v>68</v>
      </c>
      <c r="B137" s="19"/>
      <c r="C137" s="19"/>
      <c r="D137" s="19"/>
      <c r="E137" s="19"/>
      <c r="F137" s="19">
        <v>4</v>
      </c>
      <c r="G137" s="19"/>
      <c r="H137" s="19"/>
      <c r="I137" s="19"/>
      <c r="J137" s="29"/>
      <c r="K137" s="29"/>
      <c r="L137" s="102"/>
      <c r="M137" s="27" t="s">
        <v>375</v>
      </c>
      <c r="N137" s="33" t="s">
        <v>376</v>
      </c>
      <c r="O137" s="22"/>
      <c r="P137" s="20" t="s">
        <v>141</v>
      </c>
      <c r="Q137" s="47"/>
      <c r="R137" s="47" t="s">
        <v>104</v>
      </c>
      <c r="S137" s="36" t="s">
        <v>142</v>
      </c>
      <c r="T137" s="47" t="s">
        <v>104</v>
      </c>
      <c r="U137" s="47" t="s">
        <v>144</v>
      </c>
      <c r="V137" s="47" t="s">
        <v>143</v>
      </c>
      <c r="W137" s="22" t="s">
        <v>200</v>
      </c>
      <c r="X137" s="19" t="s">
        <v>27</v>
      </c>
      <c r="Y137" s="36" t="s">
        <v>202</v>
      </c>
      <c r="Z137" s="36" t="s">
        <v>377</v>
      </c>
      <c r="AA137" s="106">
        <v>0.129</v>
      </c>
      <c r="AB137" s="29" t="s">
        <v>91</v>
      </c>
      <c r="AC137" s="48"/>
      <c r="AD137" s="48"/>
      <c r="AE137" s="48"/>
      <c r="AF137" s="48"/>
      <c r="AG137" s="73"/>
      <c r="AH137" s="73"/>
      <c r="AI137" s="69"/>
      <c r="AJ137" s="19">
        <v>1</v>
      </c>
      <c r="AK137" s="19">
        <v>1</v>
      </c>
      <c r="AL137" s="19">
        <v>1</v>
      </c>
    </row>
    <row r="138" spans="1:38" customFormat="1" ht="39.950000000000003" customHeight="1">
      <c r="A138" s="17"/>
      <c r="B138" s="19"/>
      <c r="C138" s="19"/>
      <c r="D138" s="19"/>
      <c r="E138" s="19"/>
      <c r="F138" s="19">
        <v>4</v>
      </c>
      <c r="G138" s="19"/>
      <c r="H138" s="19"/>
      <c r="I138" s="19"/>
      <c r="J138" s="29"/>
      <c r="K138" s="29"/>
      <c r="L138" s="87"/>
      <c r="M138" s="27" t="s">
        <v>378</v>
      </c>
      <c r="N138" s="33" t="s">
        <v>376</v>
      </c>
      <c r="O138" s="22"/>
      <c r="P138" s="20" t="s">
        <v>141</v>
      </c>
      <c r="Q138" s="47"/>
      <c r="R138" s="47" t="s">
        <v>104</v>
      </c>
      <c r="S138" s="36" t="s">
        <v>142</v>
      </c>
      <c r="T138" s="47" t="s">
        <v>104</v>
      </c>
      <c r="U138" s="47" t="s">
        <v>144</v>
      </c>
      <c r="V138" s="47" t="s">
        <v>143</v>
      </c>
      <c r="W138" s="22" t="s">
        <v>200</v>
      </c>
      <c r="X138" s="19" t="s">
        <v>27</v>
      </c>
      <c r="Y138" s="36" t="s">
        <v>202</v>
      </c>
      <c r="Z138" s="36" t="s">
        <v>379</v>
      </c>
      <c r="AA138" s="106">
        <v>0.13600000000000001</v>
      </c>
      <c r="AB138" s="29"/>
      <c r="AC138" s="48"/>
      <c r="AD138" s="48"/>
      <c r="AE138" s="48"/>
      <c r="AF138" s="48"/>
      <c r="AG138" s="73"/>
      <c r="AH138" s="73"/>
      <c r="AI138" s="69"/>
      <c r="AJ138" s="19">
        <v>1</v>
      </c>
      <c r="AK138" s="19">
        <v>1</v>
      </c>
      <c r="AL138" s="19">
        <v>1</v>
      </c>
    </row>
    <row r="139" spans="1:38" s="8" customFormat="1" ht="39.950000000000003" customHeight="1">
      <c r="A139" s="17">
        <v>69</v>
      </c>
      <c r="B139" s="19"/>
      <c r="C139" s="19"/>
      <c r="D139" s="19"/>
      <c r="E139" s="19"/>
      <c r="F139" s="19">
        <v>4</v>
      </c>
      <c r="G139" s="19"/>
      <c r="H139" s="19"/>
      <c r="I139" s="19"/>
      <c r="J139" s="29"/>
      <c r="K139" s="29"/>
      <c r="L139" s="102"/>
      <c r="M139" s="27" t="s">
        <v>380</v>
      </c>
      <c r="N139" s="33" t="s">
        <v>376</v>
      </c>
      <c r="O139" s="29"/>
      <c r="P139" s="20" t="s">
        <v>141</v>
      </c>
      <c r="Q139" s="47"/>
      <c r="R139" s="47" t="s">
        <v>104</v>
      </c>
      <c r="S139" s="36" t="s">
        <v>142</v>
      </c>
      <c r="T139" s="47" t="s">
        <v>104</v>
      </c>
      <c r="U139" s="47" t="s">
        <v>144</v>
      </c>
      <c r="V139" s="47" t="s">
        <v>143</v>
      </c>
      <c r="W139" s="22" t="s">
        <v>200</v>
      </c>
      <c r="X139" s="19" t="s">
        <v>27</v>
      </c>
      <c r="Y139" s="36" t="s">
        <v>202</v>
      </c>
      <c r="Z139" s="20" t="s">
        <v>381</v>
      </c>
      <c r="AA139" s="106">
        <v>6.3E-2</v>
      </c>
      <c r="AB139" s="29" t="s">
        <v>91</v>
      </c>
      <c r="AC139" s="48"/>
      <c r="AD139" s="48"/>
      <c r="AE139" s="48"/>
      <c r="AF139" s="48"/>
      <c r="AG139" s="73"/>
      <c r="AH139" s="73"/>
      <c r="AI139" s="69"/>
      <c r="AJ139" s="19">
        <v>1</v>
      </c>
      <c r="AK139" s="19">
        <v>1</v>
      </c>
      <c r="AL139" s="19">
        <v>1</v>
      </c>
    </row>
    <row r="140" spans="1:38" s="8" customFormat="1" ht="39.950000000000003" customHeight="1">
      <c r="A140" s="17"/>
      <c r="B140" s="19"/>
      <c r="C140" s="19"/>
      <c r="D140" s="19"/>
      <c r="E140" s="19"/>
      <c r="F140" s="19">
        <v>4</v>
      </c>
      <c r="G140" s="19"/>
      <c r="H140" s="19"/>
      <c r="I140" s="19"/>
      <c r="J140" s="29"/>
      <c r="K140" s="29"/>
      <c r="L140" s="87"/>
      <c r="M140" s="27" t="s">
        <v>382</v>
      </c>
      <c r="N140" s="33" t="s">
        <v>376</v>
      </c>
      <c r="O140" s="29"/>
      <c r="P140" s="20" t="s">
        <v>141</v>
      </c>
      <c r="Q140" s="47"/>
      <c r="R140" s="47" t="s">
        <v>104</v>
      </c>
      <c r="S140" s="36" t="s">
        <v>142</v>
      </c>
      <c r="T140" s="47" t="s">
        <v>104</v>
      </c>
      <c r="U140" s="47" t="s">
        <v>144</v>
      </c>
      <c r="V140" s="47" t="s">
        <v>143</v>
      </c>
      <c r="W140" s="22" t="s">
        <v>200</v>
      </c>
      <c r="X140" s="19" t="s">
        <v>27</v>
      </c>
      <c r="Y140" s="36" t="s">
        <v>202</v>
      </c>
      <c r="Z140" s="20" t="s">
        <v>383</v>
      </c>
      <c r="AA140" s="106">
        <v>5.8000000000000003E-2</v>
      </c>
      <c r="AB140" s="107"/>
      <c r="AC140" s="48"/>
      <c r="AD140" s="48"/>
      <c r="AE140" s="48"/>
      <c r="AF140" s="48"/>
      <c r="AG140" s="73"/>
      <c r="AH140" s="73"/>
      <c r="AI140" s="112"/>
      <c r="AJ140" s="19">
        <v>1</v>
      </c>
      <c r="AK140" s="19">
        <v>1</v>
      </c>
      <c r="AL140" s="19">
        <v>1</v>
      </c>
    </row>
    <row r="141" spans="1:38" ht="39.950000000000003" customHeight="1">
      <c r="A141" s="17">
        <v>70</v>
      </c>
      <c r="B141" s="19"/>
      <c r="C141" s="19"/>
      <c r="D141" s="19"/>
      <c r="E141" s="101"/>
      <c r="F141" s="19">
        <v>4</v>
      </c>
      <c r="G141" s="101"/>
      <c r="H141" s="19"/>
      <c r="I141" s="19"/>
      <c r="J141" s="29"/>
      <c r="K141" s="29"/>
      <c r="L141" s="87"/>
      <c r="M141" s="27" t="s">
        <v>384</v>
      </c>
      <c r="N141" s="33" t="s">
        <v>161</v>
      </c>
      <c r="O141" s="29"/>
      <c r="P141" s="20" t="s">
        <v>141</v>
      </c>
      <c r="Q141" s="47"/>
      <c r="R141" s="47" t="s">
        <v>104</v>
      </c>
      <c r="S141" s="36" t="s">
        <v>142</v>
      </c>
      <c r="T141" s="47" t="s">
        <v>104</v>
      </c>
      <c r="U141" s="47" t="s">
        <v>143</v>
      </c>
      <c r="V141" s="47" t="s">
        <v>144</v>
      </c>
      <c r="W141" s="20" t="s">
        <v>164</v>
      </c>
      <c r="X141" s="19" t="s">
        <v>385</v>
      </c>
      <c r="Y141" s="36" t="s">
        <v>166</v>
      </c>
      <c r="Z141" s="36" t="s">
        <v>91</v>
      </c>
      <c r="AA141" s="106">
        <v>6.8000000000000005E-2</v>
      </c>
      <c r="AB141" s="107" t="s">
        <v>91</v>
      </c>
      <c r="AC141" s="48"/>
      <c r="AD141" s="48"/>
      <c r="AE141" s="48"/>
      <c r="AF141" s="48"/>
      <c r="AG141" s="73"/>
      <c r="AH141" s="73"/>
      <c r="AI141" s="76"/>
      <c r="AJ141" s="19">
        <v>1</v>
      </c>
      <c r="AK141" s="19">
        <v>1</v>
      </c>
      <c r="AL141" s="19">
        <v>1</v>
      </c>
    </row>
    <row r="142" spans="1:38" ht="39.950000000000003" customHeight="1">
      <c r="A142" s="17">
        <v>71</v>
      </c>
      <c r="B142" s="19"/>
      <c r="C142" s="19"/>
      <c r="D142" s="19"/>
      <c r="E142" s="22"/>
      <c r="F142" s="19">
        <v>4</v>
      </c>
      <c r="G142" s="19"/>
      <c r="H142" s="19"/>
      <c r="I142" s="19"/>
      <c r="J142" s="29"/>
      <c r="K142" s="29"/>
      <c r="L142" s="26"/>
      <c r="M142" s="27" t="s">
        <v>386</v>
      </c>
      <c r="N142" s="33" t="s">
        <v>161</v>
      </c>
      <c r="O142" s="29"/>
      <c r="P142" s="20" t="s">
        <v>141</v>
      </c>
      <c r="Q142" s="29"/>
      <c r="R142" s="47" t="s">
        <v>104</v>
      </c>
      <c r="S142" s="36" t="s">
        <v>142</v>
      </c>
      <c r="T142" s="47" t="s">
        <v>104</v>
      </c>
      <c r="U142" s="47" t="s">
        <v>143</v>
      </c>
      <c r="V142" s="47" t="s">
        <v>144</v>
      </c>
      <c r="W142" s="20" t="s">
        <v>164</v>
      </c>
      <c r="X142" s="19" t="s">
        <v>385</v>
      </c>
      <c r="Y142" s="36" t="s">
        <v>166</v>
      </c>
      <c r="Z142" s="36" t="s">
        <v>91</v>
      </c>
      <c r="AA142" s="162">
        <v>7.0999999999999994E-2</v>
      </c>
      <c r="AB142" s="29" t="s">
        <v>91</v>
      </c>
      <c r="AC142" s="48"/>
      <c r="AD142" s="48"/>
      <c r="AE142" s="48"/>
      <c r="AF142" s="48"/>
      <c r="AG142" s="73"/>
      <c r="AH142" s="73"/>
      <c r="AI142" s="69"/>
      <c r="AJ142" s="19">
        <v>1</v>
      </c>
      <c r="AK142" s="19">
        <v>1</v>
      </c>
      <c r="AL142" s="19">
        <v>1</v>
      </c>
    </row>
    <row r="143" spans="1:38" ht="39.950000000000003" customHeight="1">
      <c r="A143" s="17">
        <v>72</v>
      </c>
      <c r="B143" s="19"/>
      <c r="C143" s="19"/>
      <c r="D143" s="19"/>
      <c r="E143" s="101"/>
      <c r="F143" s="19">
        <v>4</v>
      </c>
      <c r="G143" s="101"/>
      <c r="H143" s="19"/>
      <c r="I143" s="19"/>
      <c r="J143" s="29"/>
      <c r="K143" s="29"/>
      <c r="L143" s="102"/>
      <c r="M143" s="27" t="s">
        <v>387</v>
      </c>
      <c r="N143" s="33" t="s">
        <v>161</v>
      </c>
      <c r="O143" s="29"/>
      <c r="P143" s="20" t="s">
        <v>141</v>
      </c>
      <c r="Q143" s="47"/>
      <c r="R143" s="47" t="s">
        <v>104</v>
      </c>
      <c r="S143" s="36" t="s">
        <v>142</v>
      </c>
      <c r="T143" s="47" t="s">
        <v>104</v>
      </c>
      <c r="U143" s="47" t="s">
        <v>143</v>
      </c>
      <c r="V143" s="47" t="s">
        <v>144</v>
      </c>
      <c r="W143" s="20" t="s">
        <v>164</v>
      </c>
      <c r="X143" s="19" t="s">
        <v>385</v>
      </c>
      <c r="Y143" s="36" t="s">
        <v>166</v>
      </c>
      <c r="Z143" s="36" t="s">
        <v>91</v>
      </c>
      <c r="AA143" s="110">
        <v>6.6000000000000003E-2</v>
      </c>
      <c r="AB143" s="29" t="s">
        <v>91</v>
      </c>
      <c r="AC143" s="48"/>
      <c r="AD143" s="48"/>
      <c r="AE143" s="48"/>
      <c r="AF143" s="48"/>
      <c r="AG143" s="73"/>
      <c r="AH143" s="73"/>
      <c r="AI143" s="69"/>
      <c r="AJ143" s="19">
        <v>1</v>
      </c>
      <c r="AK143" s="19">
        <v>1</v>
      </c>
      <c r="AL143" s="19">
        <v>1</v>
      </c>
    </row>
    <row r="144" spans="1:38" ht="39.950000000000003" customHeight="1">
      <c r="A144" s="17">
        <v>73</v>
      </c>
      <c r="B144" s="19"/>
      <c r="C144" s="19"/>
      <c r="D144" s="101"/>
      <c r="E144" s="19"/>
      <c r="F144" s="19">
        <v>4</v>
      </c>
      <c r="G144" s="101"/>
      <c r="H144" s="19"/>
      <c r="I144" s="19"/>
      <c r="J144" s="29"/>
      <c r="K144" s="29"/>
      <c r="L144" s="87"/>
      <c r="M144" s="27" t="s">
        <v>388</v>
      </c>
      <c r="N144" s="33" t="s">
        <v>161</v>
      </c>
      <c r="O144" s="22"/>
      <c r="P144" s="20" t="s">
        <v>141</v>
      </c>
      <c r="Q144" s="47"/>
      <c r="R144" s="47" t="s">
        <v>104</v>
      </c>
      <c r="S144" s="36" t="s">
        <v>142</v>
      </c>
      <c r="T144" s="47" t="s">
        <v>104</v>
      </c>
      <c r="U144" s="47" t="s">
        <v>143</v>
      </c>
      <c r="V144" s="47" t="s">
        <v>144</v>
      </c>
      <c r="W144" s="20" t="s">
        <v>164</v>
      </c>
      <c r="X144" s="19" t="s">
        <v>385</v>
      </c>
      <c r="Y144" s="36" t="s">
        <v>166</v>
      </c>
      <c r="Z144" s="36" t="s">
        <v>91</v>
      </c>
      <c r="AA144" s="106">
        <v>5.8000000000000003E-2</v>
      </c>
      <c r="AB144" s="29" t="s">
        <v>91</v>
      </c>
      <c r="AC144" s="48"/>
      <c r="AD144" s="48"/>
      <c r="AE144" s="48"/>
      <c r="AF144" s="48"/>
      <c r="AG144" s="73"/>
      <c r="AH144" s="73"/>
      <c r="AI144" s="69"/>
      <c r="AJ144" s="19">
        <v>1</v>
      </c>
      <c r="AK144" s="19">
        <v>1</v>
      </c>
      <c r="AL144" s="19">
        <v>1</v>
      </c>
    </row>
    <row r="145" spans="1:38" ht="39.950000000000003" customHeight="1">
      <c r="A145" s="17">
        <v>74</v>
      </c>
      <c r="B145" s="19"/>
      <c r="C145" s="19"/>
      <c r="D145" s="101"/>
      <c r="E145" s="19"/>
      <c r="F145" s="19">
        <v>4</v>
      </c>
      <c r="G145" s="101"/>
      <c r="H145" s="19"/>
      <c r="I145" s="19"/>
      <c r="J145" s="29"/>
      <c r="K145" s="29"/>
      <c r="L145" s="103"/>
      <c r="M145" s="27" t="s">
        <v>389</v>
      </c>
      <c r="N145" s="33" t="s">
        <v>161</v>
      </c>
      <c r="O145" s="22"/>
      <c r="P145" s="20" t="s">
        <v>141</v>
      </c>
      <c r="Q145" s="47"/>
      <c r="R145" s="47" t="s">
        <v>104</v>
      </c>
      <c r="S145" s="36" t="s">
        <v>142</v>
      </c>
      <c r="T145" s="47" t="s">
        <v>104</v>
      </c>
      <c r="U145" s="47" t="s">
        <v>143</v>
      </c>
      <c r="V145" s="47" t="s">
        <v>144</v>
      </c>
      <c r="W145" s="20" t="s">
        <v>164</v>
      </c>
      <c r="X145" s="19" t="s">
        <v>385</v>
      </c>
      <c r="Y145" s="36" t="s">
        <v>166</v>
      </c>
      <c r="Z145" s="36" t="s">
        <v>91</v>
      </c>
      <c r="AA145" s="59">
        <v>7.3999999999999996E-2</v>
      </c>
      <c r="AB145" s="29" t="s">
        <v>91</v>
      </c>
      <c r="AC145" s="48"/>
      <c r="AD145" s="48"/>
      <c r="AE145" s="48"/>
      <c r="AF145" s="48"/>
      <c r="AG145" s="73"/>
      <c r="AH145" s="73"/>
      <c r="AI145" s="69"/>
      <c r="AJ145" s="19">
        <v>1</v>
      </c>
      <c r="AK145" s="19">
        <v>1</v>
      </c>
      <c r="AL145" s="19">
        <v>1</v>
      </c>
    </row>
    <row r="146" spans="1:38" ht="39.950000000000003" customHeight="1">
      <c r="A146" s="17">
        <v>75</v>
      </c>
      <c r="B146" s="19"/>
      <c r="C146" s="19"/>
      <c r="D146" s="101"/>
      <c r="E146" s="19"/>
      <c r="F146" s="19">
        <v>4</v>
      </c>
      <c r="G146" s="101"/>
      <c r="H146" s="19"/>
      <c r="I146" s="19"/>
      <c r="J146" s="29"/>
      <c r="K146" s="29"/>
      <c r="L146" s="103"/>
      <c r="M146" s="27" t="s">
        <v>390</v>
      </c>
      <c r="N146" s="33" t="s">
        <v>161</v>
      </c>
      <c r="O146" s="22"/>
      <c r="P146" s="20" t="s">
        <v>141</v>
      </c>
      <c r="Q146" s="47"/>
      <c r="R146" s="47" t="s">
        <v>104</v>
      </c>
      <c r="S146" s="36" t="s">
        <v>142</v>
      </c>
      <c r="T146" s="47" t="s">
        <v>104</v>
      </c>
      <c r="U146" s="47" t="s">
        <v>143</v>
      </c>
      <c r="V146" s="47" t="s">
        <v>144</v>
      </c>
      <c r="W146" s="20" t="s">
        <v>164</v>
      </c>
      <c r="X146" s="19" t="s">
        <v>385</v>
      </c>
      <c r="Y146" s="36" t="s">
        <v>166</v>
      </c>
      <c r="Z146" s="36" t="s">
        <v>91</v>
      </c>
      <c r="AA146" s="106">
        <v>8.8999999999999996E-2</v>
      </c>
      <c r="AB146" s="29" t="s">
        <v>91</v>
      </c>
      <c r="AC146" s="48"/>
      <c r="AD146" s="48"/>
      <c r="AE146" s="48"/>
      <c r="AF146" s="48"/>
      <c r="AG146" s="73"/>
      <c r="AH146" s="73"/>
      <c r="AI146" s="69"/>
      <c r="AJ146" s="19">
        <v>1</v>
      </c>
      <c r="AK146" s="19">
        <v>1</v>
      </c>
      <c r="AL146" s="19">
        <v>1</v>
      </c>
    </row>
    <row r="147" spans="1:38" ht="39.950000000000003" customHeight="1">
      <c r="A147" s="17">
        <v>76</v>
      </c>
      <c r="B147" s="20"/>
      <c r="C147" s="19"/>
      <c r="D147" s="101"/>
      <c r="E147" s="19"/>
      <c r="F147" s="19">
        <v>4</v>
      </c>
      <c r="G147" s="101"/>
      <c r="H147" s="19"/>
      <c r="I147" s="19"/>
      <c r="J147" s="29"/>
      <c r="K147" s="29"/>
      <c r="L147" s="104"/>
      <c r="M147" s="27" t="s">
        <v>391</v>
      </c>
      <c r="N147" s="33" t="s">
        <v>161</v>
      </c>
      <c r="O147" s="42"/>
      <c r="P147" s="20" t="s">
        <v>141</v>
      </c>
      <c r="Q147" s="47"/>
      <c r="R147" s="47" t="s">
        <v>104</v>
      </c>
      <c r="S147" s="36" t="s">
        <v>142</v>
      </c>
      <c r="T147" s="47" t="s">
        <v>104</v>
      </c>
      <c r="U147" s="47" t="s">
        <v>143</v>
      </c>
      <c r="V147" s="47" t="s">
        <v>144</v>
      </c>
      <c r="W147" s="20" t="s">
        <v>164</v>
      </c>
      <c r="X147" s="19" t="s">
        <v>385</v>
      </c>
      <c r="Y147" s="36" t="s">
        <v>166</v>
      </c>
      <c r="Z147" s="36" t="s">
        <v>91</v>
      </c>
      <c r="AA147" s="106">
        <v>0.125</v>
      </c>
      <c r="AB147" s="29" t="s">
        <v>91</v>
      </c>
      <c r="AC147" s="48"/>
      <c r="AD147" s="48"/>
      <c r="AE147" s="48"/>
      <c r="AF147" s="48"/>
      <c r="AG147" s="73"/>
      <c r="AH147" s="73"/>
      <c r="AI147" s="69"/>
      <c r="AJ147" s="19">
        <v>1</v>
      </c>
      <c r="AK147" s="19">
        <v>1</v>
      </c>
      <c r="AL147" s="19">
        <v>1</v>
      </c>
    </row>
    <row r="148" spans="1:38" ht="39.950000000000003" customHeight="1">
      <c r="A148" s="17">
        <v>77</v>
      </c>
      <c r="B148" s="19"/>
      <c r="C148" s="19"/>
      <c r="D148" s="101"/>
      <c r="E148" s="19"/>
      <c r="F148" s="19">
        <v>4</v>
      </c>
      <c r="G148" s="101"/>
      <c r="H148" s="19"/>
      <c r="I148" s="19"/>
      <c r="J148" s="29"/>
      <c r="K148" s="29"/>
      <c r="L148" s="87"/>
      <c r="M148" s="27" t="s">
        <v>392</v>
      </c>
      <c r="N148" s="33" t="s">
        <v>161</v>
      </c>
      <c r="O148" s="22"/>
      <c r="P148" s="20" t="s">
        <v>141</v>
      </c>
      <c r="Q148" s="47"/>
      <c r="R148" s="47" t="s">
        <v>104</v>
      </c>
      <c r="S148" s="36" t="s">
        <v>142</v>
      </c>
      <c r="T148" s="47" t="s">
        <v>104</v>
      </c>
      <c r="U148" s="47" t="s">
        <v>143</v>
      </c>
      <c r="V148" s="47" t="s">
        <v>144</v>
      </c>
      <c r="W148" s="20" t="s">
        <v>164</v>
      </c>
      <c r="X148" s="19" t="s">
        <v>385</v>
      </c>
      <c r="Y148" s="36" t="s">
        <v>166</v>
      </c>
      <c r="Z148" s="36" t="s">
        <v>91</v>
      </c>
      <c r="AA148" s="106">
        <v>0.124</v>
      </c>
      <c r="AB148" s="29" t="s">
        <v>91</v>
      </c>
      <c r="AC148" s="48"/>
      <c r="AD148" s="48"/>
      <c r="AE148" s="48"/>
      <c r="AF148" s="48"/>
      <c r="AG148" s="73"/>
      <c r="AH148" s="73"/>
      <c r="AI148" s="69"/>
      <c r="AJ148" s="19">
        <v>1</v>
      </c>
      <c r="AK148" s="19">
        <v>1</v>
      </c>
      <c r="AL148" s="19">
        <v>1</v>
      </c>
    </row>
    <row r="149" spans="1:38" ht="39.950000000000003" customHeight="1">
      <c r="A149" s="17">
        <v>78</v>
      </c>
      <c r="B149" s="19"/>
      <c r="C149" s="19"/>
      <c r="D149" s="101"/>
      <c r="E149" s="19"/>
      <c r="F149" s="19">
        <v>4</v>
      </c>
      <c r="G149" s="101"/>
      <c r="H149" s="19"/>
      <c r="I149" s="19"/>
      <c r="J149" s="29"/>
      <c r="K149" s="29"/>
      <c r="L149" s="102"/>
      <c r="M149" s="27" t="s">
        <v>393</v>
      </c>
      <c r="N149" s="33" t="s">
        <v>161</v>
      </c>
      <c r="O149" s="29"/>
      <c r="P149" s="20" t="s">
        <v>141</v>
      </c>
      <c r="Q149" s="47"/>
      <c r="R149" s="47" t="s">
        <v>104</v>
      </c>
      <c r="S149" s="36" t="s">
        <v>142</v>
      </c>
      <c r="T149" s="47" t="s">
        <v>104</v>
      </c>
      <c r="U149" s="47" t="s">
        <v>143</v>
      </c>
      <c r="V149" s="47" t="s">
        <v>144</v>
      </c>
      <c r="W149" s="20" t="s">
        <v>164</v>
      </c>
      <c r="X149" s="19" t="s">
        <v>385</v>
      </c>
      <c r="Y149" s="36" t="s">
        <v>166</v>
      </c>
      <c r="Z149" s="36" t="s">
        <v>91</v>
      </c>
      <c r="AA149" s="106">
        <v>0.06</v>
      </c>
      <c r="AB149" s="29" t="s">
        <v>91</v>
      </c>
      <c r="AC149" s="48"/>
      <c r="AD149" s="48"/>
      <c r="AE149" s="48"/>
      <c r="AF149" s="48"/>
      <c r="AG149" s="73"/>
      <c r="AH149" s="73"/>
      <c r="AI149" s="69"/>
      <c r="AJ149" s="19">
        <v>1</v>
      </c>
      <c r="AK149" s="19">
        <v>1</v>
      </c>
      <c r="AL149" s="19">
        <v>1</v>
      </c>
    </row>
    <row r="150" spans="1:38" ht="39.950000000000003" customHeight="1">
      <c r="A150" s="17">
        <v>79</v>
      </c>
      <c r="B150" s="19"/>
      <c r="C150" s="19"/>
      <c r="D150" s="101"/>
      <c r="E150" s="101"/>
      <c r="F150" s="19">
        <v>4</v>
      </c>
      <c r="G150" s="101"/>
      <c r="H150" s="19"/>
      <c r="I150" s="19"/>
      <c r="J150" s="29"/>
      <c r="K150" s="29"/>
      <c r="L150" s="102"/>
      <c r="M150" s="27" t="s">
        <v>394</v>
      </c>
      <c r="N150" s="33" t="s">
        <v>161</v>
      </c>
      <c r="O150" s="29"/>
      <c r="P150" s="20" t="s">
        <v>141</v>
      </c>
      <c r="Q150" s="47"/>
      <c r="R150" s="47" t="s">
        <v>104</v>
      </c>
      <c r="S150" s="36" t="s">
        <v>142</v>
      </c>
      <c r="T150" s="47" t="s">
        <v>104</v>
      </c>
      <c r="U150" s="47" t="s">
        <v>143</v>
      </c>
      <c r="V150" s="47" t="s">
        <v>144</v>
      </c>
      <c r="W150" s="20" t="s">
        <v>164</v>
      </c>
      <c r="X150" s="19" t="s">
        <v>385</v>
      </c>
      <c r="Y150" s="36" t="s">
        <v>166</v>
      </c>
      <c r="Z150" s="36" t="s">
        <v>91</v>
      </c>
      <c r="AA150" s="106">
        <v>4.8000000000000001E-2</v>
      </c>
      <c r="AB150" s="29" t="s">
        <v>91</v>
      </c>
      <c r="AC150" s="48"/>
      <c r="AD150" s="48"/>
      <c r="AE150" s="48"/>
      <c r="AF150" s="48"/>
      <c r="AG150" s="73"/>
      <c r="AH150" s="73"/>
      <c r="AI150" s="69"/>
      <c r="AJ150" s="19">
        <v>1</v>
      </c>
      <c r="AK150" s="19">
        <v>1</v>
      </c>
      <c r="AL150" s="19">
        <v>1</v>
      </c>
    </row>
    <row r="151" spans="1:38" ht="39.950000000000003" customHeight="1">
      <c r="A151" s="17">
        <v>80</v>
      </c>
      <c r="B151" s="19"/>
      <c r="C151" s="19"/>
      <c r="D151" s="101"/>
      <c r="E151" s="101"/>
      <c r="F151" s="19">
        <v>4</v>
      </c>
      <c r="G151" s="101"/>
      <c r="H151" s="19"/>
      <c r="I151" s="19"/>
      <c r="J151" s="29"/>
      <c r="K151" s="29"/>
      <c r="L151" s="102"/>
      <c r="M151" s="27" t="s">
        <v>395</v>
      </c>
      <c r="N151" s="33" t="s">
        <v>161</v>
      </c>
      <c r="O151" s="29"/>
      <c r="P151" s="20" t="s">
        <v>141</v>
      </c>
      <c r="Q151" s="47"/>
      <c r="R151" s="47" t="s">
        <v>104</v>
      </c>
      <c r="S151" s="36" t="s">
        <v>142</v>
      </c>
      <c r="T151" s="47" t="s">
        <v>104</v>
      </c>
      <c r="U151" s="47" t="s">
        <v>143</v>
      </c>
      <c r="V151" s="47" t="s">
        <v>144</v>
      </c>
      <c r="W151" s="20" t="s">
        <v>164</v>
      </c>
      <c r="X151" s="19" t="s">
        <v>385</v>
      </c>
      <c r="Y151" s="36" t="s">
        <v>166</v>
      </c>
      <c r="Z151" s="36" t="s">
        <v>91</v>
      </c>
      <c r="AA151" s="106">
        <v>0.11799999999999999</v>
      </c>
      <c r="AB151" s="29" t="s">
        <v>91</v>
      </c>
      <c r="AC151" s="48"/>
      <c r="AD151" s="48"/>
      <c r="AE151" s="48"/>
      <c r="AF151" s="48"/>
      <c r="AG151" s="73"/>
      <c r="AH151" s="73"/>
      <c r="AI151" s="69"/>
      <c r="AJ151" s="19">
        <v>1</v>
      </c>
      <c r="AK151" s="19">
        <v>1</v>
      </c>
      <c r="AL151" s="19">
        <v>1</v>
      </c>
    </row>
    <row r="152" spans="1:38" ht="39.950000000000003" customHeight="1">
      <c r="A152" s="17"/>
      <c r="B152" s="19"/>
      <c r="C152" s="19"/>
      <c r="D152" s="101">
        <v>2</v>
      </c>
      <c r="E152" s="101"/>
      <c r="F152" s="19"/>
      <c r="G152" s="101"/>
      <c r="H152" s="19"/>
      <c r="I152" s="19"/>
      <c r="J152" s="29"/>
      <c r="K152" s="29"/>
      <c r="L152" s="102"/>
      <c r="M152" s="27" t="s">
        <v>279</v>
      </c>
      <c r="N152" s="28" t="s">
        <v>195</v>
      </c>
      <c r="O152" s="29"/>
      <c r="P152" s="20" t="s">
        <v>141</v>
      </c>
      <c r="Q152" s="36" t="s">
        <v>91</v>
      </c>
      <c r="R152" s="47" t="s">
        <v>104</v>
      </c>
      <c r="S152" s="36" t="s">
        <v>142</v>
      </c>
      <c r="T152" s="36" t="s">
        <v>91</v>
      </c>
      <c r="U152" s="47" t="s">
        <v>144</v>
      </c>
      <c r="V152" s="47" t="s">
        <v>143</v>
      </c>
      <c r="W152" s="36" t="s">
        <v>91</v>
      </c>
      <c r="X152" s="36" t="s">
        <v>91</v>
      </c>
      <c r="Y152" s="36" t="s">
        <v>91</v>
      </c>
      <c r="Z152" s="36" t="s">
        <v>91</v>
      </c>
      <c r="AA152" s="58">
        <v>1E-3</v>
      </c>
      <c r="AB152" s="29" t="s">
        <v>91</v>
      </c>
      <c r="AC152" s="48"/>
      <c r="AD152" s="48"/>
      <c r="AE152" s="48"/>
      <c r="AF152" s="48"/>
      <c r="AG152" s="73"/>
      <c r="AH152" s="73"/>
      <c r="AI152" s="69"/>
      <c r="AJ152" s="19">
        <v>24</v>
      </c>
      <c r="AK152" s="19">
        <v>24</v>
      </c>
      <c r="AL152" s="19">
        <v>24</v>
      </c>
    </row>
    <row r="153" spans="1:38" ht="39.950000000000003" customHeight="1">
      <c r="A153" s="17">
        <v>93</v>
      </c>
      <c r="B153" s="19"/>
      <c r="C153" s="19">
        <v>1</v>
      </c>
      <c r="D153" s="101"/>
      <c r="E153" s="101"/>
      <c r="F153" s="19"/>
      <c r="G153" s="101"/>
      <c r="H153" s="19"/>
      <c r="I153" s="19"/>
      <c r="J153" s="29"/>
      <c r="K153" s="29"/>
      <c r="L153" s="87"/>
      <c r="M153" s="27" t="s">
        <v>396</v>
      </c>
      <c r="N153" s="46" t="s">
        <v>188</v>
      </c>
      <c r="O153" s="29"/>
      <c r="P153" s="29" t="s">
        <v>141</v>
      </c>
      <c r="Q153" s="36" t="s">
        <v>91</v>
      </c>
      <c r="R153" s="47" t="s">
        <v>104</v>
      </c>
      <c r="S153" s="36" t="s">
        <v>142</v>
      </c>
      <c r="T153" s="36" t="s">
        <v>91</v>
      </c>
      <c r="U153" s="47" t="s">
        <v>144</v>
      </c>
      <c r="V153" s="47" t="s">
        <v>143</v>
      </c>
      <c r="W153" s="20" t="s">
        <v>397</v>
      </c>
      <c r="X153" s="19" t="s">
        <v>91</v>
      </c>
      <c r="Y153" s="36" t="s">
        <v>91</v>
      </c>
      <c r="Z153" s="20" t="s">
        <v>91</v>
      </c>
      <c r="AA153" s="105">
        <v>1.6500000000000001E-2</v>
      </c>
      <c r="AB153" s="29" t="s">
        <v>91</v>
      </c>
      <c r="AC153" s="48"/>
      <c r="AD153" s="48"/>
      <c r="AE153" s="48"/>
      <c r="AF153" s="48"/>
      <c r="AG153" s="73"/>
      <c r="AH153" s="73"/>
      <c r="AI153" s="39"/>
      <c r="AJ153" s="19">
        <v>1</v>
      </c>
      <c r="AK153" s="19">
        <v>1</v>
      </c>
      <c r="AL153" s="19">
        <v>1</v>
      </c>
    </row>
    <row r="154" spans="1:38" ht="39.950000000000003" customHeight="1">
      <c r="A154" s="17">
        <v>94</v>
      </c>
      <c r="B154" s="19"/>
      <c r="C154" s="19">
        <v>1</v>
      </c>
      <c r="D154" s="101"/>
      <c r="E154" s="101"/>
      <c r="F154" s="19"/>
      <c r="G154" s="101"/>
      <c r="H154" s="19"/>
      <c r="I154" s="19"/>
      <c r="J154" s="29"/>
      <c r="K154" s="29"/>
      <c r="L154" s="87"/>
      <c r="M154" s="27" t="s">
        <v>398</v>
      </c>
      <c r="N154" s="46" t="s">
        <v>188</v>
      </c>
      <c r="O154" s="29"/>
      <c r="P154" s="29" t="s">
        <v>141</v>
      </c>
      <c r="Q154" s="36" t="s">
        <v>91</v>
      </c>
      <c r="R154" s="47" t="s">
        <v>104</v>
      </c>
      <c r="S154" s="36" t="s">
        <v>142</v>
      </c>
      <c r="T154" s="36" t="s">
        <v>91</v>
      </c>
      <c r="U154" s="47" t="s">
        <v>144</v>
      </c>
      <c r="V154" s="47" t="s">
        <v>143</v>
      </c>
      <c r="W154" s="20" t="s">
        <v>397</v>
      </c>
      <c r="X154" s="19" t="s">
        <v>91</v>
      </c>
      <c r="Y154" s="36" t="s">
        <v>91</v>
      </c>
      <c r="Z154" s="20" t="s">
        <v>91</v>
      </c>
      <c r="AA154" s="105">
        <v>4.4999999999999997E-3</v>
      </c>
      <c r="AB154" s="29" t="s">
        <v>91</v>
      </c>
      <c r="AC154" s="48"/>
      <c r="AD154" s="48"/>
      <c r="AE154" s="48"/>
      <c r="AF154" s="48"/>
      <c r="AG154" s="73"/>
      <c r="AH154" s="73"/>
      <c r="AI154" s="39"/>
      <c r="AJ154" s="19">
        <v>1</v>
      </c>
      <c r="AK154" s="19">
        <v>1</v>
      </c>
      <c r="AL154" s="19">
        <v>1</v>
      </c>
    </row>
    <row r="155" spans="1:38" ht="39.950000000000003" customHeight="1">
      <c r="A155" s="17">
        <v>95</v>
      </c>
      <c r="B155" s="19"/>
      <c r="C155" s="19">
        <v>1</v>
      </c>
      <c r="D155" s="101"/>
      <c r="E155" s="101"/>
      <c r="F155" s="19"/>
      <c r="G155" s="101"/>
      <c r="H155" s="19"/>
      <c r="I155" s="19"/>
      <c r="J155" s="29"/>
      <c r="K155" s="29"/>
      <c r="L155" s="87"/>
      <c r="M155" s="27" t="s">
        <v>399</v>
      </c>
      <c r="N155" s="46" t="s">
        <v>188</v>
      </c>
      <c r="O155" s="29"/>
      <c r="P155" s="29" t="s">
        <v>141</v>
      </c>
      <c r="Q155" s="36" t="s">
        <v>91</v>
      </c>
      <c r="R155" s="47" t="s">
        <v>104</v>
      </c>
      <c r="S155" s="36" t="s">
        <v>142</v>
      </c>
      <c r="T155" s="36" t="s">
        <v>91</v>
      </c>
      <c r="U155" s="47" t="s">
        <v>144</v>
      </c>
      <c r="V155" s="47" t="s">
        <v>143</v>
      </c>
      <c r="W155" s="20" t="s">
        <v>397</v>
      </c>
      <c r="X155" s="19" t="s">
        <v>91</v>
      </c>
      <c r="Y155" s="36" t="s">
        <v>91</v>
      </c>
      <c r="Z155" s="20" t="s">
        <v>91</v>
      </c>
      <c r="AA155" s="105">
        <v>1.8499999999999999E-2</v>
      </c>
      <c r="AB155" s="29" t="s">
        <v>91</v>
      </c>
      <c r="AC155" s="48"/>
      <c r="AD155" s="48"/>
      <c r="AE155" s="48"/>
      <c r="AF155" s="48"/>
      <c r="AG155" s="73"/>
      <c r="AH155" s="73"/>
      <c r="AI155" s="39"/>
      <c r="AJ155" s="19">
        <v>1</v>
      </c>
      <c r="AK155" s="19">
        <v>1</v>
      </c>
      <c r="AL155" s="19">
        <v>1</v>
      </c>
    </row>
    <row r="156" spans="1:38" ht="39.950000000000003" customHeight="1">
      <c r="A156" s="17">
        <v>96</v>
      </c>
      <c r="B156" s="19"/>
      <c r="C156" s="19">
        <v>1</v>
      </c>
      <c r="D156" s="101"/>
      <c r="E156" s="101"/>
      <c r="F156" s="19"/>
      <c r="G156" s="101"/>
      <c r="H156" s="19"/>
      <c r="I156" s="19"/>
      <c r="J156" s="29"/>
      <c r="K156" s="29"/>
      <c r="L156" s="87"/>
      <c r="M156" s="27" t="s">
        <v>400</v>
      </c>
      <c r="N156" s="46" t="s">
        <v>161</v>
      </c>
      <c r="O156" s="29"/>
      <c r="P156" s="29" t="s">
        <v>141</v>
      </c>
      <c r="Q156" s="36" t="s">
        <v>91</v>
      </c>
      <c r="R156" s="47" t="s">
        <v>104</v>
      </c>
      <c r="S156" s="36" t="s">
        <v>142</v>
      </c>
      <c r="T156" s="36" t="s">
        <v>91</v>
      </c>
      <c r="U156" s="47" t="s">
        <v>143</v>
      </c>
      <c r="V156" s="47" t="s">
        <v>144</v>
      </c>
      <c r="W156" s="20" t="s">
        <v>401</v>
      </c>
      <c r="X156" s="19" t="s">
        <v>91</v>
      </c>
      <c r="Y156" s="36" t="s">
        <v>91</v>
      </c>
      <c r="Z156" s="20" t="s">
        <v>91</v>
      </c>
      <c r="AA156" s="105">
        <v>2.0000000000000001E-4</v>
      </c>
      <c r="AB156" s="29" t="s">
        <v>91</v>
      </c>
      <c r="AC156" s="48"/>
      <c r="AD156" s="48"/>
      <c r="AE156" s="48"/>
      <c r="AF156" s="48"/>
      <c r="AG156" s="73"/>
      <c r="AH156" s="73"/>
      <c r="AI156" s="39"/>
      <c r="AJ156" s="19">
        <v>1</v>
      </c>
      <c r="AK156" s="19">
        <v>1</v>
      </c>
      <c r="AL156" s="19">
        <v>1</v>
      </c>
    </row>
    <row r="157" spans="1:38" ht="39.950000000000003" customHeight="1">
      <c r="A157" s="17">
        <v>97</v>
      </c>
      <c r="B157" s="19"/>
      <c r="C157" s="19">
        <v>1</v>
      </c>
      <c r="D157" s="101"/>
      <c r="E157" s="101"/>
      <c r="F157" s="19"/>
      <c r="G157" s="101"/>
      <c r="H157" s="19"/>
      <c r="I157" s="19"/>
      <c r="J157" s="29"/>
      <c r="K157" s="29"/>
      <c r="L157" s="87"/>
      <c r="M157" s="27" t="s">
        <v>402</v>
      </c>
      <c r="N157" s="46" t="s">
        <v>161</v>
      </c>
      <c r="O157" s="29"/>
      <c r="P157" s="29" t="s">
        <v>141</v>
      </c>
      <c r="Q157" s="36" t="s">
        <v>91</v>
      </c>
      <c r="R157" s="47" t="s">
        <v>104</v>
      </c>
      <c r="S157" s="36" t="s">
        <v>142</v>
      </c>
      <c r="T157" s="36" t="s">
        <v>91</v>
      </c>
      <c r="U157" s="47" t="s">
        <v>143</v>
      </c>
      <c r="V157" s="47" t="s">
        <v>144</v>
      </c>
      <c r="W157" s="20" t="s">
        <v>401</v>
      </c>
      <c r="X157" s="19" t="s">
        <v>91</v>
      </c>
      <c r="Y157" s="36" t="s">
        <v>91</v>
      </c>
      <c r="Z157" s="20" t="s">
        <v>91</v>
      </c>
      <c r="AA157" s="105">
        <v>2.0000000000000001E-4</v>
      </c>
      <c r="AB157" s="29" t="s">
        <v>91</v>
      </c>
      <c r="AC157" s="48"/>
      <c r="AD157" s="48"/>
      <c r="AE157" s="48"/>
      <c r="AF157" s="48"/>
      <c r="AG157" s="73"/>
      <c r="AH157" s="73"/>
      <c r="AI157" s="39"/>
      <c r="AJ157" s="19">
        <v>1</v>
      </c>
      <c r="AK157" s="19">
        <v>1</v>
      </c>
      <c r="AL157" s="19">
        <v>1</v>
      </c>
    </row>
    <row r="158" spans="1:38" ht="39.950000000000003" customHeight="1">
      <c r="A158" s="17">
        <v>98</v>
      </c>
      <c r="B158" s="19"/>
      <c r="C158" s="19">
        <v>1</v>
      </c>
      <c r="D158" s="101"/>
      <c r="E158" s="101"/>
      <c r="F158" s="19"/>
      <c r="G158" s="101"/>
      <c r="H158" s="19"/>
      <c r="I158" s="19"/>
      <c r="J158" s="29"/>
      <c r="K158" s="29"/>
      <c r="L158" s="87"/>
      <c r="M158" s="27" t="s">
        <v>403</v>
      </c>
      <c r="N158" s="46" t="s">
        <v>161</v>
      </c>
      <c r="O158" s="29"/>
      <c r="P158" s="29" t="s">
        <v>141</v>
      </c>
      <c r="Q158" s="36" t="s">
        <v>91</v>
      </c>
      <c r="R158" s="47" t="s">
        <v>104</v>
      </c>
      <c r="S158" s="36" t="s">
        <v>142</v>
      </c>
      <c r="T158" s="36" t="s">
        <v>91</v>
      </c>
      <c r="U158" s="47" t="s">
        <v>143</v>
      </c>
      <c r="V158" s="47" t="s">
        <v>144</v>
      </c>
      <c r="W158" s="20" t="s">
        <v>401</v>
      </c>
      <c r="X158" s="19" t="s">
        <v>91</v>
      </c>
      <c r="Y158" s="36" t="s">
        <v>91</v>
      </c>
      <c r="Z158" s="20" t="s">
        <v>91</v>
      </c>
      <c r="AA158" s="105">
        <v>2.0000000000000001E-4</v>
      </c>
      <c r="AB158" s="29" t="s">
        <v>91</v>
      </c>
      <c r="AC158" s="48"/>
      <c r="AD158" s="48"/>
      <c r="AE158" s="48"/>
      <c r="AF158" s="48"/>
      <c r="AG158" s="73"/>
      <c r="AH158" s="73"/>
      <c r="AI158" s="39"/>
      <c r="AJ158" s="19">
        <v>1</v>
      </c>
      <c r="AK158" s="19">
        <v>1</v>
      </c>
      <c r="AL158" s="19">
        <v>1</v>
      </c>
    </row>
    <row r="159" spans="1:38">
      <c r="R159" s="10"/>
      <c r="T159" s="10"/>
      <c r="U159" s="10"/>
      <c r="V159" s="10"/>
      <c r="W159" s="10"/>
      <c r="X159" s="10"/>
      <c r="Y159" s="10"/>
    </row>
    <row r="160" spans="1:38">
      <c r="R160" s="10"/>
      <c r="T160" s="10"/>
      <c r="U160" s="10"/>
      <c r="V160" s="10"/>
      <c r="W160" s="10"/>
      <c r="X160" s="10"/>
      <c r="Y160" s="10"/>
    </row>
    <row r="161" spans="18:25">
      <c r="R161" s="10"/>
      <c r="T161" s="10"/>
      <c r="U161" s="10"/>
      <c r="V161" s="10"/>
      <c r="W161" s="10"/>
      <c r="X161" s="10"/>
      <c r="Y161" s="10"/>
    </row>
    <row r="162" spans="18:25">
      <c r="R162" s="10"/>
      <c r="T162" s="10"/>
      <c r="U162" s="10"/>
      <c r="V162" s="10"/>
      <c r="W162" s="10"/>
      <c r="X162" s="10"/>
      <c r="Y162" s="10"/>
    </row>
    <row r="163" spans="18:25">
      <c r="R163" s="10"/>
      <c r="T163" s="10"/>
      <c r="U163" s="10"/>
      <c r="V163" s="10"/>
      <c r="W163" s="10"/>
      <c r="X163" s="10"/>
      <c r="Y163" s="10"/>
    </row>
    <row r="164" spans="18:25">
      <c r="R164" s="10"/>
      <c r="T164" s="10"/>
      <c r="U164" s="10"/>
      <c r="V164" s="10"/>
      <c r="W164" s="10"/>
      <c r="X164" s="10"/>
      <c r="Y164" s="10"/>
    </row>
    <row r="165" spans="18:25">
      <c r="R165" s="10"/>
      <c r="T165" s="10"/>
      <c r="U165" s="10"/>
      <c r="V165" s="10"/>
      <c r="W165" s="10"/>
      <c r="X165" s="10"/>
      <c r="Y165" s="10"/>
    </row>
    <row r="166" spans="18:25">
      <c r="R166" s="10"/>
      <c r="T166" s="10"/>
      <c r="U166" s="10"/>
      <c r="V166" s="10"/>
      <c r="W166" s="10"/>
      <c r="X166" s="10"/>
      <c r="Y166" s="10"/>
    </row>
    <row r="167" spans="18:25">
      <c r="R167" s="10"/>
      <c r="T167" s="10"/>
      <c r="U167" s="10"/>
      <c r="V167" s="10"/>
      <c r="W167" s="10"/>
      <c r="X167" s="10"/>
      <c r="Y167" s="10"/>
    </row>
    <row r="168" spans="18:25">
      <c r="R168" s="10"/>
      <c r="T168" s="10"/>
      <c r="U168" s="10"/>
      <c r="V168" s="10"/>
      <c r="W168" s="10"/>
      <c r="X168" s="10"/>
      <c r="Y168" s="10"/>
    </row>
    <row r="169" spans="18:25">
      <c r="R169" s="10"/>
      <c r="T169" s="10"/>
      <c r="U169" s="10"/>
      <c r="V169" s="10"/>
      <c r="W169" s="10"/>
      <c r="X169" s="10"/>
      <c r="Y169" s="10"/>
    </row>
    <row r="170" spans="18:25">
      <c r="R170" s="10"/>
      <c r="T170" s="10"/>
      <c r="U170" s="10"/>
      <c r="V170" s="10"/>
      <c r="W170" s="10"/>
      <c r="X170" s="10"/>
      <c r="Y170" s="10"/>
    </row>
    <row r="171" spans="18:25">
      <c r="R171" s="10"/>
      <c r="T171" s="10"/>
      <c r="U171" s="10"/>
      <c r="V171" s="10"/>
      <c r="W171" s="10"/>
      <c r="X171" s="10"/>
      <c r="Y171" s="10"/>
    </row>
    <row r="172" spans="18:25">
      <c r="R172" s="10"/>
      <c r="T172" s="10"/>
      <c r="U172" s="10"/>
      <c r="V172" s="10"/>
      <c r="W172" s="10"/>
      <c r="X172" s="10"/>
      <c r="Y172" s="10"/>
    </row>
    <row r="173" spans="18:25">
      <c r="R173" s="10"/>
      <c r="T173" s="10"/>
      <c r="U173" s="10"/>
      <c r="V173" s="10"/>
      <c r="W173" s="10"/>
      <c r="X173" s="10"/>
      <c r="Y173" s="10"/>
    </row>
  </sheetData>
  <autoFilter ref="A8:AL158" xr:uid="{00000000-0009-0000-0000-000004000000}"/>
  <mergeCells count="38">
    <mergeCell ref="U7:U8"/>
    <mergeCell ref="V7:V8"/>
    <mergeCell ref="O7:O8"/>
    <mergeCell ref="P7:P8"/>
    <mergeCell ref="Q7:Q8"/>
    <mergeCell ref="R7:R8"/>
    <mergeCell ref="L7:L8"/>
    <mergeCell ref="M7:M8"/>
    <mergeCell ref="W7:W8"/>
    <mergeCell ref="AK7:AK8"/>
    <mergeCell ref="AL7:AL8"/>
    <mergeCell ref="AC7:AC8"/>
    <mergeCell ref="AD7:AD8"/>
    <mergeCell ref="AE7:AE8"/>
    <mergeCell ref="AF7:AF8"/>
    <mergeCell ref="AG7:AG8"/>
    <mergeCell ref="AH7:AH8"/>
    <mergeCell ref="AI7:AI8"/>
    <mergeCell ref="AJ7:AJ8"/>
    <mergeCell ref="N7:N8"/>
    <mergeCell ref="S7:S8"/>
    <mergeCell ref="T7:T8"/>
    <mergeCell ref="N1:AH6"/>
    <mergeCell ref="A5:M6"/>
    <mergeCell ref="X7:X8"/>
    <mergeCell ref="Y7:Y8"/>
    <mergeCell ref="Z7:Z8"/>
    <mergeCell ref="AA7:AA8"/>
    <mergeCell ref="AB7:AB8"/>
    <mergeCell ref="A1:E1"/>
    <mergeCell ref="F1:K1"/>
    <mergeCell ref="L1:M1"/>
    <mergeCell ref="A2:M2"/>
    <mergeCell ref="A3:K3"/>
    <mergeCell ref="L3:M3"/>
    <mergeCell ref="A4:M4"/>
    <mergeCell ref="B7:K7"/>
    <mergeCell ref="A7:A8"/>
  </mergeCells>
  <phoneticPr fontId="40" type="noConversion"/>
  <conditionalFormatting sqref="U26:V26">
    <cfRule type="cellIs" dxfId="139" priority="23" operator="equal">
      <formula>"N"</formula>
    </cfRule>
    <cfRule type="cellIs" dxfId="138" priority="24" operator="equal">
      <formula>"Y"</formula>
    </cfRule>
  </conditionalFormatting>
  <conditionalFormatting sqref="U27:V27">
    <cfRule type="cellIs" dxfId="137" priority="55" operator="equal">
      <formula>"N"</formula>
    </cfRule>
    <cfRule type="cellIs" dxfId="136" priority="56" operator="equal">
      <formula>"Y"</formula>
    </cfRule>
  </conditionalFormatting>
  <conditionalFormatting sqref="U28:V28">
    <cfRule type="cellIs" dxfId="135" priority="53" operator="equal">
      <formula>"N"</formula>
    </cfRule>
    <cfRule type="cellIs" dxfId="134" priority="54" operator="equal">
      <formula>"Y"</formula>
    </cfRule>
  </conditionalFormatting>
  <conditionalFormatting sqref="U29:V29">
    <cfRule type="cellIs" dxfId="133" priority="51" operator="equal">
      <formula>"N"</formula>
    </cfRule>
    <cfRule type="cellIs" dxfId="132" priority="52" operator="equal">
      <formula>"Y"</formula>
    </cfRule>
  </conditionalFormatting>
  <conditionalFormatting sqref="U30:V30">
    <cfRule type="cellIs" dxfId="131" priority="21" operator="equal">
      <formula>"N"</formula>
    </cfRule>
    <cfRule type="cellIs" dxfId="130" priority="22" operator="equal">
      <formula>"Y"</formula>
    </cfRule>
  </conditionalFormatting>
  <conditionalFormatting sqref="U41:V41">
    <cfRule type="cellIs" dxfId="129" priority="17" operator="equal">
      <formula>"N"</formula>
    </cfRule>
    <cfRule type="cellIs" dxfId="128" priority="18" operator="equal">
      <formula>"Y"</formula>
    </cfRule>
  </conditionalFormatting>
  <conditionalFormatting sqref="K42">
    <cfRule type="duplicateValues" dxfId="127" priority="133"/>
  </conditionalFormatting>
  <conditionalFormatting sqref="U42:V42">
    <cfRule type="cellIs" dxfId="126" priority="5" operator="equal">
      <formula>"N"</formula>
    </cfRule>
    <cfRule type="cellIs" dxfId="125" priority="6" operator="equal">
      <formula>"Y"</formula>
    </cfRule>
  </conditionalFormatting>
  <conditionalFormatting sqref="U43:V43">
    <cfRule type="cellIs" dxfId="124" priority="127" operator="equal">
      <formula>"N"</formula>
    </cfRule>
    <cfRule type="cellIs" dxfId="123" priority="128" operator="equal">
      <formula>"Y"</formula>
    </cfRule>
  </conditionalFormatting>
  <conditionalFormatting sqref="U44:V44">
    <cfRule type="cellIs" dxfId="122" priority="125" operator="equal">
      <formula>"N"</formula>
    </cfRule>
    <cfRule type="cellIs" dxfId="121" priority="126" operator="equal">
      <formula>"Y"</formula>
    </cfRule>
  </conditionalFormatting>
  <conditionalFormatting sqref="U45">
    <cfRule type="cellIs" dxfId="120" priority="47" operator="equal">
      <formula>"N"</formula>
    </cfRule>
    <cfRule type="cellIs" dxfId="119" priority="48" operator="equal">
      <formula>"Y"</formula>
    </cfRule>
  </conditionalFormatting>
  <conditionalFormatting sqref="V45">
    <cfRule type="cellIs" dxfId="118" priority="45" operator="equal">
      <formula>"N"</formula>
    </cfRule>
    <cfRule type="cellIs" dxfId="117" priority="46" operator="equal">
      <formula>"Y"</formula>
    </cfRule>
  </conditionalFormatting>
  <conditionalFormatting sqref="U46">
    <cfRule type="cellIs" dxfId="116" priority="43" operator="equal">
      <formula>"N"</formula>
    </cfRule>
    <cfRule type="cellIs" dxfId="115" priority="44" operator="equal">
      <formula>"Y"</formula>
    </cfRule>
  </conditionalFormatting>
  <conditionalFormatting sqref="V46">
    <cfRule type="cellIs" dxfId="114" priority="41" operator="equal">
      <formula>"N"</formula>
    </cfRule>
    <cfRule type="cellIs" dxfId="113" priority="42" operator="equal">
      <formula>"Y"</formula>
    </cfRule>
  </conditionalFormatting>
  <conditionalFormatting sqref="U53:V53">
    <cfRule type="cellIs" dxfId="112" priority="37" operator="equal">
      <formula>"N"</formula>
    </cfRule>
    <cfRule type="cellIs" dxfId="111" priority="38" operator="equal">
      <formula>"Y"</formula>
    </cfRule>
  </conditionalFormatting>
  <conditionalFormatting sqref="U54:V54">
    <cfRule type="cellIs" dxfId="110" priority="39" operator="equal">
      <formula>"N"</formula>
    </cfRule>
    <cfRule type="cellIs" dxfId="109" priority="40" operator="equal">
      <formula>"Y"</formula>
    </cfRule>
  </conditionalFormatting>
  <conditionalFormatting sqref="K67">
    <cfRule type="duplicateValues" dxfId="108" priority="254"/>
  </conditionalFormatting>
  <conditionalFormatting sqref="U83:V83">
    <cfRule type="cellIs" dxfId="107" priority="31" operator="equal">
      <formula>"N"</formula>
    </cfRule>
    <cfRule type="cellIs" dxfId="106" priority="32" operator="equal">
      <formula>"Y"</formula>
    </cfRule>
  </conditionalFormatting>
  <conditionalFormatting sqref="U115:V115">
    <cfRule type="cellIs" dxfId="105" priority="11" operator="equal">
      <formula>"N"</formula>
    </cfRule>
    <cfRule type="cellIs" dxfId="104" priority="12" operator="equal">
      <formula>"Y"</formula>
    </cfRule>
  </conditionalFormatting>
  <conditionalFormatting sqref="U119:V119">
    <cfRule type="cellIs" dxfId="103" priority="9" operator="equal">
      <formula>"N"</formula>
    </cfRule>
    <cfRule type="cellIs" dxfId="102" priority="10" operator="equal">
      <formula>"Y"</formula>
    </cfRule>
  </conditionalFormatting>
  <conditionalFormatting sqref="U121:V121">
    <cfRule type="cellIs" dxfId="101" priority="27" operator="equal">
      <formula>"N"</formula>
    </cfRule>
    <cfRule type="cellIs" dxfId="100" priority="28" operator="equal">
      <formula>"Y"</formula>
    </cfRule>
  </conditionalFormatting>
  <conditionalFormatting sqref="K147">
    <cfRule type="duplicateValues" dxfId="99" priority="159"/>
  </conditionalFormatting>
  <conditionalFormatting sqref="U152:V152">
    <cfRule type="cellIs" dxfId="98" priority="25" operator="equal">
      <formula>"N"</formula>
    </cfRule>
    <cfRule type="cellIs" dxfId="97" priority="26" operator="equal">
      <formula>"Y"</formula>
    </cfRule>
  </conditionalFormatting>
  <conditionalFormatting sqref="K38:K39">
    <cfRule type="duplicateValues" dxfId="96" priority="140"/>
    <cfRule type="duplicateValues" dxfId="95" priority="141"/>
  </conditionalFormatting>
  <conditionalFormatting sqref="K63:K66">
    <cfRule type="duplicateValues" dxfId="94" priority="255"/>
  </conditionalFormatting>
  <conditionalFormatting sqref="K63:K67">
    <cfRule type="duplicateValues" dxfId="93" priority="256"/>
  </conditionalFormatting>
  <conditionalFormatting sqref="L24:L25">
    <cfRule type="duplicateValues" dxfId="92" priority="1"/>
    <cfRule type="duplicateValues" dxfId="91" priority="2"/>
  </conditionalFormatting>
  <conditionalFormatting sqref="U9:V20 U57:V68 U95:V107">
    <cfRule type="cellIs" dxfId="90" priority="142" operator="equal">
      <formula>"N"</formula>
    </cfRule>
    <cfRule type="cellIs" dxfId="89" priority="143" operator="equal">
      <formula>"Y"</formula>
    </cfRule>
  </conditionalFormatting>
  <conditionalFormatting sqref="U21:V23 U153:V158 U37:V40 U69:V82 U84:V94 U137:V151">
    <cfRule type="cellIs" dxfId="88" priority="61" operator="equal">
      <formula>"N"</formula>
    </cfRule>
    <cfRule type="cellIs" dxfId="87" priority="62" operator="equal">
      <formula>"Y"</formula>
    </cfRule>
  </conditionalFormatting>
  <conditionalFormatting sqref="U24:V25">
    <cfRule type="cellIs" dxfId="86" priority="3" operator="equal">
      <formula>"N"</formula>
    </cfRule>
    <cfRule type="cellIs" dxfId="85" priority="4" operator="equal">
      <formula>"Y"</formula>
    </cfRule>
  </conditionalFormatting>
  <conditionalFormatting sqref="U31:V36">
    <cfRule type="cellIs" dxfId="84" priority="19" operator="equal">
      <formula>"N"</formula>
    </cfRule>
    <cfRule type="cellIs" dxfId="83" priority="20" operator="equal">
      <formula>"Y"</formula>
    </cfRule>
  </conditionalFormatting>
  <conditionalFormatting sqref="U47:V48">
    <cfRule type="cellIs" dxfId="82" priority="49" operator="equal">
      <formula>"N"</formula>
    </cfRule>
    <cfRule type="cellIs" dxfId="81" priority="50" operator="equal">
      <formula>"Y"</formula>
    </cfRule>
  </conditionalFormatting>
  <conditionalFormatting sqref="U49:V52">
    <cfRule type="cellIs" dxfId="80" priority="121" operator="equal">
      <formula>"N"</formula>
    </cfRule>
    <cfRule type="cellIs" dxfId="79" priority="122" operator="equal">
      <formula>"Y"</formula>
    </cfRule>
  </conditionalFormatting>
  <conditionalFormatting sqref="U55:V56">
    <cfRule type="cellIs" dxfId="78" priority="13" operator="equal">
      <formula>"N"</formula>
    </cfRule>
    <cfRule type="cellIs" dxfId="77" priority="14" operator="equal">
      <formula>"Y"</formula>
    </cfRule>
  </conditionalFormatting>
  <conditionalFormatting sqref="U108:V114">
    <cfRule type="cellIs" dxfId="76" priority="93" operator="equal">
      <formula>"N"</formula>
    </cfRule>
    <cfRule type="cellIs" dxfId="75" priority="94" operator="equal">
      <formula>"Y"</formula>
    </cfRule>
  </conditionalFormatting>
  <conditionalFormatting sqref="U116:V118 U120:V120">
    <cfRule type="cellIs" dxfId="74" priority="29" operator="equal">
      <formula>"N"</formula>
    </cfRule>
    <cfRule type="cellIs" dxfId="73" priority="30" operator="equal">
      <formula>"Y"</formula>
    </cfRule>
  </conditionalFormatting>
  <conditionalFormatting sqref="U122:V123">
    <cfRule type="cellIs" dxfId="72" priority="7" operator="equal">
      <formula>"N"</formula>
    </cfRule>
    <cfRule type="cellIs" dxfId="71" priority="8" operator="equal">
      <formula>"Y"</formula>
    </cfRule>
  </conditionalFormatting>
  <conditionalFormatting sqref="U124:V136">
    <cfRule type="cellIs" dxfId="70" priority="89" operator="equal">
      <formula>"N"</formula>
    </cfRule>
    <cfRule type="cellIs" dxfId="69" priority="90" operator="equal">
      <formula>"Y"</formula>
    </cfRule>
  </conditionalFormatting>
  <dataValidations count="1">
    <dataValidation type="list" allowBlank="1" showInputMessage="1" showErrorMessage="1" sqref="U9:V158" xr:uid="{00000000-0002-0000-0400-000000000000}">
      <formula1>"Y,N"</formula1>
    </dataValidation>
  </dataValidations>
  <pageMargins left="1.5743055555555601" right="0.70763888888888904" top="0.74791666666666701" bottom="0.74791666666666701" header="0.31388888888888899" footer="0.31388888888888899"/>
  <pageSetup paperSize="8" scale="62" fitToHeight="5" orientation="landscape" horizontalDpi="1200" verticalDpi="1200" r:id="rId1"/>
  <headerFooter>
    <oddFooter>&amp;C第 &amp;P 页，共 &amp;N 页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I179"/>
  <sheetViews>
    <sheetView view="pageBreakPreview" topLeftCell="A4" zoomScale="55" zoomScaleNormal="100" workbookViewId="0">
      <selection activeCell="F8" sqref="F8:I8"/>
    </sheetView>
  </sheetViews>
  <sheetFormatPr defaultColWidth="9" defaultRowHeight="17.25"/>
  <cols>
    <col min="1" max="1" width="3.75" style="117" customWidth="1"/>
    <col min="2" max="2" width="7.625" style="117" customWidth="1"/>
    <col min="3" max="3" width="8.75" style="117" customWidth="1"/>
    <col min="4" max="4" width="9.75" style="117" customWidth="1"/>
    <col min="5" max="5" width="8.75" style="117" customWidth="1"/>
    <col min="6" max="6" width="11.375" style="117" customWidth="1"/>
    <col min="7" max="7" width="31.625" style="117" customWidth="1"/>
    <col min="8" max="8" width="4.875" style="117" customWidth="1"/>
    <col min="9" max="9" width="4.625" style="117" customWidth="1"/>
    <col min="10" max="10" width="8.5" style="117" customWidth="1"/>
    <col min="11" max="11" width="0.125" style="117" customWidth="1"/>
    <col min="12" max="12" width="25.625" style="117" customWidth="1"/>
    <col min="13" max="13" width="10.875" style="117" customWidth="1"/>
    <col min="14" max="14" width="3.5" style="117" customWidth="1"/>
    <col min="15" max="15" width="6.375" style="117" customWidth="1"/>
    <col min="16" max="16" width="5" style="117" customWidth="1"/>
    <col min="17" max="17" width="5.875" style="117" customWidth="1"/>
    <col min="18" max="19" width="7.875" style="117" customWidth="1"/>
    <col min="20" max="20" width="6.125" style="117" customWidth="1"/>
    <col min="21" max="21" width="13.125" style="117" customWidth="1"/>
    <col min="22" max="22" width="31.875" style="117" customWidth="1"/>
    <col min="23" max="23" width="4.625" style="117" customWidth="1"/>
    <col min="24" max="24" width="8" style="117" customWidth="1"/>
    <col min="25" max="25" width="11.5" style="117" customWidth="1"/>
    <col min="26" max="26" width="11.625" style="117" customWidth="1"/>
    <col min="27" max="27" width="13.125" style="117" customWidth="1"/>
    <col min="28" max="28" width="10" style="117" customWidth="1"/>
    <col min="29" max="29" width="11.25" style="117" customWidth="1"/>
    <col min="30" max="250" width="9" style="117"/>
    <col min="251" max="251" width="3.125" style="117" customWidth="1"/>
    <col min="252" max="252" width="7.625" style="117" customWidth="1"/>
    <col min="253" max="253" width="4.125" style="117" customWidth="1"/>
    <col min="254" max="254" width="17" style="117" customWidth="1"/>
    <col min="255" max="255" width="3.625" style="117" customWidth="1"/>
    <col min="256" max="256" width="9.125" style="117" customWidth="1"/>
    <col min="257" max="257" width="3.625" style="117" customWidth="1"/>
    <col min="258" max="258" width="4.625" style="117" customWidth="1"/>
    <col min="259" max="259" width="9.625" style="117" customWidth="1"/>
    <col min="260" max="260" width="10.125" style="117" customWidth="1"/>
    <col min="261" max="261" width="10.25" style="117" customWidth="1"/>
    <col min="262" max="262" width="4.625" style="117" customWidth="1"/>
    <col min="263" max="263" width="5" style="117" customWidth="1"/>
    <col min="264" max="264" width="11.125" style="117" customWidth="1"/>
    <col min="265" max="265" width="16.125" style="117" customWidth="1"/>
    <col min="266" max="266" width="4.75" style="117" customWidth="1"/>
    <col min="267" max="267" width="3.625" style="117" customWidth="1"/>
    <col min="268" max="268" width="5.125" style="117" customWidth="1"/>
    <col min="269" max="269" width="3.125" style="117" customWidth="1"/>
    <col min="270" max="270" width="4.625" style="117" customWidth="1"/>
    <col min="271" max="271" width="5" style="117" customWidth="1"/>
    <col min="272" max="273" width="9.75" style="117" customWidth="1"/>
    <col min="274" max="275" width="7.875" style="117" customWidth="1"/>
    <col min="276" max="506" width="9" style="117"/>
    <col min="507" max="507" width="3.125" style="117" customWidth="1"/>
    <col min="508" max="508" width="7.625" style="117" customWidth="1"/>
    <col min="509" max="509" width="4.125" style="117" customWidth="1"/>
    <col min="510" max="510" width="17" style="117" customWidth="1"/>
    <col min="511" max="511" width="3.625" style="117" customWidth="1"/>
    <col min="512" max="512" width="9.125" style="117" customWidth="1"/>
    <col min="513" max="513" width="3.625" style="117" customWidth="1"/>
    <col min="514" max="514" width="4.625" style="117" customWidth="1"/>
    <col min="515" max="515" width="9.625" style="117" customWidth="1"/>
    <col min="516" max="516" width="10.125" style="117" customWidth="1"/>
    <col min="517" max="517" width="10.25" style="117" customWidth="1"/>
    <col min="518" max="518" width="4.625" style="117" customWidth="1"/>
    <col min="519" max="519" width="5" style="117" customWidth="1"/>
    <col min="520" max="520" width="11.125" style="117" customWidth="1"/>
    <col min="521" max="521" width="16.125" style="117" customWidth="1"/>
    <col min="522" max="522" width="4.75" style="117" customWidth="1"/>
    <col min="523" max="523" width="3.625" style="117" customWidth="1"/>
    <col min="524" max="524" width="5.125" style="117" customWidth="1"/>
    <col min="525" max="525" width="3.125" style="117" customWidth="1"/>
    <col min="526" max="526" width="4.625" style="117" customWidth="1"/>
    <col min="527" max="527" width="5" style="117" customWidth="1"/>
    <col min="528" max="529" width="9.75" style="117" customWidth="1"/>
    <col min="530" max="531" width="7.875" style="117" customWidth="1"/>
    <col min="532" max="762" width="9" style="117"/>
    <col min="763" max="763" width="3.125" style="117" customWidth="1"/>
    <col min="764" max="764" width="7.625" style="117" customWidth="1"/>
    <col min="765" max="765" width="4.125" style="117" customWidth="1"/>
    <col min="766" max="766" width="17" style="117" customWidth="1"/>
    <col min="767" max="767" width="3.625" style="117" customWidth="1"/>
    <col min="768" max="768" width="9.125" style="117" customWidth="1"/>
    <col min="769" max="769" width="3.625" style="117" customWidth="1"/>
    <col min="770" max="770" width="4.625" style="117" customWidth="1"/>
    <col min="771" max="771" width="9.625" style="117" customWidth="1"/>
    <col min="772" max="772" width="10.125" style="117" customWidth="1"/>
    <col min="773" max="773" width="10.25" style="117" customWidth="1"/>
    <col min="774" max="774" width="4.625" style="117" customWidth="1"/>
    <col min="775" max="775" width="5" style="117" customWidth="1"/>
    <col min="776" max="776" width="11.125" style="117" customWidth="1"/>
    <col min="777" max="777" width="16.125" style="117" customWidth="1"/>
    <col min="778" max="778" width="4.75" style="117" customWidth="1"/>
    <col min="779" max="779" width="3.625" style="117" customWidth="1"/>
    <col min="780" max="780" width="5.125" style="117" customWidth="1"/>
    <col min="781" max="781" width="3.125" style="117" customWidth="1"/>
    <col min="782" max="782" width="4.625" style="117" customWidth="1"/>
    <col min="783" max="783" width="5" style="117" customWidth="1"/>
    <col min="784" max="785" width="9.75" style="117" customWidth="1"/>
    <col min="786" max="787" width="7.875" style="117" customWidth="1"/>
    <col min="788" max="1018" width="9" style="117"/>
    <col min="1019" max="1019" width="3.125" style="117" customWidth="1"/>
    <col min="1020" max="1020" width="7.625" style="117" customWidth="1"/>
    <col min="1021" max="1021" width="4.125" style="117" customWidth="1"/>
    <col min="1022" max="1022" width="17" style="117" customWidth="1"/>
    <col min="1023" max="1023" width="3.625" style="117" customWidth="1"/>
    <col min="1024" max="1024" width="9.125" style="117" customWidth="1"/>
    <col min="1025" max="1025" width="3.625" style="117" customWidth="1"/>
    <col min="1026" max="1026" width="4.625" style="117" customWidth="1"/>
    <col min="1027" max="1027" width="9.625" style="117" customWidth="1"/>
    <col min="1028" max="1028" width="10.125" style="117" customWidth="1"/>
    <col min="1029" max="1029" width="10.25" style="117" customWidth="1"/>
    <col min="1030" max="1030" width="4.625" style="117" customWidth="1"/>
    <col min="1031" max="1031" width="5" style="117" customWidth="1"/>
    <col min="1032" max="1032" width="11.125" style="117" customWidth="1"/>
    <col min="1033" max="1033" width="16.125" style="117" customWidth="1"/>
    <col min="1034" max="1034" width="4.75" style="117" customWidth="1"/>
    <col min="1035" max="1035" width="3.625" style="117" customWidth="1"/>
    <col min="1036" max="1036" width="5.125" style="117" customWidth="1"/>
    <col min="1037" max="1037" width="3.125" style="117" customWidth="1"/>
    <col min="1038" max="1038" width="4.625" style="117" customWidth="1"/>
    <col min="1039" max="1039" width="5" style="117" customWidth="1"/>
    <col min="1040" max="1041" width="9.75" style="117" customWidth="1"/>
    <col min="1042" max="1043" width="7.875" style="117" customWidth="1"/>
    <col min="1044" max="1274" width="9" style="117"/>
    <col min="1275" max="1275" width="3.125" style="117" customWidth="1"/>
    <col min="1276" max="1276" width="7.625" style="117" customWidth="1"/>
    <col min="1277" max="1277" width="4.125" style="117" customWidth="1"/>
    <col min="1278" max="1278" width="17" style="117" customWidth="1"/>
    <col min="1279" max="1279" width="3.625" style="117" customWidth="1"/>
    <col min="1280" max="1280" width="9.125" style="117" customWidth="1"/>
    <col min="1281" max="1281" width="3.625" style="117" customWidth="1"/>
    <col min="1282" max="1282" width="4.625" style="117" customWidth="1"/>
    <col min="1283" max="1283" width="9.625" style="117" customWidth="1"/>
    <col min="1284" max="1284" width="10.125" style="117" customWidth="1"/>
    <col min="1285" max="1285" width="10.25" style="117" customWidth="1"/>
    <col min="1286" max="1286" width="4.625" style="117" customWidth="1"/>
    <col min="1287" max="1287" width="5" style="117" customWidth="1"/>
    <col min="1288" max="1288" width="11.125" style="117" customWidth="1"/>
    <col min="1289" max="1289" width="16.125" style="117" customWidth="1"/>
    <col min="1290" max="1290" width="4.75" style="117" customWidth="1"/>
    <col min="1291" max="1291" width="3.625" style="117" customWidth="1"/>
    <col min="1292" max="1292" width="5.125" style="117" customWidth="1"/>
    <col min="1293" max="1293" width="3.125" style="117" customWidth="1"/>
    <col min="1294" max="1294" width="4.625" style="117" customWidth="1"/>
    <col min="1295" max="1295" width="5" style="117" customWidth="1"/>
    <col min="1296" max="1297" width="9.75" style="117" customWidth="1"/>
    <col min="1298" max="1299" width="7.875" style="117" customWidth="1"/>
    <col min="1300" max="1530" width="9" style="117"/>
    <col min="1531" max="1531" width="3.125" style="117" customWidth="1"/>
    <col min="1532" max="1532" width="7.625" style="117" customWidth="1"/>
    <col min="1533" max="1533" width="4.125" style="117" customWidth="1"/>
    <col min="1534" max="1534" width="17" style="117" customWidth="1"/>
    <col min="1535" max="1535" width="3.625" style="117" customWidth="1"/>
    <col min="1536" max="1536" width="9.125" style="117" customWidth="1"/>
    <col min="1537" max="1537" width="3.625" style="117" customWidth="1"/>
    <col min="1538" max="1538" width="4.625" style="117" customWidth="1"/>
    <col min="1539" max="1539" width="9.625" style="117" customWidth="1"/>
    <col min="1540" max="1540" width="10.125" style="117" customWidth="1"/>
    <col min="1541" max="1541" width="10.25" style="117" customWidth="1"/>
    <col min="1542" max="1542" width="4.625" style="117" customWidth="1"/>
    <col min="1543" max="1543" width="5" style="117" customWidth="1"/>
    <col min="1544" max="1544" width="11.125" style="117" customWidth="1"/>
    <col min="1545" max="1545" width="16.125" style="117" customWidth="1"/>
    <col min="1546" max="1546" width="4.75" style="117" customWidth="1"/>
    <col min="1547" max="1547" width="3.625" style="117" customWidth="1"/>
    <col min="1548" max="1548" width="5.125" style="117" customWidth="1"/>
    <col min="1549" max="1549" width="3.125" style="117" customWidth="1"/>
    <col min="1550" max="1550" width="4.625" style="117" customWidth="1"/>
    <col min="1551" max="1551" width="5" style="117" customWidth="1"/>
    <col min="1552" max="1553" width="9.75" style="117" customWidth="1"/>
    <col min="1554" max="1555" width="7.875" style="117" customWidth="1"/>
    <col min="1556" max="1786" width="9" style="117"/>
    <col min="1787" max="1787" width="3.125" style="117" customWidth="1"/>
    <col min="1788" max="1788" width="7.625" style="117" customWidth="1"/>
    <col min="1789" max="1789" width="4.125" style="117" customWidth="1"/>
    <col min="1790" max="1790" width="17" style="117" customWidth="1"/>
    <col min="1791" max="1791" width="3.625" style="117" customWidth="1"/>
    <col min="1792" max="1792" width="9.125" style="117" customWidth="1"/>
    <col min="1793" max="1793" width="3.625" style="117" customWidth="1"/>
    <col min="1794" max="1794" width="4.625" style="117" customWidth="1"/>
    <col min="1795" max="1795" width="9.625" style="117" customWidth="1"/>
    <col min="1796" max="1796" width="10.125" style="117" customWidth="1"/>
    <col min="1797" max="1797" width="10.25" style="117" customWidth="1"/>
    <col min="1798" max="1798" width="4.625" style="117" customWidth="1"/>
    <col min="1799" max="1799" width="5" style="117" customWidth="1"/>
    <col min="1800" max="1800" width="11.125" style="117" customWidth="1"/>
    <col min="1801" max="1801" width="16.125" style="117" customWidth="1"/>
    <col min="1802" max="1802" width="4.75" style="117" customWidth="1"/>
    <col min="1803" max="1803" width="3.625" style="117" customWidth="1"/>
    <col min="1804" max="1804" width="5.125" style="117" customWidth="1"/>
    <col min="1805" max="1805" width="3.125" style="117" customWidth="1"/>
    <col min="1806" max="1806" width="4.625" style="117" customWidth="1"/>
    <col min="1807" max="1807" width="5" style="117" customWidth="1"/>
    <col min="1808" max="1809" width="9.75" style="117" customWidth="1"/>
    <col min="1810" max="1811" width="7.875" style="117" customWidth="1"/>
    <col min="1812" max="2042" width="9" style="117"/>
    <col min="2043" max="2043" width="3.125" style="117" customWidth="1"/>
    <col min="2044" max="2044" width="7.625" style="117" customWidth="1"/>
    <col min="2045" max="2045" width="4.125" style="117" customWidth="1"/>
    <col min="2046" max="2046" width="17" style="117" customWidth="1"/>
    <col min="2047" max="2047" width="3.625" style="117" customWidth="1"/>
    <col min="2048" max="2048" width="9.125" style="117" customWidth="1"/>
    <col min="2049" max="2049" width="3.625" style="117" customWidth="1"/>
    <col min="2050" max="2050" width="4.625" style="117" customWidth="1"/>
    <col min="2051" max="2051" width="9.625" style="117" customWidth="1"/>
    <col min="2052" max="2052" width="10.125" style="117" customWidth="1"/>
    <col min="2053" max="2053" width="10.25" style="117" customWidth="1"/>
    <col min="2054" max="2054" width="4.625" style="117" customWidth="1"/>
    <col min="2055" max="2055" width="5" style="117" customWidth="1"/>
    <col min="2056" max="2056" width="11.125" style="117" customWidth="1"/>
    <col min="2057" max="2057" width="16.125" style="117" customWidth="1"/>
    <col min="2058" max="2058" width="4.75" style="117" customWidth="1"/>
    <col min="2059" max="2059" width="3.625" style="117" customWidth="1"/>
    <col min="2060" max="2060" width="5.125" style="117" customWidth="1"/>
    <col min="2061" max="2061" width="3.125" style="117" customWidth="1"/>
    <col min="2062" max="2062" width="4.625" style="117" customWidth="1"/>
    <col min="2063" max="2063" width="5" style="117" customWidth="1"/>
    <col min="2064" max="2065" width="9.75" style="117" customWidth="1"/>
    <col min="2066" max="2067" width="7.875" style="117" customWidth="1"/>
    <col min="2068" max="2298" width="9" style="117"/>
    <col min="2299" max="2299" width="3.125" style="117" customWidth="1"/>
    <col min="2300" max="2300" width="7.625" style="117" customWidth="1"/>
    <col min="2301" max="2301" width="4.125" style="117" customWidth="1"/>
    <col min="2302" max="2302" width="17" style="117" customWidth="1"/>
    <col min="2303" max="2303" width="3.625" style="117" customWidth="1"/>
    <col min="2304" max="2304" width="9.125" style="117" customWidth="1"/>
    <col min="2305" max="2305" width="3.625" style="117" customWidth="1"/>
    <col min="2306" max="2306" width="4.625" style="117" customWidth="1"/>
    <col min="2307" max="2307" width="9.625" style="117" customWidth="1"/>
    <col min="2308" max="2308" width="10.125" style="117" customWidth="1"/>
    <col min="2309" max="2309" width="10.25" style="117" customWidth="1"/>
    <col min="2310" max="2310" width="4.625" style="117" customWidth="1"/>
    <col min="2311" max="2311" width="5" style="117" customWidth="1"/>
    <col min="2312" max="2312" width="11.125" style="117" customWidth="1"/>
    <col min="2313" max="2313" width="16.125" style="117" customWidth="1"/>
    <col min="2314" max="2314" width="4.75" style="117" customWidth="1"/>
    <col min="2315" max="2315" width="3.625" style="117" customWidth="1"/>
    <col min="2316" max="2316" width="5.125" style="117" customWidth="1"/>
    <col min="2317" max="2317" width="3.125" style="117" customWidth="1"/>
    <col min="2318" max="2318" width="4.625" style="117" customWidth="1"/>
    <col min="2319" max="2319" width="5" style="117" customWidth="1"/>
    <col min="2320" max="2321" width="9.75" style="117" customWidth="1"/>
    <col min="2322" max="2323" width="7.875" style="117" customWidth="1"/>
    <col min="2324" max="2554" width="9" style="117"/>
    <col min="2555" max="2555" width="3.125" style="117" customWidth="1"/>
    <col min="2556" max="2556" width="7.625" style="117" customWidth="1"/>
    <col min="2557" max="2557" width="4.125" style="117" customWidth="1"/>
    <col min="2558" max="2558" width="17" style="117" customWidth="1"/>
    <col min="2559" max="2559" width="3.625" style="117" customWidth="1"/>
    <col min="2560" max="2560" width="9.125" style="117" customWidth="1"/>
    <col min="2561" max="2561" width="3.625" style="117" customWidth="1"/>
    <col min="2562" max="2562" width="4.625" style="117" customWidth="1"/>
    <col min="2563" max="2563" width="9.625" style="117" customWidth="1"/>
    <col min="2564" max="2564" width="10.125" style="117" customWidth="1"/>
    <col min="2565" max="2565" width="10.25" style="117" customWidth="1"/>
    <col min="2566" max="2566" width="4.625" style="117" customWidth="1"/>
    <col min="2567" max="2567" width="5" style="117" customWidth="1"/>
    <col min="2568" max="2568" width="11.125" style="117" customWidth="1"/>
    <col min="2569" max="2569" width="16.125" style="117" customWidth="1"/>
    <col min="2570" max="2570" width="4.75" style="117" customWidth="1"/>
    <col min="2571" max="2571" width="3.625" style="117" customWidth="1"/>
    <col min="2572" max="2572" width="5.125" style="117" customWidth="1"/>
    <col min="2573" max="2573" width="3.125" style="117" customWidth="1"/>
    <col min="2574" max="2574" width="4.625" style="117" customWidth="1"/>
    <col min="2575" max="2575" width="5" style="117" customWidth="1"/>
    <col min="2576" max="2577" width="9.75" style="117" customWidth="1"/>
    <col min="2578" max="2579" width="7.875" style="117" customWidth="1"/>
    <col min="2580" max="2810" width="9" style="117"/>
    <col min="2811" max="2811" width="3.125" style="117" customWidth="1"/>
    <col min="2812" max="2812" width="7.625" style="117" customWidth="1"/>
    <col min="2813" max="2813" width="4.125" style="117" customWidth="1"/>
    <col min="2814" max="2814" width="17" style="117" customWidth="1"/>
    <col min="2815" max="2815" width="3.625" style="117" customWidth="1"/>
    <col min="2816" max="2816" width="9.125" style="117" customWidth="1"/>
    <col min="2817" max="2817" width="3.625" style="117" customWidth="1"/>
    <col min="2818" max="2818" width="4.625" style="117" customWidth="1"/>
    <col min="2819" max="2819" width="9.625" style="117" customWidth="1"/>
    <col min="2820" max="2820" width="10.125" style="117" customWidth="1"/>
    <col min="2821" max="2821" width="10.25" style="117" customWidth="1"/>
    <col min="2822" max="2822" width="4.625" style="117" customWidth="1"/>
    <col min="2823" max="2823" width="5" style="117" customWidth="1"/>
    <col min="2824" max="2824" width="11.125" style="117" customWidth="1"/>
    <col min="2825" max="2825" width="16.125" style="117" customWidth="1"/>
    <col min="2826" max="2826" width="4.75" style="117" customWidth="1"/>
    <col min="2827" max="2827" width="3.625" style="117" customWidth="1"/>
    <col min="2828" max="2828" width="5.125" style="117" customWidth="1"/>
    <col min="2829" max="2829" width="3.125" style="117" customWidth="1"/>
    <col min="2830" max="2830" width="4.625" style="117" customWidth="1"/>
    <col min="2831" max="2831" width="5" style="117" customWidth="1"/>
    <col min="2832" max="2833" width="9.75" style="117" customWidth="1"/>
    <col min="2834" max="2835" width="7.875" style="117" customWidth="1"/>
    <col min="2836" max="3066" width="9" style="117"/>
    <col min="3067" max="3067" width="3.125" style="117" customWidth="1"/>
    <col min="3068" max="3068" width="7.625" style="117" customWidth="1"/>
    <col min="3069" max="3069" width="4.125" style="117" customWidth="1"/>
    <col min="3070" max="3070" width="17" style="117" customWidth="1"/>
    <col min="3071" max="3071" width="3.625" style="117" customWidth="1"/>
    <col min="3072" max="3072" width="9.125" style="117" customWidth="1"/>
    <col min="3073" max="3073" width="3.625" style="117" customWidth="1"/>
    <col min="3074" max="3074" width="4.625" style="117" customWidth="1"/>
    <col min="3075" max="3075" width="9.625" style="117" customWidth="1"/>
    <col min="3076" max="3076" width="10.125" style="117" customWidth="1"/>
    <col min="3077" max="3077" width="10.25" style="117" customWidth="1"/>
    <col min="3078" max="3078" width="4.625" style="117" customWidth="1"/>
    <col min="3079" max="3079" width="5" style="117" customWidth="1"/>
    <col min="3080" max="3080" width="11.125" style="117" customWidth="1"/>
    <col min="3081" max="3081" width="16.125" style="117" customWidth="1"/>
    <col min="3082" max="3082" width="4.75" style="117" customWidth="1"/>
    <col min="3083" max="3083" width="3.625" style="117" customWidth="1"/>
    <col min="3084" max="3084" width="5.125" style="117" customWidth="1"/>
    <col min="3085" max="3085" width="3.125" style="117" customWidth="1"/>
    <col min="3086" max="3086" width="4.625" style="117" customWidth="1"/>
    <col min="3087" max="3087" width="5" style="117" customWidth="1"/>
    <col min="3088" max="3089" width="9.75" style="117" customWidth="1"/>
    <col min="3090" max="3091" width="7.875" style="117" customWidth="1"/>
    <col min="3092" max="3322" width="9" style="117"/>
    <col min="3323" max="3323" width="3.125" style="117" customWidth="1"/>
    <col min="3324" max="3324" width="7.625" style="117" customWidth="1"/>
    <col min="3325" max="3325" width="4.125" style="117" customWidth="1"/>
    <col min="3326" max="3326" width="17" style="117" customWidth="1"/>
    <col min="3327" max="3327" width="3.625" style="117" customWidth="1"/>
    <col min="3328" max="3328" width="9.125" style="117" customWidth="1"/>
    <col min="3329" max="3329" width="3.625" style="117" customWidth="1"/>
    <col min="3330" max="3330" width="4.625" style="117" customWidth="1"/>
    <col min="3331" max="3331" width="9.625" style="117" customWidth="1"/>
    <col min="3332" max="3332" width="10.125" style="117" customWidth="1"/>
    <col min="3333" max="3333" width="10.25" style="117" customWidth="1"/>
    <col min="3334" max="3334" width="4.625" style="117" customWidth="1"/>
    <col min="3335" max="3335" width="5" style="117" customWidth="1"/>
    <col min="3336" max="3336" width="11.125" style="117" customWidth="1"/>
    <col min="3337" max="3337" width="16.125" style="117" customWidth="1"/>
    <col min="3338" max="3338" width="4.75" style="117" customWidth="1"/>
    <col min="3339" max="3339" width="3.625" style="117" customWidth="1"/>
    <col min="3340" max="3340" width="5.125" style="117" customWidth="1"/>
    <col min="3341" max="3341" width="3.125" style="117" customWidth="1"/>
    <col min="3342" max="3342" width="4.625" style="117" customWidth="1"/>
    <col min="3343" max="3343" width="5" style="117" customWidth="1"/>
    <col min="3344" max="3345" width="9.75" style="117" customWidth="1"/>
    <col min="3346" max="3347" width="7.875" style="117" customWidth="1"/>
    <col min="3348" max="3578" width="9" style="117"/>
    <col min="3579" max="3579" width="3.125" style="117" customWidth="1"/>
    <col min="3580" max="3580" width="7.625" style="117" customWidth="1"/>
    <col min="3581" max="3581" width="4.125" style="117" customWidth="1"/>
    <col min="3582" max="3582" width="17" style="117" customWidth="1"/>
    <col min="3583" max="3583" width="3.625" style="117" customWidth="1"/>
    <col min="3584" max="3584" width="9.125" style="117" customWidth="1"/>
    <col min="3585" max="3585" width="3.625" style="117" customWidth="1"/>
    <col min="3586" max="3586" width="4.625" style="117" customWidth="1"/>
    <col min="3587" max="3587" width="9.625" style="117" customWidth="1"/>
    <col min="3588" max="3588" width="10.125" style="117" customWidth="1"/>
    <col min="3589" max="3589" width="10.25" style="117" customWidth="1"/>
    <col min="3590" max="3590" width="4.625" style="117" customWidth="1"/>
    <col min="3591" max="3591" width="5" style="117" customWidth="1"/>
    <col min="3592" max="3592" width="11.125" style="117" customWidth="1"/>
    <col min="3593" max="3593" width="16.125" style="117" customWidth="1"/>
    <col min="3594" max="3594" width="4.75" style="117" customWidth="1"/>
    <col min="3595" max="3595" width="3.625" style="117" customWidth="1"/>
    <col min="3596" max="3596" width="5.125" style="117" customWidth="1"/>
    <col min="3597" max="3597" width="3.125" style="117" customWidth="1"/>
    <col min="3598" max="3598" width="4.625" style="117" customWidth="1"/>
    <col min="3599" max="3599" width="5" style="117" customWidth="1"/>
    <col min="3600" max="3601" width="9.75" style="117" customWidth="1"/>
    <col min="3602" max="3603" width="7.875" style="117" customWidth="1"/>
    <col min="3604" max="3834" width="9" style="117"/>
    <col min="3835" max="3835" width="3.125" style="117" customWidth="1"/>
    <col min="3836" max="3836" width="7.625" style="117" customWidth="1"/>
    <col min="3837" max="3837" width="4.125" style="117" customWidth="1"/>
    <col min="3838" max="3838" width="17" style="117" customWidth="1"/>
    <col min="3839" max="3839" width="3.625" style="117" customWidth="1"/>
    <col min="3840" max="3840" width="9.125" style="117" customWidth="1"/>
    <col min="3841" max="3841" width="3.625" style="117" customWidth="1"/>
    <col min="3842" max="3842" width="4.625" style="117" customWidth="1"/>
    <col min="3843" max="3843" width="9.625" style="117" customWidth="1"/>
    <col min="3844" max="3844" width="10.125" style="117" customWidth="1"/>
    <col min="3845" max="3845" width="10.25" style="117" customWidth="1"/>
    <col min="3846" max="3846" width="4.625" style="117" customWidth="1"/>
    <col min="3847" max="3847" width="5" style="117" customWidth="1"/>
    <col min="3848" max="3848" width="11.125" style="117" customWidth="1"/>
    <col min="3849" max="3849" width="16.125" style="117" customWidth="1"/>
    <col min="3850" max="3850" width="4.75" style="117" customWidth="1"/>
    <col min="3851" max="3851" width="3.625" style="117" customWidth="1"/>
    <col min="3852" max="3852" width="5.125" style="117" customWidth="1"/>
    <col min="3853" max="3853" width="3.125" style="117" customWidth="1"/>
    <col min="3854" max="3854" width="4.625" style="117" customWidth="1"/>
    <col min="3855" max="3855" width="5" style="117" customWidth="1"/>
    <col min="3856" max="3857" width="9.75" style="117" customWidth="1"/>
    <col min="3858" max="3859" width="7.875" style="117" customWidth="1"/>
    <col min="3860" max="4090" width="9" style="117"/>
    <col min="4091" max="4091" width="3.125" style="117" customWidth="1"/>
    <col min="4092" max="4092" width="7.625" style="117" customWidth="1"/>
    <col min="4093" max="4093" width="4.125" style="117" customWidth="1"/>
    <col min="4094" max="4094" width="17" style="117" customWidth="1"/>
    <col min="4095" max="4095" width="3.625" style="117" customWidth="1"/>
    <col min="4096" max="4096" width="9.125" style="117" customWidth="1"/>
    <col min="4097" max="4097" width="3.625" style="117" customWidth="1"/>
    <col min="4098" max="4098" width="4.625" style="117" customWidth="1"/>
    <col min="4099" max="4099" width="9.625" style="117" customWidth="1"/>
    <col min="4100" max="4100" width="10.125" style="117" customWidth="1"/>
    <col min="4101" max="4101" width="10.25" style="117" customWidth="1"/>
    <col min="4102" max="4102" width="4.625" style="117" customWidth="1"/>
    <col min="4103" max="4103" width="5" style="117" customWidth="1"/>
    <col min="4104" max="4104" width="11.125" style="117" customWidth="1"/>
    <col min="4105" max="4105" width="16.125" style="117" customWidth="1"/>
    <col min="4106" max="4106" width="4.75" style="117" customWidth="1"/>
    <col min="4107" max="4107" width="3.625" style="117" customWidth="1"/>
    <col min="4108" max="4108" width="5.125" style="117" customWidth="1"/>
    <col min="4109" max="4109" width="3.125" style="117" customWidth="1"/>
    <col min="4110" max="4110" width="4.625" style="117" customWidth="1"/>
    <col min="4111" max="4111" width="5" style="117" customWidth="1"/>
    <col min="4112" max="4113" width="9.75" style="117" customWidth="1"/>
    <col min="4114" max="4115" width="7.875" style="117" customWidth="1"/>
    <col min="4116" max="4346" width="9" style="117"/>
    <col min="4347" max="4347" width="3.125" style="117" customWidth="1"/>
    <col min="4348" max="4348" width="7.625" style="117" customWidth="1"/>
    <col min="4349" max="4349" width="4.125" style="117" customWidth="1"/>
    <col min="4350" max="4350" width="17" style="117" customWidth="1"/>
    <col min="4351" max="4351" width="3.625" style="117" customWidth="1"/>
    <col min="4352" max="4352" width="9.125" style="117" customWidth="1"/>
    <col min="4353" max="4353" width="3.625" style="117" customWidth="1"/>
    <col min="4354" max="4354" width="4.625" style="117" customWidth="1"/>
    <col min="4355" max="4355" width="9.625" style="117" customWidth="1"/>
    <col min="4356" max="4356" width="10.125" style="117" customWidth="1"/>
    <col min="4357" max="4357" width="10.25" style="117" customWidth="1"/>
    <col min="4358" max="4358" width="4.625" style="117" customWidth="1"/>
    <col min="4359" max="4359" width="5" style="117" customWidth="1"/>
    <col min="4360" max="4360" width="11.125" style="117" customWidth="1"/>
    <col min="4361" max="4361" width="16.125" style="117" customWidth="1"/>
    <col min="4362" max="4362" width="4.75" style="117" customWidth="1"/>
    <col min="4363" max="4363" width="3.625" style="117" customWidth="1"/>
    <col min="4364" max="4364" width="5.125" style="117" customWidth="1"/>
    <col min="4365" max="4365" width="3.125" style="117" customWidth="1"/>
    <col min="4366" max="4366" width="4.625" style="117" customWidth="1"/>
    <col min="4367" max="4367" width="5" style="117" customWidth="1"/>
    <col min="4368" max="4369" width="9.75" style="117" customWidth="1"/>
    <col min="4370" max="4371" width="7.875" style="117" customWidth="1"/>
    <col min="4372" max="4602" width="9" style="117"/>
    <col min="4603" max="4603" width="3.125" style="117" customWidth="1"/>
    <col min="4604" max="4604" width="7.625" style="117" customWidth="1"/>
    <col min="4605" max="4605" width="4.125" style="117" customWidth="1"/>
    <col min="4606" max="4606" width="17" style="117" customWidth="1"/>
    <col min="4607" max="4607" width="3.625" style="117" customWidth="1"/>
    <col min="4608" max="4608" width="9.125" style="117" customWidth="1"/>
    <col min="4609" max="4609" width="3.625" style="117" customWidth="1"/>
    <col min="4610" max="4610" width="4.625" style="117" customWidth="1"/>
    <col min="4611" max="4611" width="9.625" style="117" customWidth="1"/>
    <col min="4612" max="4612" width="10.125" style="117" customWidth="1"/>
    <col min="4613" max="4613" width="10.25" style="117" customWidth="1"/>
    <col min="4614" max="4614" width="4.625" style="117" customWidth="1"/>
    <col min="4615" max="4615" width="5" style="117" customWidth="1"/>
    <col min="4616" max="4616" width="11.125" style="117" customWidth="1"/>
    <col min="4617" max="4617" width="16.125" style="117" customWidth="1"/>
    <col min="4618" max="4618" width="4.75" style="117" customWidth="1"/>
    <col min="4619" max="4619" width="3.625" style="117" customWidth="1"/>
    <col min="4620" max="4620" width="5.125" style="117" customWidth="1"/>
    <col min="4621" max="4621" width="3.125" style="117" customWidth="1"/>
    <col min="4622" max="4622" width="4.625" style="117" customWidth="1"/>
    <col min="4623" max="4623" width="5" style="117" customWidth="1"/>
    <col min="4624" max="4625" width="9.75" style="117" customWidth="1"/>
    <col min="4626" max="4627" width="7.875" style="117" customWidth="1"/>
    <col min="4628" max="4858" width="9" style="117"/>
    <col min="4859" max="4859" width="3.125" style="117" customWidth="1"/>
    <col min="4860" max="4860" width="7.625" style="117" customWidth="1"/>
    <col min="4861" max="4861" width="4.125" style="117" customWidth="1"/>
    <col min="4862" max="4862" width="17" style="117" customWidth="1"/>
    <col min="4863" max="4863" width="3.625" style="117" customWidth="1"/>
    <col min="4864" max="4864" width="9.125" style="117" customWidth="1"/>
    <col min="4865" max="4865" width="3.625" style="117" customWidth="1"/>
    <col min="4866" max="4866" width="4.625" style="117" customWidth="1"/>
    <col min="4867" max="4867" width="9.625" style="117" customWidth="1"/>
    <col min="4868" max="4868" width="10.125" style="117" customWidth="1"/>
    <col min="4869" max="4869" width="10.25" style="117" customWidth="1"/>
    <col min="4870" max="4870" width="4.625" style="117" customWidth="1"/>
    <col min="4871" max="4871" width="5" style="117" customWidth="1"/>
    <col min="4872" max="4872" width="11.125" style="117" customWidth="1"/>
    <col min="4873" max="4873" width="16.125" style="117" customWidth="1"/>
    <col min="4874" max="4874" width="4.75" style="117" customWidth="1"/>
    <col min="4875" max="4875" width="3.625" style="117" customWidth="1"/>
    <col min="4876" max="4876" width="5.125" style="117" customWidth="1"/>
    <col min="4877" max="4877" width="3.125" style="117" customWidth="1"/>
    <col min="4878" max="4878" width="4.625" style="117" customWidth="1"/>
    <col min="4879" max="4879" width="5" style="117" customWidth="1"/>
    <col min="4880" max="4881" width="9.75" style="117" customWidth="1"/>
    <col min="4882" max="4883" width="7.875" style="117" customWidth="1"/>
    <col min="4884" max="5114" width="9" style="117"/>
    <col min="5115" max="5115" width="3.125" style="117" customWidth="1"/>
    <col min="5116" max="5116" width="7.625" style="117" customWidth="1"/>
    <col min="5117" max="5117" width="4.125" style="117" customWidth="1"/>
    <col min="5118" max="5118" width="17" style="117" customWidth="1"/>
    <col min="5119" max="5119" width="3.625" style="117" customWidth="1"/>
    <col min="5120" max="5120" width="9.125" style="117" customWidth="1"/>
    <col min="5121" max="5121" width="3.625" style="117" customWidth="1"/>
    <col min="5122" max="5122" width="4.625" style="117" customWidth="1"/>
    <col min="5123" max="5123" width="9.625" style="117" customWidth="1"/>
    <col min="5124" max="5124" width="10.125" style="117" customWidth="1"/>
    <col min="5125" max="5125" width="10.25" style="117" customWidth="1"/>
    <col min="5126" max="5126" width="4.625" style="117" customWidth="1"/>
    <col min="5127" max="5127" width="5" style="117" customWidth="1"/>
    <col min="5128" max="5128" width="11.125" style="117" customWidth="1"/>
    <col min="5129" max="5129" width="16.125" style="117" customWidth="1"/>
    <col min="5130" max="5130" width="4.75" style="117" customWidth="1"/>
    <col min="5131" max="5131" width="3.625" style="117" customWidth="1"/>
    <col min="5132" max="5132" width="5.125" style="117" customWidth="1"/>
    <col min="5133" max="5133" width="3.125" style="117" customWidth="1"/>
    <col min="5134" max="5134" width="4.625" style="117" customWidth="1"/>
    <col min="5135" max="5135" width="5" style="117" customWidth="1"/>
    <col min="5136" max="5137" width="9.75" style="117" customWidth="1"/>
    <col min="5138" max="5139" width="7.875" style="117" customWidth="1"/>
    <col min="5140" max="5370" width="9" style="117"/>
    <col min="5371" max="5371" width="3.125" style="117" customWidth="1"/>
    <col min="5372" max="5372" width="7.625" style="117" customWidth="1"/>
    <col min="5373" max="5373" width="4.125" style="117" customWidth="1"/>
    <col min="5374" max="5374" width="17" style="117" customWidth="1"/>
    <col min="5375" max="5375" width="3.625" style="117" customWidth="1"/>
    <col min="5376" max="5376" width="9.125" style="117" customWidth="1"/>
    <col min="5377" max="5377" width="3.625" style="117" customWidth="1"/>
    <col min="5378" max="5378" width="4.625" style="117" customWidth="1"/>
    <col min="5379" max="5379" width="9.625" style="117" customWidth="1"/>
    <col min="5380" max="5380" width="10.125" style="117" customWidth="1"/>
    <col min="5381" max="5381" width="10.25" style="117" customWidth="1"/>
    <col min="5382" max="5382" width="4.625" style="117" customWidth="1"/>
    <col min="5383" max="5383" width="5" style="117" customWidth="1"/>
    <col min="5384" max="5384" width="11.125" style="117" customWidth="1"/>
    <col min="5385" max="5385" width="16.125" style="117" customWidth="1"/>
    <col min="5386" max="5386" width="4.75" style="117" customWidth="1"/>
    <col min="5387" max="5387" width="3.625" style="117" customWidth="1"/>
    <col min="5388" max="5388" width="5.125" style="117" customWidth="1"/>
    <col min="5389" max="5389" width="3.125" style="117" customWidth="1"/>
    <col min="5390" max="5390" width="4.625" style="117" customWidth="1"/>
    <col min="5391" max="5391" width="5" style="117" customWidth="1"/>
    <col min="5392" max="5393" width="9.75" style="117" customWidth="1"/>
    <col min="5394" max="5395" width="7.875" style="117" customWidth="1"/>
    <col min="5396" max="5626" width="9" style="117"/>
    <col min="5627" max="5627" width="3.125" style="117" customWidth="1"/>
    <col min="5628" max="5628" width="7.625" style="117" customWidth="1"/>
    <col min="5629" max="5629" width="4.125" style="117" customWidth="1"/>
    <col min="5630" max="5630" width="17" style="117" customWidth="1"/>
    <col min="5631" max="5631" width="3.625" style="117" customWidth="1"/>
    <col min="5632" max="5632" width="9.125" style="117" customWidth="1"/>
    <col min="5633" max="5633" width="3.625" style="117" customWidth="1"/>
    <col min="5634" max="5634" width="4.625" style="117" customWidth="1"/>
    <col min="5635" max="5635" width="9.625" style="117" customWidth="1"/>
    <col min="5636" max="5636" width="10.125" style="117" customWidth="1"/>
    <col min="5637" max="5637" width="10.25" style="117" customWidth="1"/>
    <col min="5638" max="5638" width="4.625" style="117" customWidth="1"/>
    <col min="5639" max="5639" width="5" style="117" customWidth="1"/>
    <col min="5640" max="5640" width="11.125" style="117" customWidth="1"/>
    <col min="5641" max="5641" width="16.125" style="117" customWidth="1"/>
    <col min="5642" max="5642" width="4.75" style="117" customWidth="1"/>
    <col min="5643" max="5643" width="3.625" style="117" customWidth="1"/>
    <col min="5644" max="5644" width="5.125" style="117" customWidth="1"/>
    <col min="5645" max="5645" width="3.125" style="117" customWidth="1"/>
    <col min="5646" max="5646" width="4.625" style="117" customWidth="1"/>
    <col min="5647" max="5647" width="5" style="117" customWidth="1"/>
    <col min="5648" max="5649" width="9.75" style="117" customWidth="1"/>
    <col min="5650" max="5651" width="7.875" style="117" customWidth="1"/>
    <col min="5652" max="5882" width="9" style="117"/>
    <col min="5883" max="5883" width="3.125" style="117" customWidth="1"/>
    <col min="5884" max="5884" width="7.625" style="117" customWidth="1"/>
    <col min="5885" max="5885" width="4.125" style="117" customWidth="1"/>
    <col min="5886" max="5886" width="17" style="117" customWidth="1"/>
    <col min="5887" max="5887" width="3.625" style="117" customWidth="1"/>
    <col min="5888" max="5888" width="9.125" style="117" customWidth="1"/>
    <col min="5889" max="5889" width="3.625" style="117" customWidth="1"/>
    <col min="5890" max="5890" width="4.625" style="117" customWidth="1"/>
    <col min="5891" max="5891" width="9.625" style="117" customWidth="1"/>
    <col min="5892" max="5892" width="10.125" style="117" customWidth="1"/>
    <col min="5893" max="5893" width="10.25" style="117" customWidth="1"/>
    <col min="5894" max="5894" width="4.625" style="117" customWidth="1"/>
    <col min="5895" max="5895" width="5" style="117" customWidth="1"/>
    <col min="5896" max="5896" width="11.125" style="117" customWidth="1"/>
    <col min="5897" max="5897" width="16.125" style="117" customWidth="1"/>
    <col min="5898" max="5898" width="4.75" style="117" customWidth="1"/>
    <col min="5899" max="5899" width="3.625" style="117" customWidth="1"/>
    <col min="5900" max="5900" width="5.125" style="117" customWidth="1"/>
    <col min="5901" max="5901" width="3.125" style="117" customWidth="1"/>
    <col min="5902" max="5902" width="4.625" style="117" customWidth="1"/>
    <col min="5903" max="5903" width="5" style="117" customWidth="1"/>
    <col min="5904" max="5905" width="9.75" style="117" customWidth="1"/>
    <col min="5906" max="5907" width="7.875" style="117" customWidth="1"/>
    <col min="5908" max="6138" width="9" style="117"/>
    <col min="6139" max="6139" width="3.125" style="117" customWidth="1"/>
    <col min="6140" max="6140" width="7.625" style="117" customWidth="1"/>
    <col min="6141" max="6141" width="4.125" style="117" customWidth="1"/>
    <col min="6142" max="6142" width="17" style="117" customWidth="1"/>
    <col min="6143" max="6143" width="3.625" style="117" customWidth="1"/>
    <col min="6144" max="6144" width="9.125" style="117" customWidth="1"/>
    <col min="6145" max="6145" width="3.625" style="117" customWidth="1"/>
    <col min="6146" max="6146" width="4.625" style="117" customWidth="1"/>
    <col min="6147" max="6147" width="9.625" style="117" customWidth="1"/>
    <col min="6148" max="6148" width="10.125" style="117" customWidth="1"/>
    <col min="6149" max="6149" width="10.25" style="117" customWidth="1"/>
    <col min="6150" max="6150" width="4.625" style="117" customWidth="1"/>
    <col min="6151" max="6151" width="5" style="117" customWidth="1"/>
    <col min="6152" max="6152" width="11.125" style="117" customWidth="1"/>
    <col min="6153" max="6153" width="16.125" style="117" customWidth="1"/>
    <col min="6154" max="6154" width="4.75" style="117" customWidth="1"/>
    <col min="6155" max="6155" width="3.625" style="117" customWidth="1"/>
    <col min="6156" max="6156" width="5.125" style="117" customWidth="1"/>
    <col min="6157" max="6157" width="3.125" style="117" customWidth="1"/>
    <col min="6158" max="6158" width="4.625" style="117" customWidth="1"/>
    <col min="6159" max="6159" width="5" style="117" customWidth="1"/>
    <col min="6160" max="6161" width="9.75" style="117" customWidth="1"/>
    <col min="6162" max="6163" width="7.875" style="117" customWidth="1"/>
    <col min="6164" max="6394" width="9" style="117"/>
    <col min="6395" max="6395" width="3.125" style="117" customWidth="1"/>
    <col min="6396" max="6396" width="7.625" style="117" customWidth="1"/>
    <col min="6397" max="6397" width="4.125" style="117" customWidth="1"/>
    <col min="6398" max="6398" width="17" style="117" customWidth="1"/>
    <col min="6399" max="6399" width="3.625" style="117" customWidth="1"/>
    <col min="6400" max="6400" width="9.125" style="117" customWidth="1"/>
    <col min="6401" max="6401" width="3.625" style="117" customWidth="1"/>
    <col min="6402" max="6402" width="4.625" style="117" customWidth="1"/>
    <col min="6403" max="6403" width="9.625" style="117" customWidth="1"/>
    <col min="6404" max="6404" width="10.125" style="117" customWidth="1"/>
    <col min="6405" max="6405" width="10.25" style="117" customWidth="1"/>
    <col min="6406" max="6406" width="4.625" style="117" customWidth="1"/>
    <col min="6407" max="6407" width="5" style="117" customWidth="1"/>
    <col min="6408" max="6408" width="11.125" style="117" customWidth="1"/>
    <col min="6409" max="6409" width="16.125" style="117" customWidth="1"/>
    <col min="6410" max="6410" width="4.75" style="117" customWidth="1"/>
    <col min="6411" max="6411" width="3.625" style="117" customWidth="1"/>
    <col min="6412" max="6412" width="5.125" style="117" customWidth="1"/>
    <col min="6413" max="6413" width="3.125" style="117" customWidth="1"/>
    <col min="6414" max="6414" width="4.625" style="117" customWidth="1"/>
    <col min="6415" max="6415" width="5" style="117" customWidth="1"/>
    <col min="6416" max="6417" width="9.75" style="117" customWidth="1"/>
    <col min="6418" max="6419" width="7.875" style="117" customWidth="1"/>
    <col min="6420" max="6650" width="9" style="117"/>
    <col min="6651" max="6651" width="3.125" style="117" customWidth="1"/>
    <col min="6652" max="6652" width="7.625" style="117" customWidth="1"/>
    <col min="6653" max="6653" width="4.125" style="117" customWidth="1"/>
    <col min="6654" max="6654" width="17" style="117" customWidth="1"/>
    <col min="6655" max="6655" width="3.625" style="117" customWidth="1"/>
    <col min="6656" max="6656" width="9.125" style="117" customWidth="1"/>
    <col min="6657" max="6657" width="3.625" style="117" customWidth="1"/>
    <col min="6658" max="6658" width="4.625" style="117" customWidth="1"/>
    <col min="6659" max="6659" width="9.625" style="117" customWidth="1"/>
    <col min="6660" max="6660" width="10.125" style="117" customWidth="1"/>
    <col min="6661" max="6661" width="10.25" style="117" customWidth="1"/>
    <col min="6662" max="6662" width="4.625" style="117" customWidth="1"/>
    <col min="6663" max="6663" width="5" style="117" customWidth="1"/>
    <col min="6664" max="6664" width="11.125" style="117" customWidth="1"/>
    <col min="6665" max="6665" width="16.125" style="117" customWidth="1"/>
    <col min="6666" max="6666" width="4.75" style="117" customWidth="1"/>
    <col min="6667" max="6667" width="3.625" style="117" customWidth="1"/>
    <col min="6668" max="6668" width="5.125" style="117" customWidth="1"/>
    <col min="6669" max="6669" width="3.125" style="117" customWidth="1"/>
    <col min="6670" max="6670" width="4.625" style="117" customWidth="1"/>
    <col min="6671" max="6671" width="5" style="117" customWidth="1"/>
    <col min="6672" max="6673" width="9.75" style="117" customWidth="1"/>
    <col min="6674" max="6675" width="7.875" style="117" customWidth="1"/>
    <col min="6676" max="6906" width="9" style="117"/>
    <col min="6907" max="6907" width="3.125" style="117" customWidth="1"/>
    <col min="6908" max="6908" width="7.625" style="117" customWidth="1"/>
    <col min="6909" max="6909" width="4.125" style="117" customWidth="1"/>
    <col min="6910" max="6910" width="17" style="117" customWidth="1"/>
    <col min="6911" max="6911" width="3.625" style="117" customWidth="1"/>
    <col min="6912" max="6912" width="9.125" style="117" customWidth="1"/>
    <col min="6913" max="6913" width="3.625" style="117" customWidth="1"/>
    <col min="6914" max="6914" width="4.625" style="117" customWidth="1"/>
    <col min="6915" max="6915" width="9.625" style="117" customWidth="1"/>
    <col min="6916" max="6916" width="10.125" style="117" customWidth="1"/>
    <col min="6917" max="6917" width="10.25" style="117" customWidth="1"/>
    <col min="6918" max="6918" width="4.625" style="117" customWidth="1"/>
    <col min="6919" max="6919" width="5" style="117" customWidth="1"/>
    <col min="6920" max="6920" width="11.125" style="117" customWidth="1"/>
    <col min="6921" max="6921" width="16.125" style="117" customWidth="1"/>
    <col min="6922" max="6922" width="4.75" style="117" customWidth="1"/>
    <col min="6923" max="6923" width="3.625" style="117" customWidth="1"/>
    <col min="6924" max="6924" width="5.125" style="117" customWidth="1"/>
    <col min="6925" max="6925" width="3.125" style="117" customWidth="1"/>
    <col min="6926" max="6926" width="4.625" style="117" customWidth="1"/>
    <col min="6927" max="6927" width="5" style="117" customWidth="1"/>
    <col min="6928" max="6929" width="9.75" style="117" customWidth="1"/>
    <col min="6930" max="6931" width="7.875" style="117" customWidth="1"/>
    <col min="6932" max="7162" width="9" style="117"/>
    <col min="7163" max="7163" width="3.125" style="117" customWidth="1"/>
    <col min="7164" max="7164" width="7.625" style="117" customWidth="1"/>
    <col min="7165" max="7165" width="4.125" style="117" customWidth="1"/>
    <col min="7166" max="7166" width="17" style="117" customWidth="1"/>
    <col min="7167" max="7167" width="3.625" style="117" customWidth="1"/>
    <col min="7168" max="7168" width="9.125" style="117" customWidth="1"/>
    <col min="7169" max="7169" width="3.625" style="117" customWidth="1"/>
    <col min="7170" max="7170" width="4.625" style="117" customWidth="1"/>
    <col min="7171" max="7171" width="9.625" style="117" customWidth="1"/>
    <col min="7172" max="7172" width="10.125" style="117" customWidth="1"/>
    <col min="7173" max="7173" width="10.25" style="117" customWidth="1"/>
    <col min="7174" max="7174" width="4.625" style="117" customWidth="1"/>
    <col min="7175" max="7175" width="5" style="117" customWidth="1"/>
    <col min="7176" max="7176" width="11.125" style="117" customWidth="1"/>
    <col min="7177" max="7177" width="16.125" style="117" customWidth="1"/>
    <col min="7178" max="7178" width="4.75" style="117" customWidth="1"/>
    <col min="7179" max="7179" width="3.625" style="117" customWidth="1"/>
    <col min="7180" max="7180" width="5.125" style="117" customWidth="1"/>
    <col min="7181" max="7181" width="3.125" style="117" customWidth="1"/>
    <col min="7182" max="7182" width="4.625" style="117" customWidth="1"/>
    <col min="7183" max="7183" width="5" style="117" customWidth="1"/>
    <col min="7184" max="7185" width="9.75" style="117" customWidth="1"/>
    <col min="7186" max="7187" width="7.875" style="117" customWidth="1"/>
    <col min="7188" max="7418" width="9" style="117"/>
    <col min="7419" max="7419" width="3.125" style="117" customWidth="1"/>
    <col min="7420" max="7420" width="7.625" style="117" customWidth="1"/>
    <col min="7421" max="7421" width="4.125" style="117" customWidth="1"/>
    <col min="7422" max="7422" width="17" style="117" customWidth="1"/>
    <col min="7423" max="7423" width="3.625" style="117" customWidth="1"/>
    <col min="7424" max="7424" width="9.125" style="117" customWidth="1"/>
    <col min="7425" max="7425" width="3.625" style="117" customWidth="1"/>
    <col min="7426" max="7426" width="4.625" style="117" customWidth="1"/>
    <col min="7427" max="7427" width="9.625" style="117" customWidth="1"/>
    <col min="7428" max="7428" width="10.125" style="117" customWidth="1"/>
    <col min="7429" max="7429" width="10.25" style="117" customWidth="1"/>
    <col min="7430" max="7430" width="4.625" style="117" customWidth="1"/>
    <col min="7431" max="7431" width="5" style="117" customWidth="1"/>
    <col min="7432" max="7432" width="11.125" style="117" customWidth="1"/>
    <col min="7433" max="7433" width="16.125" style="117" customWidth="1"/>
    <col min="7434" max="7434" width="4.75" style="117" customWidth="1"/>
    <col min="7435" max="7435" width="3.625" style="117" customWidth="1"/>
    <col min="7436" max="7436" width="5.125" style="117" customWidth="1"/>
    <col min="7437" max="7437" width="3.125" style="117" customWidth="1"/>
    <col min="7438" max="7438" width="4.625" style="117" customWidth="1"/>
    <col min="7439" max="7439" width="5" style="117" customWidth="1"/>
    <col min="7440" max="7441" width="9.75" style="117" customWidth="1"/>
    <col min="7442" max="7443" width="7.875" style="117" customWidth="1"/>
    <col min="7444" max="7674" width="9" style="117"/>
    <col min="7675" max="7675" width="3.125" style="117" customWidth="1"/>
    <col min="7676" max="7676" width="7.625" style="117" customWidth="1"/>
    <col min="7677" max="7677" width="4.125" style="117" customWidth="1"/>
    <col min="7678" max="7678" width="17" style="117" customWidth="1"/>
    <col min="7679" max="7679" width="3.625" style="117" customWidth="1"/>
    <col min="7680" max="7680" width="9.125" style="117" customWidth="1"/>
    <col min="7681" max="7681" width="3.625" style="117" customWidth="1"/>
    <col min="7682" max="7682" width="4.625" style="117" customWidth="1"/>
    <col min="7683" max="7683" width="9.625" style="117" customWidth="1"/>
    <col min="7684" max="7684" width="10.125" style="117" customWidth="1"/>
    <col min="7685" max="7685" width="10.25" style="117" customWidth="1"/>
    <col min="7686" max="7686" width="4.625" style="117" customWidth="1"/>
    <col min="7687" max="7687" width="5" style="117" customWidth="1"/>
    <col min="7688" max="7688" width="11.125" style="117" customWidth="1"/>
    <col min="7689" max="7689" width="16.125" style="117" customWidth="1"/>
    <col min="7690" max="7690" width="4.75" style="117" customWidth="1"/>
    <col min="7691" max="7691" width="3.625" style="117" customWidth="1"/>
    <col min="7692" max="7692" width="5.125" style="117" customWidth="1"/>
    <col min="7693" max="7693" width="3.125" style="117" customWidth="1"/>
    <col min="7694" max="7694" width="4.625" style="117" customWidth="1"/>
    <col min="7695" max="7695" width="5" style="117" customWidth="1"/>
    <col min="7696" max="7697" width="9.75" style="117" customWidth="1"/>
    <col min="7698" max="7699" width="7.875" style="117" customWidth="1"/>
    <col min="7700" max="7930" width="9" style="117"/>
    <col min="7931" max="7931" width="3.125" style="117" customWidth="1"/>
    <col min="7932" max="7932" width="7.625" style="117" customWidth="1"/>
    <col min="7933" max="7933" width="4.125" style="117" customWidth="1"/>
    <col min="7934" max="7934" width="17" style="117" customWidth="1"/>
    <col min="7935" max="7935" width="3.625" style="117" customWidth="1"/>
    <col min="7936" max="7936" width="9.125" style="117" customWidth="1"/>
    <col min="7937" max="7937" width="3.625" style="117" customWidth="1"/>
    <col min="7938" max="7938" width="4.625" style="117" customWidth="1"/>
    <col min="7939" max="7939" width="9.625" style="117" customWidth="1"/>
    <col min="7940" max="7940" width="10.125" style="117" customWidth="1"/>
    <col min="7941" max="7941" width="10.25" style="117" customWidth="1"/>
    <col min="7942" max="7942" width="4.625" style="117" customWidth="1"/>
    <col min="7943" max="7943" width="5" style="117" customWidth="1"/>
    <col min="7944" max="7944" width="11.125" style="117" customWidth="1"/>
    <col min="7945" max="7945" width="16.125" style="117" customWidth="1"/>
    <col min="7946" max="7946" width="4.75" style="117" customWidth="1"/>
    <col min="7947" max="7947" width="3.625" style="117" customWidth="1"/>
    <col min="7948" max="7948" width="5.125" style="117" customWidth="1"/>
    <col min="7949" max="7949" width="3.125" style="117" customWidth="1"/>
    <col min="7950" max="7950" width="4.625" style="117" customWidth="1"/>
    <col min="7951" max="7951" width="5" style="117" customWidth="1"/>
    <col min="7952" max="7953" width="9.75" style="117" customWidth="1"/>
    <col min="7954" max="7955" width="7.875" style="117" customWidth="1"/>
    <col min="7956" max="8186" width="9" style="117"/>
    <col min="8187" max="8187" width="3.125" style="117" customWidth="1"/>
    <col min="8188" max="8188" width="7.625" style="117" customWidth="1"/>
    <col min="8189" max="8189" width="4.125" style="117" customWidth="1"/>
    <col min="8190" max="8190" width="17" style="117" customWidth="1"/>
    <col min="8191" max="8191" width="3.625" style="117" customWidth="1"/>
    <col min="8192" max="8192" width="9.125" style="117" customWidth="1"/>
    <col min="8193" max="8193" width="3.625" style="117" customWidth="1"/>
    <col min="8194" max="8194" width="4.625" style="117" customWidth="1"/>
    <col min="8195" max="8195" width="9.625" style="117" customWidth="1"/>
    <col min="8196" max="8196" width="10.125" style="117" customWidth="1"/>
    <col min="8197" max="8197" width="10.25" style="117" customWidth="1"/>
    <col min="8198" max="8198" width="4.625" style="117" customWidth="1"/>
    <col min="8199" max="8199" width="5" style="117" customWidth="1"/>
    <col min="8200" max="8200" width="11.125" style="117" customWidth="1"/>
    <col min="8201" max="8201" width="16.125" style="117" customWidth="1"/>
    <col min="8202" max="8202" width="4.75" style="117" customWidth="1"/>
    <col min="8203" max="8203" width="3.625" style="117" customWidth="1"/>
    <col min="8204" max="8204" width="5.125" style="117" customWidth="1"/>
    <col min="8205" max="8205" width="3.125" style="117" customWidth="1"/>
    <col min="8206" max="8206" width="4.625" style="117" customWidth="1"/>
    <col min="8207" max="8207" width="5" style="117" customWidth="1"/>
    <col min="8208" max="8209" width="9.75" style="117" customWidth="1"/>
    <col min="8210" max="8211" width="7.875" style="117" customWidth="1"/>
    <col min="8212" max="8442" width="9" style="117"/>
    <col min="8443" max="8443" width="3.125" style="117" customWidth="1"/>
    <col min="8444" max="8444" width="7.625" style="117" customWidth="1"/>
    <col min="8445" max="8445" width="4.125" style="117" customWidth="1"/>
    <col min="8446" max="8446" width="17" style="117" customWidth="1"/>
    <col min="8447" max="8447" width="3.625" style="117" customWidth="1"/>
    <col min="8448" max="8448" width="9.125" style="117" customWidth="1"/>
    <col min="8449" max="8449" width="3.625" style="117" customWidth="1"/>
    <col min="8450" max="8450" width="4.625" style="117" customWidth="1"/>
    <col min="8451" max="8451" width="9.625" style="117" customWidth="1"/>
    <col min="8452" max="8452" width="10.125" style="117" customWidth="1"/>
    <col min="8453" max="8453" width="10.25" style="117" customWidth="1"/>
    <col min="8454" max="8454" width="4.625" style="117" customWidth="1"/>
    <col min="8455" max="8455" width="5" style="117" customWidth="1"/>
    <col min="8456" max="8456" width="11.125" style="117" customWidth="1"/>
    <col min="8457" max="8457" width="16.125" style="117" customWidth="1"/>
    <col min="8458" max="8458" width="4.75" style="117" customWidth="1"/>
    <col min="8459" max="8459" width="3.625" style="117" customWidth="1"/>
    <col min="8460" max="8460" width="5.125" style="117" customWidth="1"/>
    <col min="8461" max="8461" width="3.125" style="117" customWidth="1"/>
    <col min="8462" max="8462" width="4.625" style="117" customWidth="1"/>
    <col min="8463" max="8463" width="5" style="117" customWidth="1"/>
    <col min="8464" max="8465" width="9.75" style="117" customWidth="1"/>
    <col min="8466" max="8467" width="7.875" style="117" customWidth="1"/>
    <col min="8468" max="8698" width="9" style="117"/>
    <col min="8699" max="8699" width="3.125" style="117" customWidth="1"/>
    <col min="8700" max="8700" width="7.625" style="117" customWidth="1"/>
    <col min="8701" max="8701" width="4.125" style="117" customWidth="1"/>
    <col min="8702" max="8702" width="17" style="117" customWidth="1"/>
    <col min="8703" max="8703" width="3.625" style="117" customWidth="1"/>
    <col min="8704" max="8704" width="9.125" style="117" customWidth="1"/>
    <col min="8705" max="8705" width="3.625" style="117" customWidth="1"/>
    <col min="8706" max="8706" width="4.625" style="117" customWidth="1"/>
    <col min="8707" max="8707" width="9.625" style="117" customWidth="1"/>
    <col min="8708" max="8708" width="10.125" style="117" customWidth="1"/>
    <col min="8709" max="8709" width="10.25" style="117" customWidth="1"/>
    <col min="8710" max="8710" width="4.625" style="117" customWidth="1"/>
    <col min="8711" max="8711" width="5" style="117" customWidth="1"/>
    <col min="8712" max="8712" width="11.125" style="117" customWidth="1"/>
    <col min="8713" max="8713" width="16.125" style="117" customWidth="1"/>
    <col min="8714" max="8714" width="4.75" style="117" customWidth="1"/>
    <col min="8715" max="8715" width="3.625" style="117" customWidth="1"/>
    <col min="8716" max="8716" width="5.125" style="117" customWidth="1"/>
    <col min="8717" max="8717" width="3.125" style="117" customWidth="1"/>
    <col min="8718" max="8718" width="4.625" style="117" customWidth="1"/>
    <col min="8719" max="8719" width="5" style="117" customWidth="1"/>
    <col min="8720" max="8721" width="9.75" style="117" customWidth="1"/>
    <col min="8722" max="8723" width="7.875" style="117" customWidth="1"/>
    <col min="8724" max="8954" width="9" style="117"/>
    <col min="8955" max="8955" width="3.125" style="117" customWidth="1"/>
    <col min="8956" max="8956" width="7.625" style="117" customWidth="1"/>
    <col min="8957" max="8957" width="4.125" style="117" customWidth="1"/>
    <col min="8958" max="8958" width="17" style="117" customWidth="1"/>
    <col min="8959" max="8959" width="3.625" style="117" customWidth="1"/>
    <col min="8960" max="8960" width="9.125" style="117" customWidth="1"/>
    <col min="8961" max="8961" width="3.625" style="117" customWidth="1"/>
    <col min="8962" max="8962" width="4.625" style="117" customWidth="1"/>
    <col min="8963" max="8963" width="9.625" style="117" customWidth="1"/>
    <col min="8964" max="8964" width="10.125" style="117" customWidth="1"/>
    <col min="8965" max="8965" width="10.25" style="117" customWidth="1"/>
    <col min="8966" max="8966" width="4.625" style="117" customWidth="1"/>
    <col min="8967" max="8967" width="5" style="117" customWidth="1"/>
    <col min="8968" max="8968" width="11.125" style="117" customWidth="1"/>
    <col min="8969" max="8969" width="16.125" style="117" customWidth="1"/>
    <col min="8970" max="8970" width="4.75" style="117" customWidth="1"/>
    <col min="8971" max="8971" width="3.625" style="117" customWidth="1"/>
    <col min="8972" max="8972" width="5.125" style="117" customWidth="1"/>
    <col min="8973" max="8973" width="3.125" style="117" customWidth="1"/>
    <col min="8974" max="8974" width="4.625" style="117" customWidth="1"/>
    <col min="8975" max="8975" width="5" style="117" customWidth="1"/>
    <col min="8976" max="8977" width="9.75" style="117" customWidth="1"/>
    <col min="8978" max="8979" width="7.875" style="117" customWidth="1"/>
    <col min="8980" max="9210" width="9" style="117"/>
    <col min="9211" max="9211" width="3.125" style="117" customWidth="1"/>
    <col min="9212" max="9212" width="7.625" style="117" customWidth="1"/>
    <col min="9213" max="9213" width="4.125" style="117" customWidth="1"/>
    <col min="9214" max="9214" width="17" style="117" customWidth="1"/>
    <col min="9215" max="9215" width="3.625" style="117" customWidth="1"/>
    <col min="9216" max="9216" width="9.125" style="117" customWidth="1"/>
    <col min="9217" max="9217" width="3.625" style="117" customWidth="1"/>
    <col min="9218" max="9218" width="4.625" style="117" customWidth="1"/>
    <col min="9219" max="9219" width="9.625" style="117" customWidth="1"/>
    <col min="9220" max="9220" width="10.125" style="117" customWidth="1"/>
    <col min="9221" max="9221" width="10.25" style="117" customWidth="1"/>
    <col min="9222" max="9222" width="4.625" style="117" customWidth="1"/>
    <col min="9223" max="9223" width="5" style="117" customWidth="1"/>
    <col min="9224" max="9224" width="11.125" style="117" customWidth="1"/>
    <col min="9225" max="9225" width="16.125" style="117" customWidth="1"/>
    <col min="9226" max="9226" width="4.75" style="117" customWidth="1"/>
    <col min="9227" max="9227" width="3.625" style="117" customWidth="1"/>
    <col min="9228" max="9228" width="5.125" style="117" customWidth="1"/>
    <col min="9229" max="9229" width="3.125" style="117" customWidth="1"/>
    <col min="9230" max="9230" width="4.625" style="117" customWidth="1"/>
    <col min="9231" max="9231" width="5" style="117" customWidth="1"/>
    <col min="9232" max="9233" width="9.75" style="117" customWidth="1"/>
    <col min="9234" max="9235" width="7.875" style="117" customWidth="1"/>
    <col min="9236" max="9466" width="9" style="117"/>
    <col min="9467" max="9467" width="3.125" style="117" customWidth="1"/>
    <col min="9468" max="9468" width="7.625" style="117" customWidth="1"/>
    <col min="9469" max="9469" width="4.125" style="117" customWidth="1"/>
    <col min="9470" max="9470" width="17" style="117" customWidth="1"/>
    <col min="9471" max="9471" width="3.625" style="117" customWidth="1"/>
    <col min="9472" max="9472" width="9.125" style="117" customWidth="1"/>
    <col min="9473" max="9473" width="3.625" style="117" customWidth="1"/>
    <col min="9474" max="9474" width="4.625" style="117" customWidth="1"/>
    <col min="9475" max="9475" width="9.625" style="117" customWidth="1"/>
    <col min="9476" max="9476" width="10.125" style="117" customWidth="1"/>
    <col min="9477" max="9477" width="10.25" style="117" customWidth="1"/>
    <col min="9478" max="9478" width="4.625" style="117" customWidth="1"/>
    <col min="9479" max="9479" width="5" style="117" customWidth="1"/>
    <col min="9480" max="9480" width="11.125" style="117" customWidth="1"/>
    <col min="9481" max="9481" width="16.125" style="117" customWidth="1"/>
    <col min="9482" max="9482" width="4.75" style="117" customWidth="1"/>
    <col min="9483" max="9483" width="3.625" style="117" customWidth="1"/>
    <col min="9484" max="9484" width="5.125" style="117" customWidth="1"/>
    <col min="9485" max="9485" width="3.125" style="117" customWidth="1"/>
    <col min="9486" max="9486" width="4.625" style="117" customWidth="1"/>
    <col min="9487" max="9487" width="5" style="117" customWidth="1"/>
    <col min="9488" max="9489" width="9.75" style="117" customWidth="1"/>
    <col min="9490" max="9491" width="7.875" style="117" customWidth="1"/>
    <col min="9492" max="9722" width="9" style="117"/>
    <col min="9723" max="9723" width="3.125" style="117" customWidth="1"/>
    <col min="9724" max="9724" width="7.625" style="117" customWidth="1"/>
    <col min="9725" max="9725" width="4.125" style="117" customWidth="1"/>
    <col min="9726" max="9726" width="17" style="117" customWidth="1"/>
    <col min="9727" max="9727" width="3.625" style="117" customWidth="1"/>
    <col min="9728" max="9728" width="9.125" style="117" customWidth="1"/>
    <col min="9729" max="9729" width="3.625" style="117" customWidth="1"/>
    <col min="9730" max="9730" width="4.625" style="117" customWidth="1"/>
    <col min="9731" max="9731" width="9.625" style="117" customWidth="1"/>
    <col min="9732" max="9732" width="10.125" style="117" customWidth="1"/>
    <col min="9733" max="9733" width="10.25" style="117" customWidth="1"/>
    <col min="9734" max="9734" width="4.625" style="117" customWidth="1"/>
    <col min="9735" max="9735" width="5" style="117" customWidth="1"/>
    <col min="9736" max="9736" width="11.125" style="117" customWidth="1"/>
    <col min="9737" max="9737" width="16.125" style="117" customWidth="1"/>
    <col min="9738" max="9738" width="4.75" style="117" customWidth="1"/>
    <col min="9739" max="9739" width="3.625" style="117" customWidth="1"/>
    <col min="9740" max="9740" width="5.125" style="117" customWidth="1"/>
    <col min="9741" max="9741" width="3.125" style="117" customWidth="1"/>
    <col min="9742" max="9742" width="4.625" style="117" customWidth="1"/>
    <col min="9743" max="9743" width="5" style="117" customWidth="1"/>
    <col min="9744" max="9745" width="9.75" style="117" customWidth="1"/>
    <col min="9746" max="9747" width="7.875" style="117" customWidth="1"/>
    <col min="9748" max="9978" width="9" style="117"/>
    <col min="9979" max="9979" width="3.125" style="117" customWidth="1"/>
    <col min="9980" max="9980" width="7.625" style="117" customWidth="1"/>
    <col min="9981" max="9981" width="4.125" style="117" customWidth="1"/>
    <col min="9982" max="9982" width="17" style="117" customWidth="1"/>
    <col min="9983" max="9983" width="3.625" style="117" customWidth="1"/>
    <col min="9984" max="9984" width="9.125" style="117" customWidth="1"/>
    <col min="9985" max="9985" width="3.625" style="117" customWidth="1"/>
    <col min="9986" max="9986" width="4.625" style="117" customWidth="1"/>
    <col min="9987" max="9987" width="9.625" style="117" customWidth="1"/>
    <col min="9988" max="9988" width="10.125" style="117" customWidth="1"/>
    <col min="9989" max="9989" width="10.25" style="117" customWidth="1"/>
    <col min="9990" max="9990" width="4.625" style="117" customWidth="1"/>
    <col min="9991" max="9991" width="5" style="117" customWidth="1"/>
    <col min="9992" max="9992" width="11.125" style="117" customWidth="1"/>
    <col min="9993" max="9993" width="16.125" style="117" customWidth="1"/>
    <col min="9994" max="9994" width="4.75" style="117" customWidth="1"/>
    <col min="9995" max="9995" width="3.625" style="117" customWidth="1"/>
    <col min="9996" max="9996" width="5.125" style="117" customWidth="1"/>
    <col min="9997" max="9997" width="3.125" style="117" customWidth="1"/>
    <col min="9998" max="9998" width="4.625" style="117" customWidth="1"/>
    <col min="9999" max="9999" width="5" style="117" customWidth="1"/>
    <col min="10000" max="10001" width="9.75" style="117" customWidth="1"/>
    <col min="10002" max="10003" width="7.875" style="117" customWidth="1"/>
    <col min="10004" max="10234" width="9" style="117"/>
    <col min="10235" max="10235" width="3.125" style="117" customWidth="1"/>
    <col min="10236" max="10236" width="7.625" style="117" customWidth="1"/>
    <col min="10237" max="10237" width="4.125" style="117" customWidth="1"/>
    <col min="10238" max="10238" width="17" style="117" customWidth="1"/>
    <col min="10239" max="10239" width="3.625" style="117" customWidth="1"/>
    <col min="10240" max="10240" width="9.125" style="117" customWidth="1"/>
    <col min="10241" max="10241" width="3.625" style="117" customWidth="1"/>
    <col min="10242" max="10242" width="4.625" style="117" customWidth="1"/>
    <col min="10243" max="10243" width="9.625" style="117" customWidth="1"/>
    <col min="10244" max="10244" width="10.125" style="117" customWidth="1"/>
    <col min="10245" max="10245" width="10.25" style="117" customWidth="1"/>
    <col min="10246" max="10246" width="4.625" style="117" customWidth="1"/>
    <col min="10247" max="10247" width="5" style="117" customWidth="1"/>
    <col min="10248" max="10248" width="11.125" style="117" customWidth="1"/>
    <col min="10249" max="10249" width="16.125" style="117" customWidth="1"/>
    <col min="10250" max="10250" width="4.75" style="117" customWidth="1"/>
    <col min="10251" max="10251" width="3.625" style="117" customWidth="1"/>
    <col min="10252" max="10252" width="5.125" style="117" customWidth="1"/>
    <col min="10253" max="10253" width="3.125" style="117" customWidth="1"/>
    <col min="10254" max="10254" width="4.625" style="117" customWidth="1"/>
    <col min="10255" max="10255" width="5" style="117" customWidth="1"/>
    <col min="10256" max="10257" width="9.75" style="117" customWidth="1"/>
    <col min="10258" max="10259" width="7.875" style="117" customWidth="1"/>
    <col min="10260" max="10490" width="9" style="117"/>
    <col min="10491" max="10491" width="3.125" style="117" customWidth="1"/>
    <col min="10492" max="10492" width="7.625" style="117" customWidth="1"/>
    <col min="10493" max="10493" width="4.125" style="117" customWidth="1"/>
    <col min="10494" max="10494" width="17" style="117" customWidth="1"/>
    <col min="10495" max="10495" width="3.625" style="117" customWidth="1"/>
    <col min="10496" max="10496" width="9.125" style="117" customWidth="1"/>
    <col min="10497" max="10497" width="3.625" style="117" customWidth="1"/>
    <col min="10498" max="10498" width="4.625" style="117" customWidth="1"/>
    <col min="10499" max="10499" width="9.625" style="117" customWidth="1"/>
    <col min="10500" max="10500" width="10.125" style="117" customWidth="1"/>
    <col min="10501" max="10501" width="10.25" style="117" customWidth="1"/>
    <col min="10502" max="10502" width="4.625" style="117" customWidth="1"/>
    <col min="10503" max="10503" width="5" style="117" customWidth="1"/>
    <col min="10504" max="10504" width="11.125" style="117" customWidth="1"/>
    <col min="10505" max="10505" width="16.125" style="117" customWidth="1"/>
    <col min="10506" max="10506" width="4.75" style="117" customWidth="1"/>
    <col min="10507" max="10507" width="3.625" style="117" customWidth="1"/>
    <col min="10508" max="10508" width="5.125" style="117" customWidth="1"/>
    <col min="10509" max="10509" width="3.125" style="117" customWidth="1"/>
    <col min="10510" max="10510" width="4.625" style="117" customWidth="1"/>
    <col min="10511" max="10511" width="5" style="117" customWidth="1"/>
    <col min="10512" max="10513" width="9.75" style="117" customWidth="1"/>
    <col min="10514" max="10515" width="7.875" style="117" customWidth="1"/>
    <col min="10516" max="10746" width="9" style="117"/>
    <col min="10747" max="10747" width="3.125" style="117" customWidth="1"/>
    <col min="10748" max="10748" width="7.625" style="117" customWidth="1"/>
    <col min="10749" max="10749" width="4.125" style="117" customWidth="1"/>
    <col min="10750" max="10750" width="17" style="117" customWidth="1"/>
    <col min="10751" max="10751" width="3.625" style="117" customWidth="1"/>
    <col min="10752" max="10752" width="9.125" style="117" customWidth="1"/>
    <col min="10753" max="10753" width="3.625" style="117" customWidth="1"/>
    <col min="10754" max="10754" width="4.625" style="117" customWidth="1"/>
    <col min="10755" max="10755" width="9.625" style="117" customWidth="1"/>
    <col min="10756" max="10756" width="10.125" style="117" customWidth="1"/>
    <col min="10757" max="10757" width="10.25" style="117" customWidth="1"/>
    <col min="10758" max="10758" width="4.625" style="117" customWidth="1"/>
    <col min="10759" max="10759" width="5" style="117" customWidth="1"/>
    <col min="10760" max="10760" width="11.125" style="117" customWidth="1"/>
    <col min="10761" max="10761" width="16.125" style="117" customWidth="1"/>
    <col min="10762" max="10762" width="4.75" style="117" customWidth="1"/>
    <col min="10763" max="10763" width="3.625" style="117" customWidth="1"/>
    <col min="10764" max="10764" width="5.125" style="117" customWidth="1"/>
    <col min="10765" max="10765" width="3.125" style="117" customWidth="1"/>
    <col min="10766" max="10766" width="4.625" style="117" customWidth="1"/>
    <col min="10767" max="10767" width="5" style="117" customWidth="1"/>
    <col min="10768" max="10769" width="9.75" style="117" customWidth="1"/>
    <col min="10770" max="10771" width="7.875" style="117" customWidth="1"/>
    <col min="10772" max="11002" width="9" style="117"/>
    <col min="11003" max="11003" width="3.125" style="117" customWidth="1"/>
    <col min="11004" max="11004" width="7.625" style="117" customWidth="1"/>
    <col min="11005" max="11005" width="4.125" style="117" customWidth="1"/>
    <col min="11006" max="11006" width="17" style="117" customWidth="1"/>
    <col min="11007" max="11007" width="3.625" style="117" customWidth="1"/>
    <col min="11008" max="11008" width="9.125" style="117" customWidth="1"/>
    <col min="11009" max="11009" width="3.625" style="117" customWidth="1"/>
    <col min="11010" max="11010" width="4.625" style="117" customWidth="1"/>
    <col min="11011" max="11011" width="9.625" style="117" customWidth="1"/>
    <col min="11012" max="11012" width="10.125" style="117" customWidth="1"/>
    <col min="11013" max="11013" width="10.25" style="117" customWidth="1"/>
    <col min="11014" max="11014" width="4.625" style="117" customWidth="1"/>
    <col min="11015" max="11015" width="5" style="117" customWidth="1"/>
    <col min="11016" max="11016" width="11.125" style="117" customWidth="1"/>
    <col min="11017" max="11017" width="16.125" style="117" customWidth="1"/>
    <col min="11018" max="11018" width="4.75" style="117" customWidth="1"/>
    <col min="11019" max="11019" width="3.625" style="117" customWidth="1"/>
    <col min="11020" max="11020" width="5.125" style="117" customWidth="1"/>
    <col min="11021" max="11021" width="3.125" style="117" customWidth="1"/>
    <col min="11022" max="11022" width="4.625" style="117" customWidth="1"/>
    <col min="11023" max="11023" width="5" style="117" customWidth="1"/>
    <col min="11024" max="11025" width="9.75" style="117" customWidth="1"/>
    <col min="11026" max="11027" width="7.875" style="117" customWidth="1"/>
    <col min="11028" max="11258" width="9" style="117"/>
    <col min="11259" max="11259" width="3.125" style="117" customWidth="1"/>
    <col min="11260" max="11260" width="7.625" style="117" customWidth="1"/>
    <col min="11261" max="11261" width="4.125" style="117" customWidth="1"/>
    <col min="11262" max="11262" width="17" style="117" customWidth="1"/>
    <col min="11263" max="11263" width="3.625" style="117" customWidth="1"/>
    <col min="11264" max="11264" width="9.125" style="117" customWidth="1"/>
    <col min="11265" max="11265" width="3.625" style="117" customWidth="1"/>
    <col min="11266" max="11266" width="4.625" style="117" customWidth="1"/>
    <col min="11267" max="11267" width="9.625" style="117" customWidth="1"/>
    <col min="11268" max="11268" width="10.125" style="117" customWidth="1"/>
    <col min="11269" max="11269" width="10.25" style="117" customWidth="1"/>
    <col min="11270" max="11270" width="4.625" style="117" customWidth="1"/>
    <col min="11271" max="11271" width="5" style="117" customWidth="1"/>
    <col min="11272" max="11272" width="11.125" style="117" customWidth="1"/>
    <col min="11273" max="11273" width="16.125" style="117" customWidth="1"/>
    <col min="11274" max="11274" width="4.75" style="117" customWidth="1"/>
    <col min="11275" max="11275" width="3.625" style="117" customWidth="1"/>
    <col min="11276" max="11276" width="5.125" style="117" customWidth="1"/>
    <col min="11277" max="11277" width="3.125" style="117" customWidth="1"/>
    <col min="11278" max="11278" width="4.625" style="117" customWidth="1"/>
    <col min="11279" max="11279" width="5" style="117" customWidth="1"/>
    <col min="11280" max="11281" width="9.75" style="117" customWidth="1"/>
    <col min="11282" max="11283" width="7.875" style="117" customWidth="1"/>
    <col min="11284" max="11514" width="9" style="117"/>
    <col min="11515" max="11515" width="3.125" style="117" customWidth="1"/>
    <col min="11516" max="11516" width="7.625" style="117" customWidth="1"/>
    <col min="11517" max="11517" width="4.125" style="117" customWidth="1"/>
    <col min="11518" max="11518" width="17" style="117" customWidth="1"/>
    <col min="11519" max="11519" width="3.625" style="117" customWidth="1"/>
    <col min="11520" max="11520" width="9.125" style="117" customWidth="1"/>
    <col min="11521" max="11521" width="3.625" style="117" customWidth="1"/>
    <col min="11522" max="11522" width="4.625" style="117" customWidth="1"/>
    <col min="11523" max="11523" width="9.625" style="117" customWidth="1"/>
    <col min="11524" max="11524" width="10.125" style="117" customWidth="1"/>
    <col min="11525" max="11525" width="10.25" style="117" customWidth="1"/>
    <col min="11526" max="11526" width="4.625" style="117" customWidth="1"/>
    <col min="11527" max="11527" width="5" style="117" customWidth="1"/>
    <col min="11528" max="11528" width="11.125" style="117" customWidth="1"/>
    <col min="11529" max="11529" width="16.125" style="117" customWidth="1"/>
    <col min="11530" max="11530" width="4.75" style="117" customWidth="1"/>
    <col min="11531" max="11531" width="3.625" style="117" customWidth="1"/>
    <col min="11532" max="11532" width="5.125" style="117" customWidth="1"/>
    <col min="11533" max="11533" width="3.125" style="117" customWidth="1"/>
    <col min="11534" max="11534" width="4.625" style="117" customWidth="1"/>
    <col min="11535" max="11535" width="5" style="117" customWidth="1"/>
    <col min="11536" max="11537" width="9.75" style="117" customWidth="1"/>
    <col min="11538" max="11539" width="7.875" style="117" customWidth="1"/>
    <col min="11540" max="11770" width="9" style="117"/>
    <col min="11771" max="11771" width="3.125" style="117" customWidth="1"/>
    <col min="11772" max="11772" width="7.625" style="117" customWidth="1"/>
    <col min="11773" max="11773" width="4.125" style="117" customWidth="1"/>
    <col min="11774" max="11774" width="17" style="117" customWidth="1"/>
    <col min="11775" max="11775" width="3.625" style="117" customWidth="1"/>
    <col min="11776" max="11776" width="9.125" style="117" customWidth="1"/>
    <col min="11777" max="11777" width="3.625" style="117" customWidth="1"/>
    <col min="11778" max="11778" width="4.625" style="117" customWidth="1"/>
    <col min="11779" max="11779" width="9.625" style="117" customWidth="1"/>
    <col min="11780" max="11780" width="10.125" style="117" customWidth="1"/>
    <col min="11781" max="11781" width="10.25" style="117" customWidth="1"/>
    <col min="11782" max="11782" width="4.625" style="117" customWidth="1"/>
    <col min="11783" max="11783" width="5" style="117" customWidth="1"/>
    <col min="11784" max="11784" width="11.125" style="117" customWidth="1"/>
    <col min="11785" max="11785" width="16.125" style="117" customWidth="1"/>
    <col min="11786" max="11786" width="4.75" style="117" customWidth="1"/>
    <col min="11787" max="11787" width="3.625" style="117" customWidth="1"/>
    <col min="11788" max="11788" width="5.125" style="117" customWidth="1"/>
    <col min="11789" max="11789" width="3.125" style="117" customWidth="1"/>
    <col min="11790" max="11790" width="4.625" style="117" customWidth="1"/>
    <col min="11791" max="11791" width="5" style="117" customWidth="1"/>
    <col min="11792" max="11793" width="9.75" style="117" customWidth="1"/>
    <col min="11794" max="11795" width="7.875" style="117" customWidth="1"/>
    <col min="11796" max="12026" width="9" style="117"/>
    <col min="12027" max="12027" width="3.125" style="117" customWidth="1"/>
    <col min="12028" max="12028" width="7.625" style="117" customWidth="1"/>
    <col min="12029" max="12029" width="4.125" style="117" customWidth="1"/>
    <col min="12030" max="12030" width="17" style="117" customWidth="1"/>
    <col min="12031" max="12031" width="3.625" style="117" customWidth="1"/>
    <col min="12032" max="12032" width="9.125" style="117" customWidth="1"/>
    <col min="12033" max="12033" width="3.625" style="117" customWidth="1"/>
    <col min="12034" max="12034" width="4.625" style="117" customWidth="1"/>
    <col min="12035" max="12035" width="9.625" style="117" customWidth="1"/>
    <col min="12036" max="12036" width="10.125" style="117" customWidth="1"/>
    <col min="12037" max="12037" width="10.25" style="117" customWidth="1"/>
    <col min="12038" max="12038" width="4.625" style="117" customWidth="1"/>
    <col min="12039" max="12039" width="5" style="117" customWidth="1"/>
    <col min="12040" max="12040" width="11.125" style="117" customWidth="1"/>
    <col min="12041" max="12041" width="16.125" style="117" customWidth="1"/>
    <col min="12042" max="12042" width="4.75" style="117" customWidth="1"/>
    <col min="12043" max="12043" width="3.625" style="117" customWidth="1"/>
    <col min="12044" max="12044" width="5.125" style="117" customWidth="1"/>
    <col min="12045" max="12045" width="3.125" style="117" customWidth="1"/>
    <col min="12046" max="12046" width="4.625" style="117" customWidth="1"/>
    <col min="12047" max="12047" width="5" style="117" customWidth="1"/>
    <col min="12048" max="12049" width="9.75" style="117" customWidth="1"/>
    <col min="12050" max="12051" width="7.875" style="117" customWidth="1"/>
    <col min="12052" max="12282" width="9" style="117"/>
    <col min="12283" max="12283" width="3.125" style="117" customWidth="1"/>
    <col min="12284" max="12284" width="7.625" style="117" customWidth="1"/>
    <col min="12285" max="12285" width="4.125" style="117" customWidth="1"/>
    <col min="12286" max="12286" width="17" style="117" customWidth="1"/>
    <col min="12287" max="12287" width="3.625" style="117" customWidth="1"/>
    <col min="12288" max="12288" width="9.125" style="117" customWidth="1"/>
    <col min="12289" max="12289" width="3.625" style="117" customWidth="1"/>
    <col min="12290" max="12290" width="4.625" style="117" customWidth="1"/>
    <col min="12291" max="12291" width="9.625" style="117" customWidth="1"/>
    <col min="12292" max="12292" width="10.125" style="117" customWidth="1"/>
    <col min="12293" max="12293" width="10.25" style="117" customWidth="1"/>
    <col min="12294" max="12294" width="4.625" style="117" customWidth="1"/>
    <col min="12295" max="12295" width="5" style="117" customWidth="1"/>
    <col min="12296" max="12296" width="11.125" style="117" customWidth="1"/>
    <col min="12297" max="12297" width="16.125" style="117" customWidth="1"/>
    <col min="12298" max="12298" width="4.75" style="117" customWidth="1"/>
    <col min="12299" max="12299" width="3.625" style="117" customWidth="1"/>
    <col min="12300" max="12300" width="5.125" style="117" customWidth="1"/>
    <col min="12301" max="12301" width="3.125" style="117" customWidth="1"/>
    <col min="12302" max="12302" width="4.625" style="117" customWidth="1"/>
    <col min="12303" max="12303" width="5" style="117" customWidth="1"/>
    <col min="12304" max="12305" width="9.75" style="117" customWidth="1"/>
    <col min="12306" max="12307" width="7.875" style="117" customWidth="1"/>
    <col min="12308" max="12538" width="9" style="117"/>
    <col min="12539" max="12539" width="3.125" style="117" customWidth="1"/>
    <col min="12540" max="12540" width="7.625" style="117" customWidth="1"/>
    <col min="12541" max="12541" width="4.125" style="117" customWidth="1"/>
    <col min="12542" max="12542" width="17" style="117" customWidth="1"/>
    <col min="12543" max="12543" width="3.625" style="117" customWidth="1"/>
    <col min="12544" max="12544" width="9.125" style="117" customWidth="1"/>
    <col min="12545" max="12545" width="3.625" style="117" customWidth="1"/>
    <col min="12546" max="12546" width="4.625" style="117" customWidth="1"/>
    <col min="12547" max="12547" width="9.625" style="117" customWidth="1"/>
    <col min="12548" max="12548" width="10.125" style="117" customWidth="1"/>
    <col min="12549" max="12549" width="10.25" style="117" customWidth="1"/>
    <col min="12550" max="12550" width="4.625" style="117" customWidth="1"/>
    <col min="12551" max="12551" width="5" style="117" customWidth="1"/>
    <col min="12552" max="12552" width="11.125" style="117" customWidth="1"/>
    <col min="12553" max="12553" width="16.125" style="117" customWidth="1"/>
    <col min="12554" max="12554" width="4.75" style="117" customWidth="1"/>
    <col min="12555" max="12555" width="3.625" style="117" customWidth="1"/>
    <col min="12556" max="12556" width="5.125" style="117" customWidth="1"/>
    <col min="12557" max="12557" width="3.125" style="117" customWidth="1"/>
    <col min="12558" max="12558" width="4.625" style="117" customWidth="1"/>
    <col min="12559" max="12559" width="5" style="117" customWidth="1"/>
    <col min="12560" max="12561" width="9.75" style="117" customWidth="1"/>
    <col min="12562" max="12563" width="7.875" style="117" customWidth="1"/>
    <col min="12564" max="12794" width="9" style="117"/>
    <col min="12795" max="12795" width="3.125" style="117" customWidth="1"/>
    <col min="12796" max="12796" width="7.625" style="117" customWidth="1"/>
    <col min="12797" max="12797" width="4.125" style="117" customWidth="1"/>
    <col min="12798" max="12798" width="17" style="117" customWidth="1"/>
    <col min="12799" max="12799" width="3.625" style="117" customWidth="1"/>
    <col min="12800" max="12800" width="9.125" style="117" customWidth="1"/>
    <col min="12801" max="12801" width="3.625" style="117" customWidth="1"/>
    <col min="12802" max="12802" width="4.625" style="117" customWidth="1"/>
    <col min="12803" max="12803" width="9.625" style="117" customWidth="1"/>
    <col min="12804" max="12804" width="10.125" style="117" customWidth="1"/>
    <col min="12805" max="12805" width="10.25" style="117" customWidth="1"/>
    <col min="12806" max="12806" width="4.625" style="117" customWidth="1"/>
    <col min="12807" max="12807" width="5" style="117" customWidth="1"/>
    <col min="12808" max="12808" width="11.125" style="117" customWidth="1"/>
    <col min="12809" max="12809" width="16.125" style="117" customWidth="1"/>
    <col min="12810" max="12810" width="4.75" style="117" customWidth="1"/>
    <col min="12811" max="12811" width="3.625" style="117" customWidth="1"/>
    <col min="12812" max="12812" width="5.125" style="117" customWidth="1"/>
    <col min="12813" max="12813" width="3.125" style="117" customWidth="1"/>
    <col min="12814" max="12814" width="4.625" style="117" customWidth="1"/>
    <col min="12815" max="12815" width="5" style="117" customWidth="1"/>
    <col min="12816" max="12817" width="9.75" style="117" customWidth="1"/>
    <col min="12818" max="12819" width="7.875" style="117" customWidth="1"/>
    <col min="12820" max="13050" width="9" style="117"/>
    <col min="13051" max="13051" width="3.125" style="117" customWidth="1"/>
    <col min="13052" max="13052" width="7.625" style="117" customWidth="1"/>
    <col min="13053" max="13053" width="4.125" style="117" customWidth="1"/>
    <col min="13054" max="13054" width="17" style="117" customWidth="1"/>
    <col min="13055" max="13055" width="3.625" style="117" customWidth="1"/>
    <col min="13056" max="13056" width="9.125" style="117" customWidth="1"/>
    <col min="13057" max="13057" width="3.625" style="117" customWidth="1"/>
    <col min="13058" max="13058" width="4.625" style="117" customWidth="1"/>
    <col min="13059" max="13059" width="9.625" style="117" customWidth="1"/>
    <col min="13060" max="13060" width="10.125" style="117" customWidth="1"/>
    <col min="13061" max="13061" width="10.25" style="117" customWidth="1"/>
    <col min="13062" max="13062" width="4.625" style="117" customWidth="1"/>
    <col min="13063" max="13063" width="5" style="117" customWidth="1"/>
    <col min="13064" max="13064" width="11.125" style="117" customWidth="1"/>
    <col min="13065" max="13065" width="16.125" style="117" customWidth="1"/>
    <col min="13066" max="13066" width="4.75" style="117" customWidth="1"/>
    <col min="13067" max="13067" width="3.625" style="117" customWidth="1"/>
    <col min="13068" max="13068" width="5.125" style="117" customWidth="1"/>
    <col min="13069" max="13069" width="3.125" style="117" customWidth="1"/>
    <col min="13070" max="13070" width="4.625" style="117" customWidth="1"/>
    <col min="13071" max="13071" width="5" style="117" customWidth="1"/>
    <col min="13072" max="13073" width="9.75" style="117" customWidth="1"/>
    <col min="13074" max="13075" width="7.875" style="117" customWidth="1"/>
    <col min="13076" max="13306" width="9" style="117"/>
    <col min="13307" max="13307" width="3.125" style="117" customWidth="1"/>
    <col min="13308" max="13308" width="7.625" style="117" customWidth="1"/>
    <col min="13309" max="13309" width="4.125" style="117" customWidth="1"/>
    <col min="13310" max="13310" width="17" style="117" customWidth="1"/>
    <col min="13311" max="13311" width="3.625" style="117" customWidth="1"/>
    <col min="13312" max="13312" width="9.125" style="117" customWidth="1"/>
    <col min="13313" max="13313" width="3.625" style="117" customWidth="1"/>
    <col min="13314" max="13314" width="4.625" style="117" customWidth="1"/>
    <col min="13315" max="13315" width="9.625" style="117" customWidth="1"/>
    <col min="13316" max="13316" width="10.125" style="117" customWidth="1"/>
    <col min="13317" max="13317" width="10.25" style="117" customWidth="1"/>
    <col min="13318" max="13318" width="4.625" style="117" customWidth="1"/>
    <col min="13319" max="13319" width="5" style="117" customWidth="1"/>
    <col min="13320" max="13320" width="11.125" style="117" customWidth="1"/>
    <col min="13321" max="13321" width="16.125" style="117" customWidth="1"/>
    <col min="13322" max="13322" width="4.75" style="117" customWidth="1"/>
    <col min="13323" max="13323" width="3.625" style="117" customWidth="1"/>
    <col min="13324" max="13324" width="5.125" style="117" customWidth="1"/>
    <col min="13325" max="13325" width="3.125" style="117" customWidth="1"/>
    <col min="13326" max="13326" width="4.625" style="117" customWidth="1"/>
    <col min="13327" max="13327" width="5" style="117" customWidth="1"/>
    <col min="13328" max="13329" width="9.75" style="117" customWidth="1"/>
    <col min="13330" max="13331" width="7.875" style="117" customWidth="1"/>
    <col min="13332" max="13562" width="9" style="117"/>
    <col min="13563" max="13563" width="3.125" style="117" customWidth="1"/>
    <col min="13564" max="13564" width="7.625" style="117" customWidth="1"/>
    <col min="13565" max="13565" width="4.125" style="117" customWidth="1"/>
    <col min="13566" max="13566" width="17" style="117" customWidth="1"/>
    <col min="13567" max="13567" width="3.625" style="117" customWidth="1"/>
    <col min="13568" max="13568" width="9.125" style="117" customWidth="1"/>
    <col min="13569" max="13569" width="3.625" style="117" customWidth="1"/>
    <col min="13570" max="13570" width="4.625" style="117" customWidth="1"/>
    <col min="13571" max="13571" width="9.625" style="117" customWidth="1"/>
    <col min="13572" max="13572" width="10.125" style="117" customWidth="1"/>
    <col min="13573" max="13573" width="10.25" style="117" customWidth="1"/>
    <col min="13574" max="13574" width="4.625" style="117" customWidth="1"/>
    <col min="13575" max="13575" width="5" style="117" customWidth="1"/>
    <col min="13576" max="13576" width="11.125" style="117" customWidth="1"/>
    <col min="13577" max="13577" width="16.125" style="117" customWidth="1"/>
    <col min="13578" max="13578" width="4.75" style="117" customWidth="1"/>
    <col min="13579" max="13579" width="3.625" style="117" customWidth="1"/>
    <col min="13580" max="13580" width="5.125" style="117" customWidth="1"/>
    <col min="13581" max="13581" width="3.125" style="117" customWidth="1"/>
    <col min="13582" max="13582" width="4.625" style="117" customWidth="1"/>
    <col min="13583" max="13583" width="5" style="117" customWidth="1"/>
    <col min="13584" max="13585" width="9.75" style="117" customWidth="1"/>
    <col min="13586" max="13587" width="7.875" style="117" customWidth="1"/>
    <col min="13588" max="13818" width="9" style="117"/>
    <col min="13819" max="13819" width="3.125" style="117" customWidth="1"/>
    <col min="13820" max="13820" width="7.625" style="117" customWidth="1"/>
    <col min="13821" max="13821" width="4.125" style="117" customWidth="1"/>
    <col min="13822" max="13822" width="17" style="117" customWidth="1"/>
    <col min="13823" max="13823" width="3.625" style="117" customWidth="1"/>
    <col min="13824" max="13824" width="9.125" style="117" customWidth="1"/>
    <col min="13825" max="13825" width="3.625" style="117" customWidth="1"/>
    <col min="13826" max="13826" width="4.625" style="117" customWidth="1"/>
    <col min="13827" max="13827" width="9.625" style="117" customWidth="1"/>
    <col min="13828" max="13828" width="10.125" style="117" customWidth="1"/>
    <col min="13829" max="13829" width="10.25" style="117" customWidth="1"/>
    <col min="13830" max="13830" width="4.625" style="117" customWidth="1"/>
    <col min="13831" max="13831" width="5" style="117" customWidth="1"/>
    <col min="13832" max="13832" width="11.125" style="117" customWidth="1"/>
    <col min="13833" max="13833" width="16.125" style="117" customWidth="1"/>
    <col min="13834" max="13834" width="4.75" style="117" customWidth="1"/>
    <col min="13835" max="13835" width="3.625" style="117" customWidth="1"/>
    <col min="13836" max="13836" width="5.125" style="117" customWidth="1"/>
    <col min="13837" max="13837" width="3.125" style="117" customWidth="1"/>
    <col min="13838" max="13838" width="4.625" style="117" customWidth="1"/>
    <col min="13839" max="13839" width="5" style="117" customWidth="1"/>
    <col min="13840" max="13841" width="9.75" style="117" customWidth="1"/>
    <col min="13842" max="13843" width="7.875" style="117" customWidth="1"/>
    <col min="13844" max="14074" width="9" style="117"/>
    <col min="14075" max="14075" width="3.125" style="117" customWidth="1"/>
    <col min="14076" max="14076" width="7.625" style="117" customWidth="1"/>
    <col min="14077" max="14077" width="4.125" style="117" customWidth="1"/>
    <col min="14078" max="14078" width="17" style="117" customWidth="1"/>
    <col min="14079" max="14079" width="3.625" style="117" customWidth="1"/>
    <col min="14080" max="14080" width="9.125" style="117" customWidth="1"/>
    <col min="14081" max="14081" width="3.625" style="117" customWidth="1"/>
    <col min="14082" max="14082" width="4.625" style="117" customWidth="1"/>
    <col min="14083" max="14083" width="9.625" style="117" customWidth="1"/>
    <col min="14084" max="14084" width="10.125" style="117" customWidth="1"/>
    <col min="14085" max="14085" width="10.25" style="117" customWidth="1"/>
    <col min="14086" max="14086" width="4.625" style="117" customWidth="1"/>
    <col min="14087" max="14087" width="5" style="117" customWidth="1"/>
    <col min="14088" max="14088" width="11.125" style="117" customWidth="1"/>
    <col min="14089" max="14089" width="16.125" style="117" customWidth="1"/>
    <col min="14090" max="14090" width="4.75" style="117" customWidth="1"/>
    <col min="14091" max="14091" width="3.625" style="117" customWidth="1"/>
    <col min="14092" max="14092" width="5.125" style="117" customWidth="1"/>
    <col min="14093" max="14093" width="3.125" style="117" customWidth="1"/>
    <col min="14094" max="14094" width="4.625" style="117" customWidth="1"/>
    <col min="14095" max="14095" width="5" style="117" customWidth="1"/>
    <col min="14096" max="14097" width="9.75" style="117" customWidth="1"/>
    <col min="14098" max="14099" width="7.875" style="117" customWidth="1"/>
    <col min="14100" max="14330" width="9" style="117"/>
    <col min="14331" max="14331" width="3.125" style="117" customWidth="1"/>
    <col min="14332" max="14332" width="7.625" style="117" customWidth="1"/>
    <col min="14333" max="14333" width="4.125" style="117" customWidth="1"/>
    <col min="14334" max="14334" width="17" style="117" customWidth="1"/>
    <col min="14335" max="14335" width="3.625" style="117" customWidth="1"/>
    <col min="14336" max="14336" width="9.125" style="117" customWidth="1"/>
    <col min="14337" max="14337" width="3.625" style="117" customWidth="1"/>
    <col min="14338" max="14338" width="4.625" style="117" customWidth="1"/>
    <col min="14339" max="14339" width="9.625" style="117" customWidth="1"/>
    <col min="14340" max="14340" width="10.125" style="117" customWidth="1"/>
    <col min="14341" max="14341" width="10.25" style="117" customWidth="1"/>
    <col min="14342" max="14342" width="4.625" style="117" customWidth="1"/>
    <col min="14343" max="14343" width="5" style="117" customWidth="1"/>
    <col min="14344" max="14344" width="11.125" style="117" customWidth="1"/>
    <col min="14345" max="14345" width="16.125" style="117" customWidth="1"/>
    <col min="14346" max="14346" width="4.75" style="117" customWidth="1"/>
    <col min="14347" max="14347" width="3.625" style="117" customWidth="1"/>
    <col min="14348" max="14348" width="5.125" style="117" customWidth="1"/>
    <col min="14349" max="14349" width="3.125" style="117" customWidth="1"/>
    <col min="14350" max="14350" width="4.625" style="117" customWidth="1"/>
    <col min="14351" max="14351" width="5" style="117" customWidth="1"/>
    <col min="14352" max="14353" width="9.75" style="117" customWidth="1"/>
    <col min="14354" max="14355" width="7.875" style="117" customWidth="1"/>
    <col min="14356" max="14586" width="9" style="117"/>
    <col min="14587" max="14587" width="3.125" style="117" customWidth="1"/>
    <col min="14588" max="14588" width="7.625" style="117" customWidth="1"/>
    <col min="14589" max="14589" width="4.125" style="117" customWidth="1"/>
    <col min="14590" max="14590" width="17" style="117" customWidth="1"/>
    <col min="14591" max="14591" width="3.625" style="117" customWidth="1"/>
    <col min="14592" max="14592" width="9.125" style="117" customWidth="1"/>
    <col min="14593" max="14593" width="3.625" style="117" customWidth="1"/>
    <col min="14594" max="14594" width="4.625" style="117" customWidth="1"/>
    <col min="14595" max="14595" width="9.625" style="117" customWidth="1"/>
    <col min="14596" max="14596" width="10.125" style="117" customWidth="1"/>
    <col min="14597" max="14597" width="10.25" style="117" customWidth="1"/>
    <col min="14598" max="14598" width="4.625" style="117" customWidth="1"/>
    <col min="14599" max="14599" width="5" style="117" customWidth="1"/>
    <col min="14600" max="14600" width="11.125" style="117" customWidth="1"/>
    <col min="14601" max="14601" width="16.125" style="117" customWidth="1"/>
    <col min="14602" max="14602" width="4.75" style="117" customWidth="1"/>
    <col min="14603" max="14603" width="3.625" style="117" customWidth="1"/>
    <col min="14604" max="14604" width="5.125" style="117" customWidth="1"/>
    <col min="14605" max="14605" width="3.125" style="117" customWidth="1"/>
    <col min="14606" max="14606" width="4.625" style="117" customWidth="1"/>
    <col min="14607" max="14607" width="5" style="117" customWidth="1"/>
    <col min="14608" max="14609" width="9.75" style="117" customWidth="1"/>
    <col min="14610" max="14611" width="7.875" style="117" customWidth="1"/>
    <col min="14612" max="14842" width="9" style="117"/>
    <col min="14843" max="14843" width="3.125" style="117" customWidth="1"/>
    <col min="14844" max="14844" width="7.625" style="117" customWidth="1"/>
    <col min="14845" max="14845" width="4.125" style="117" customWidth="1"/>
    <col min="14846" max="14846" width="17" style="117" customWidth="1"/>
    <col min="14847" max="14847" width="3.625" style="117" customWidth="1"/>
    <col min="14848" max="14848" width="9.125" style="117" customWidth="1"/>
    <col min="14849" max="14849" width="3.625" style="117" customWidth="1"/>
    <col min="14850" max="14850" width="4.625" style="117" customWidth="1"/>
    <col min="14851" max="14851" width="9.625" style="117" customWidth="1"/>
    <col min="14852" max="14852" width="10.125" style="117" customWidth="1"/>
    <col min="14853" max="14853" width="10.25" style="117" customWidth="1"/>
    <col min="14854" max="14854" width="4.625" style="117" customWidth="1"/>
    <col min="14855" max="14855" width="5" style="117" customWidth="1"/>
    <col min="14856" max="14856" width="11.125" style="117" customWidth="1"/>
    <col min="14857" max="14857" width="16.125" style="117" customWidth="1"/>
    <col min="14858" max="14858" width="4.75" style="117" customWidth="1"/>
    <col min="14859" max="14859" width="3.625" style="117" customWidth="1"/>
    <col min="14860" max="14860" width="5.125" style="117" customWidth="1"/>
    <col min="14861" max="14861" width="3.125" style="117" customWidth="1"/>
    <col min="14862" max="14862" width="4.625" style="117" customWidth="1"/>
    <col min="14863" max="14863" width="5" style="117" customWidth="1"/>
    <col min="14864" max="14865" width="9.75" style="117" customWidth="1"/>
    <col min="14866" max="14867" width="7.875" style="117" customWidth="1"/>
    <col min="14868" max="15098" width="9" style="117"/>
    <col min="15099" max="15099" width="3.125" style="117" customWidth="1"/>
    <col min="15100" max="15100" width="7.625" style="117" customWidth="1"/>
    <col min="15101" max="15101" width="4.125" style="117" customWidth="1"/>
    <col min="15102" max="15102" width="17" style="117" customWidth="1"/>
    <col min="15103" max="15103" width="3.625" style="117" customWidth="1"/>
    <col min="15104" max="15104" width="9.125" style="117" customWidth="1"/>
    <col min="15105" max="15105" width="3.625" style="117" customWidth="1"/>
    <col min="15106" max="15106" width="4.625" style="117" customWidth="1"/>
    <col min="15107" max="15107" width="9.625" style="117" customWidth="1"/>
    <col min="15108" max="15108" width="10.125" style="117" customWidth="1"/>
    <col min="15109" max="15109" width="10.25" style="117" customWidth="1"/>
    <col min="15110" max="15110" width="4.625" style="117" customWidth="1"/>
    <col min="15111" max="15111" width="5" style="117" customWidth="1"/>
    <col min="15112" max="15112" width="11.125" style="117" customWidth="1"/>
    <col min="15113" max="15113" width="16.125" style="117" customWidth="1"/>
    <col min="15114" max="15114" width="4.75" style="117" customWidth="1"/>
    <col min="15115" max="15115" width="3.625" style="117" customWidth="1"/>
    <col min="15116" max="15116" width="5.125" style="117" customWidth="1"/>
    <col min="15117" max="15117" width="3.125" style="117" customWidth="1"/>
    <col min="15118" max="15118" width="4.625" style="117" customWidth="1"/>
    <col min="15119" max="15119" width="5" style="117" customWidth="1"/>
    <col min="15120" max="15121" width="9.75" style="117" customWidth="1"/>
    <col min="15122" max="15123" width="7.875" style="117" customWidth="1"/>
    <col min="15124" max="15354" width="9" style="117"/>
    <col min="15355" max="15355" width="3.125" style="117" customWidth="1"/>
    <col min="15356" max="15356" width="7.625" style="117" customWidth="1"/>
    <col min="15357" max="15357" width="4.125" style="117" customWidth="1"/>
    <col min="15358" max="15358" width="17" style="117" customWidth="1"/>
    <col min="15359" max="15359" width="3.625" style="117" customWidth="1"/>
    <col min="15360" max="15360" width="9.125" style="117" customWidth="1"/>
    <col min="15361" max="15361" width="3.625" style="117" customWidth="1"/>
    <col min="15362" max="15362" width="4.625" style="117" customWidth="1"/>
    <col min="15363" max="15363" width="9.625" style="117" customWidth="1"/>
    <col min="15364" max="15364" width="10.125" style="117" customWidth="1"/>
    <col min="15365" max="15365" width="10.25" style="117" customWidth="1"/>
    <col min="15366" max="15366" width="4.625" style="117" customWidth="1"/>
    <col min="15367" max="15367" width="5" style="117" customWidth="1"/>
    <col min="15368" max="15368" width="11.125" style="117" customWidth="1"/>
    <col min="15369" max="15369" width="16.125" style="117" customWidth="1"/>
    <col min="15370" max="15370" width="4.75" style="117" customWidth="1"/>
    <col min="15371" max="15371" width="3.625" style="117" customWidth="1"/>
    <col min="15372" max="15372" width="5.125" style="117" customWidth="1"/>
    <col min="15373" max="15373" width="3.125" style="117" customWidth="1"/>
    <col min="15374" max="15374" width="4.625" style="117" customWidth="1"/>
    <col min="15375" max="15375" width="5" style="117" customWidth="1"/>
    <col min="15376" max="15377" width="9.75" style="117" customWidth="1"/>
    <col min="15378" max="15379" width="7.875" style="117" customWidth="1"/>
    <col min="15380" max="15610" width="9" style="117"/>
    <col min="15611" max="15611" width="3.125" style="117" customWidth="1"/>
    <col min="15612" max="15612" width="7.625" style="117" customWidth="1"/>
    <col min="15613" max="15613" width="4.125" style="117" customWidth="1"/>
    <col min="15614" max="15614" width="17" style="117" customWidth="1"/>
    <col min="15615" max="15615" width="3.625" style="117" customWidth="1"/>
    <col min="15616" max="15616" width="9.125" style="117" customWidth="1"/>
    <col min="15617" max="15617" width="3.625" style="117" customWidth="1"/>
    <col min="15618" max="15618" width="4.625" style="117" customWidth="1"/>
    <col min="15619" max="15619" width="9.625" style="117" customWidth="1"/>
    <col min="15620" max="15620" width="10.125" style="117" customWidth="1"/>
    <col min="15621" max="15621" width="10.25" style="117" customWidth="1"/>
    <col min="15622" max="15622" width="4.625" style="117" customWidth="1"/>
    <col min="15623" max="15623" width="5" style="117" customWidth="1"/>
    <col min="15624" max="15624" width="11.125" style="117" customWidth="1"/>
    <col min="15625" max="15625" width="16.125" style="117" customWidth="1"/>
    <col min="15626" max="15626" width="4.75" style="117" customWidth="1"/>
    <col min="15627" max="15627" width="3.625" style="117" customWidth="1"/>
    <col min="15628" max="15628" width="5.125" style="117" customWidth="1"/>
    <col min="15629" max="15629" width="3.125" style="117" customWidth="1"/>
    <col min="15630" max="15630" width="4.625" style="117" customWidth="1"/>
    <col min="15631" max="15631" width="5" style="117" customWidth="1"/>
    <col min="15632" max="15633" width="9.75" style="117" customWidth="1"/>
    <col min="15634" max="15635" width="7.875" style="117" customWidth="1"/>
    <col min="15636" max="15866" width="9" style="117"/>
    <col min="15867" max="15867" width="3.125" style="117" customWidth="1"/>
    <col min="15868" max="15868" width="7.625" style="117" customWidth="1"/>
    <col min="15869" max="15869" width="4.125" style="117" customWidth="1"/>
    <col min="15870" max="15870" width="17" style="117" customWidth="1"/>
    <col min="15871" max="15871" width="3.625" style="117" customWidth="1"/>
    <col min="15872" max="15872" width="9.125" style="117" customWidth="1"/>
    <col min="15873" max="15873" width="3.625" style="117" customWidth="1"/>
    <col min="15874" max="15874" width="4.625" style="117" customWidth="1"/>
    <col min="15875" max="15875" width="9.625" style="117" customWidth="1"/>
    <col min="15876" max="15876" width="10.125" style="117" customWidth="1"/>
    <col min="15877" max="15877" width="10.25" style="117" customWidth="1"/>
    <col min="15878" max="15878" width="4.625" style="117" customWidth="1"/>
    <col min="15879" max="15879" width="5" style="117" customWidth="1"/>
    <col min="15880" max="15880" width="11.125" style="117" customWidth="1"/>
    <col min="15881" max="15881" width="16.125" style="117" customWidth="1"/>
    <col min="15882" max="15882" width="4.75" style="117" customWidth="1"/>
    <col min="15883" max="15883" width="3.625" style="117" customWidth="1"/>
    <col min="15884" max="15884" width="5.125" style="117" customWidth="1"/>
    <col min="15885" max="15885" width="3.125" style="117" customWidth="1"/>
    <col min="15886" max="15886" width="4.625" style="117" customWidth="1"/>
    <col min="15887" max="15887" width="5" style="117" customWidth="1"/>
    <col min="15888" max="15889" width="9.75" style="117" customWidth="1"/>
    <col min="15890" max="15891" width="7.875" style="117" customWidth="1"/>
    <col min="15892" max="16122" width="9" style="117"/>
    <col min="16123" max="16123" width="3.125" style="117" customWidth="1"/>
    <col min="16124" max="16124" width="7.625" style="117" customWidth="1"/>
    <col min="16125" max="16125" width="4.125" style="117" customWidth="1"/>
    <col min="16126" max="16126" width="17" style="117" customWidth="1"/>
    <col min="16127" max="16127" width="3.625" style="117" customWidth="1"/>
    <col min="16128" max="16128" width="9.125" style="117" customWidth="1"/>
    <col min="16129" max="16129" width="3.625" style="117" customWidth="1"/>
    <col min="16130" max="16130" width="4.625" style="117" customWidth="1"/>
    <col min="16131" max="16131" width="9.625" style="117" customWidth="1"/>
    <col min="16132" max="16132" width="10.125" style="117" customWidth="1"/>
    <col min="16133" max="16133" width="10.25" style="117" customWidth="1"/>
    <col min="16134" max="16134" width="4.625" style="117" customWidth="1"/>
    <col min="16135" max="16135" width="5" style="117" customWidth="1"/>
    <col min="16136" max="16136" width="11.125" style="117" customWidth="1"/>
    <col min="16137" max="16137" width="16.125" style="117" customWidth="1"/>
    <col min="16138" max="16138" width="4.75" style="117" customWidth="1"/>
    <col min="16139" max="16139" width="3.625" style="117" customWidth="1"/>
    <col min="16140" max="16140" width="5.125" style="117" customWidth="1"/>
    <col min="16141" max="16141" width="3.125" style="117" customWidth="1"/>
    <col min="16142" max="16142" width="4.625" style="117" customWidth="1"/>
    <col min="16143" max="16143" width="5" style="117" customWidth="1"/>
    <col min="16144" max="16145" width="9.75" style="117" customWidth="1"/>
    <col min="16146" max="16147" width="7.875" style="117" customWidth="1"/>
    <col min="16148" max="16384" width="9" style="117"/>
  </cols>
  <sheetData>
    <row r="1" spans="1:35" s="113" customFormat="1" ht="30.75" customHeight="1">
      <c r="A1" s="277"/>
      <c r="B1" s="278"/>
      <c r="C1" s="118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140"/>
      <c r="V1" s="140"/>
      <c r="W1" s="140"/>
      <c r="X1" s="140"/>
      <c r="Y1" s="330" t="s">
        <v>66</v>
      </c>
      <c r="Z1" s="330"/>
      <c r="AA1" s="330"/>
      <c r="AB1" s="330"/>
      <c r="AC1" s="331"/>
      <c r="AD1" s="140"/>
      <c r="AE1" s="141"/>
    </row>
    <row r="2" spans="1:35" s="113" customFormat="1" ht="34.5" customHeight="1">
      <c r="A2" s="119" t="s">
        <v>67</v>
      </c>
      <c r="B2" s="120"/>
      <c r="C2" s="118"/>
      <c r="D2" s="121"/>
      <c r="E2" s="121"/>
      <c r="F2" s="121"/>
      <c r="G2" s="280" t="s">
        <v>68</v>
      </c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141"/>
      <c r="V2" s="141"/>
      <c r="W2" s="141"/>
      <c r="X2" s="141"/>
      <c r="Y2" s="330"/>
      <c r="Z2" s="330"/>
      <c r="AA2" s="330"/>
      <c r="AB2" s="330"/>
      <c r="AC2" s="331"/>
      <c r="AD2" s="141"/>
    </row>
    <row r="3" spans="1:35" s="114" customFormat="1" ht="28.5" customHeight="1">
      <c r="A3" s="332" t="s">
        <v>1</v>
      </c>
      <c r="B3" s="333"/>
      <c r="C3" s="336" t="s">
        <v>69</v>
      </c>
      <c r="D3" s="337"/>
      <c r="E3" s="338"/>
      <c r="F3" s="122"/>
      <c r="G3" s="281" t="s">
        <v>70</v>
      </c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142"/>
      <c r="W3" s="282" t="s">
        <v>71</v>
      </c>
      <c r="X3" s="283"/>
      <c r="Y3" s="148" t="s">
        <v>72</v>
      </c>
      <c r="Z3" s="148" t="s">
        <v>73</v>
      </c>
      <c r="AA3" s="148" t="s">
        <v>74</v>
      </c>
      <c r="AB3" s="149" t="s">
        <v>75</v>
      </c>
      <c r="AC3" s="150" t="s">
        <v>76</v>
      </c>
      <c r="AD3" s="151"/>
      <c r="AE3" s="152"/>
    </row>
    <row r="4" spans="1:35" s="114" customFormat="1" ht="36" customHeight="1">
      <c r="A4" s="334"/>
      <c r="B4" s="335"/>
      <c r="C4" s="339"/>
      <c r="D4" s="340"/>
      <c r="E4" s="341"/>
      <c r="F4" s="123"/>
      <c r="G4" s="284" t="s">
        <v>77</v>
      </c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143"/>
      <c r="V4" s="144"/>
      <c r="W4" s="286"/>
      <c r="X4" s="287"/>
      <c r="Y4" s="153"/>
      <c r="Z4" s="153"/>
      <c r="AA4" s="154"/>
      <c r="AB4" s="155" t="s">
        <v>78</v>
      </c>
      <c r="AC4" s="156"/>
      <c r="AD4" s="151"/>
      <c r="AE4" s="152"/>
    </row>
    <row r="5" spans="1:35" ht="36.75" customHeight="1">
      <c r="A5" s="288" t="s">
        <v>79</v>
      </c>
      <c r="B5" s="289"/>
      <c r="C5" s="289"/>
      <c r="D5" s="289"/>
      <c r="E5" s="124" t="s">
        <v>80</v>
      </c>
      <c r="F5" s="290" t="s">
        <v>81</v>
      </c>
      <c r="G5" s="291"/>
      <c r="H5" s="291"/>
      <c r="I5" s="292"/>
      <c r="J5" s="293" t="s">
        <v>82</v>
      </c>
      <c r="K5" s="293"/>
      <c r="L5" s="293"/>
      <c r="M5" s="293"/>
      <c r="N5" s="293"/>
      <c r="O5" s="290" t="s">
        <v>83</v>
      </c>
      <c r="P5" s="291"/>
      <c r="Q5" s="291"/>
      <c r="R5" s="291"/>
      <c r="S5" s="291"/>
      <c r="T5" s="291"/>
      <c r="U5" s="291"/>
      <c r="V5" s="292"/>
      <c r="W5" s="293" t="s">
        <v>84</v>
      </c>
      <c r="X5" s="293"/>
      <c r="Y5" s="297" t="s">
        <v>85</v>
      </c>
      <c r="Z5" s="298"/>
      <c r="AA5" s="299"/>
      <c r="AB5" s="297" t="s">
        <v>86</v>
      </c>
      <c r="AC5" s="300"/>
    </row>
    <row r="6" spans="1:35" ht="50.1" customHeight="1">
      <c r="A6" s="342"/>
      <c r="B6" s="295"/>
      <c r="C6" s="295"/>
      <c r="D6" s="343"/>
      <c r="E6" s="125">
        <v>1</v>
      </c>
      <c r="F6" s="301" t="s">
        <v>404</v>
      </c>
      <c r="G6" s="302"/>
      <c r="H6" s="302"/>
      <c r="I6" s="303"/>
      <c r="J6" s="304" t="s">
        <v>88</v>
      </c>
      <c r="K6" s="304"/>
      <c r="L6" s="304"/>
      <c r="M6" s="304"/>
      <c r="N6" s="304"/>
      <c r="O6" s="313" t="s">
        <v>405</v>
      </c>
      <c r="P6" s="314"/>
      <c r="Q6" s="314"/>
      <c r="R6" s="314"/>
      <c r="S6" s="314"/>
      <c r="T6" s="314"/>
      <c r="U6" s="314"/>
      <c r="V6" s="315"/>
      <c r="W6" s="306">
        <v>1</v>
      </c>
      <c r="X6" s="307"/>
      <c r="Y6" s="308" t="s">
        <v>406</v>
      </c>
      <c r="Z6" s="309"/>
      <c r="AA6" s="310"/>
      <c r="AB6" s="311" t="s">
        <v>91</v>
      </c>
      <c r="AC6" s="312"/>
    </row>
    <row r="7" spans="1:35" ht="50.1" customHeight="1">
      <c r="A7" s="344"/>
      <c r="B7" s="345"/>
      <c r="C7" s="345"/>
      <c r="D7" s="346"/>
      <c r="E7" s="125">
        <v>2</v>
      </c>
      <c r="F7" s="301" t="s">
        <v>407</v>
      </c>
      <c r="G7" s="302"/>
      <c r="H7" s="302"/>
      <c r="I7" s="303"/>
      <c r="J7" s="304" t="s">
        <v>88</v>
      </c>
      <c r="K7" s="304"/>
      <c r="L7" s="304"/>
      <c r="M7" s="304"/>
      <c r="N7" s="304"/>
      <c r="O7" s="313" t="s">
        <v>408</v>
      </c>
      <c r="P7" s="314"/>
      <c r="Q7" s="314"/>
      <c r="R7" s="314"/>
      <c r="S7" s="314"/>
      <c r="T7" s="314"/>
      <c r="U7" s="314"/>
      <c r="V7" s="315"/>
      <c r="W7" s="306">
        <v>2</v>
      </c>
      <c r="X7" s="307"/>
      <c r="Y7" s="308" t="s">
        <v>406</v>
      </c>
      <c r="Z7" s="309"/>
      <c r="AA7" s="310"/>
      <c r="AB7" s="311" t="s">
        <v>91</v>
      </c>
      <c r="AC7" s="312"/>
    </row>
    <row r="8" spans="1:35" ht="50.1" customHeight="1">
      <c r="A8" s="344"/>
      <c r="B8" s="345"/>
      <c r="C8" s="345"/>
      <c r="D8" s="346"/>
      <c r="E8" s="125">
        <v>3</v>
      </c>
      <c r="F8" s="301" t="s">
        <v>409</v>
      </c>
      <c r="G8" s="302"/>
      <c r="H8" s="302"/>
      <c r="I8" s="303"/>
      <c r="J8" s="304" t="s">
        <v>88</v>
      </c>
      <c r="K8" s="304"/>
      <c r="L8" s="304"/>
      <c r="M8" s="304"/>
      <c r="N8" s="304"/>
      <c r="O8" s="313" t="s">
        <v>410</v>
      </c>
      <c r="P8" s="314"/>
      <c r="Q8" s="314"/>
      <c r="R8" s="314"/>
      <c r="S8" s="314"/>
      <c r="T8" s="314"/>
      <c r="U8" s="314"/>
      <c r="V8" s="315"/>
      <c r="W8" s="306">
        <v>3</v>
      </c>
      <c r="X8" s="307"/>
      <c r="Y8" s="308" t="s">
        <v>406</v>
      </c>
      <c r="Z8" s="309"/>
      <c r="AA8" s="310"/>
      <c r="AB8" s="311" t="s">
        <v>91</v>
      </c>
      <c r="AC8" s="312"/>
    </row>
    <row r="9" spans="1:35" ht="50.1" customHeight="1">
      <c r="A9" s="344"/>
      <c r="B9" s="345"/>
      <c r="C9" s="345"/>
      <c r="D9" s="346"/>
      <c r="E9" s="125">
        <v>4</v>
      </c>
      <c r="F9" s="301"/>
      <c r="G9" s="302"/>
      <c r="H9" s="302"/>
      <c r="I9" s="303"/>
      <c r="J9" s="304"/>
      <c r="K9" s="304"/>
      <c r="L9" s="304"/>
      <c r="M9" s="304"/>
      <c r="N9" s="304"/>
      <c r="O9" s="313"/>
      <c r="P9" s="314"/>
      <c r="Q9" s="314"/>
      <c r="R9" s="314"/>
      <c r="S9" s="314"/>
      <c r="T9" s="314"/>
      <c r="U9" s="314"/>
      <c r="V9" s="315"/>
      <c r="W9" s="306"/>
      <c r="X9" s="307"/>
      <c r="Y9" s="308"/>
      <c r="Z9" s="309"/>
      <c r="AA9" s="310"/>
      <c r="AB9" s="311"/>
      <c r="AC9" s="312"/>
      <c r="AG9" s="157"/>
      <c r="AH9" s="157"/>
      <c r="AI9" s="158"/>
    </row>
    <row r="10" spans="1:35" ht="24.95" customHeight="1">
      <c r="A10" s="347"/>
      <c r="B10" s="348"/>
      <c r="C10" s="348"/>
      <c r="D10" s="349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1"/>
      <c r="AG10" s="157"/>
      <c r="AH10" s="157"/>
      <c r="AI10" s="158"/>
    </row>
    <row r="11" spans="1:35" s="115" customFormat="1" ht="29.25" customHeight="1">
      <c r="A11" s="316" t="s">
        <v>96</v>
      </c>
      <c r="B11" s="317"/>
      <c r="C11" s="317"/>
      <c r="D11" s="318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4"/>
      <c r="AG11" s="157"/>
      <c r="AH11" s="157"/>
      <c r="AI11" s="158"/>
    </row>
    <row r="12" spans="1:35" s="115" customFormat="1" ht="33.75" customHeight="1">
      <c r="A12" s="126" t="s">
        <v>97</v>
      </c>
      <c r="B12" s="319" t="s">
        <v>98</v>
      </c>
      <c r="C12" s="319"/>
      <c r="D12" s="127" t="s">
        <v>99</v>
      </c>
      <c r="E12" s="320" t="s">
        <v>11</v>
      </c>
      <c r="F12" s="320"/>
      <c r="G12" s="128" t="s">
        <v>9</v>
      </c>
      <c r="H12" s="320" t="s">
        <v>100</v>
      </c>
      <c r="I12" s="320"/>
      <c r="J12" s="320"/>
      <c r="K12" s="320"/>
      <c r="L12" s="128" t="s">
        <v>101</v>
      </c>
      <c r="M12" s="320" t="s">
        <v>102</v>
      </c>
      <c r="N12" s="320"/>
      <c r="O12" s="320"/>
      <c r="P12" s="128" t="s">
        <v>97</v>
      </c>
      <c r="Q12" s="320" t="s">
        <v>103</v>
      </c>
      <c r="R12" s="320"/>
      <c r="S12" s="128" t="s">
        <v>99</v>
      </c>
      <c r="T12" s="320" t="s">
        <v>11</v>
      </c>
      <c r="U12" s="320"/>
      <c r="V12" s="128" t="s">
        <v>9</v>
      </c>
      <c r="W12" s="320" t="s">
        <v>100</v>
      </c>
      <c r="X12" s="320"/>
      <c r="Y12" s="320"/>
      <c r="Z12" s="320" t="s">
        <v>101</v>
      </c>
      <c r="AA12" s="320"/>
      <c r="AB12" s="321" t="s">
        <v>102</v>
      </c>
      <c r="AC12" s="322"/>
    </row>
    <row r="13" spans="1:35" s="115" customFormat="1" ht="25.5" customHeight="1">
      <c r="A13" s="129">
        <v>1</v>
      </c>
      <c r="B13" s="323">
        <v>2021.7</v>
      </c>
      <c r="C13" s="323"/>
      <c r="D13" s="129" t="s">
        <v>104</v>
      </c>
      <c r="E13" s="323"/>
      <c r="F13" s="323"/>
      <c r="G13" s="130"/>
      <c r="H13" s="323" t="s">
        <v>105</v>
      </c>
      <c r="I13" s="323"/>
      <c r="J13" s="323"/>
      <c r="K13" s="323"/>
      <c r="L13" s="129"/>
      <c r="M13" s="323"/>
      <c r="N13" s="323"/>
      <c r="O13" s="323"/>
      <c r="P13" s="129">
        <v>26</v>
      </c>
      <c r="Q13" s="323"/>
      <c r="R13" s="323"/>
      <c r="S13" s="133"/>
      <c r="T13" s="324"/>
      <c r="U13" s="325"/>
      <c r="V13" s="27"/>
      <c r="W13" s="323"/>
      <c r="X13" s="323"/>
      <c r="Y13" s="323"/>
      <c r="Z13" s="323"/>
      <c r="AA13" s="323"/>
      <c r="AB13" s="323"/>
      <c r="AC13" s="323"/>
      <c r="AD13" s="138"/>
    </row>
    <row r="14" spans="1:35" s="115" customFormat="1" ht="26.1" customHeight="1">
      <c r="A14" s="129">
        <v>2</v>
      </c>
      <c r="B14" s="323"/>
      <c r="C14" s="323"/>
      <c r="D14" s="129"/>
      <c r="E14" s="323"/>
      <c r="F14" s="323"/>
      <c r="G14" s="131"/>
      <c r="H14" s="323"/>
      <c r="I14" s="323"/>
      <c r="J14" s="323"/>
      <c r="K14" s="323"/>
      <c r="L14" s="129"/>
      <c r="M14" s="323"/>
      <c r="N14" s="323"/>
      <c r="O14" s="323"/>
      <c r="P14" s="129">
        <v>27</v>
      </c>
      <c r="Q14" s="323"/>
      <c r="R14" s="323"/>
      <c r="S14" s="133"/>
      <c r="T14" s="324"/>
      <c r="U14" s="325"/>
      <c r="V14" s="27"/>
      <c r="W14" s="323"/>
      <c r="X14" s="323"/>
      <c r="Y14" s="323"/>
      <c r="Z14" s="323"/>
      <c r="AA14" s="323"/>
      <c r="AB14" s="323"/>
      <c r="AC14" s="323"/>
      <c r="AD14" s="138"/>
    </row>
    <row r="15" spans="1:35" s="115" customFormat="1" ht="26.1" customHeight="1">
      <c r="A15" s="129">
        <v>3</v>
      </c>
      <c r="B15" s="323"/>
      <c r="C15" s="323"/>
      <c r="D15" s="129"/>
      <c r="E15" s="323"/>
      <c r="F15" s="323"/>
      <c r="G15" s="131"/>
      <c r="H15" s="323"/>
      <c r="I15" s="323"/>
      <c r="J15" s="323"/>
      <c r="K15" s="323"/>
      <c r="L15" s="129"/>
      <c r="M15" s="323"/>
      <c r="N15" s="323"/>
      <c r="O15" s="323"/>
      <c r="P15" s="129">
        <v>28</v>
      </c>
      <c r="Q15" s="323"/>
      <c r="R15" s="323"/>
      <c r="S15" s="133"/>
      <c r="T15" s="324"/>
      <c r="U15" s="325"/>
      <c r="V15" s="27"/>
      <c r="W15" s="323"/>
      <c r="X15" s="323"/>
      <c r="Y15" s="323"/>
      <c r="Z15" s="323"/>
      <c r="AA15" s="323"/>
      <c r="AB15" s="323"/>
      <c r="AC15" s="323"/>
      <c r="AD15" s="138"/>
    </row>
    <row r="16" spans="1:35" s="115" customFormat="1" ht="26.1" customHeight="1">
      <c r="A16" s="129">
        <v>4</v>
      </c>
      <c r="B16" s="323"/>
      <c r="C16" s="323"/>
      <c r="D16" s="129"/>
      <c r="E16" s="323"/>
      <c r="F16" s="323"/>
      <c r="G16" s="131"/>
      <c r="H16" s="323"/>
      <c r="I16" s="323"/>
      <c r="J16" s="323"/>
      <c r="K16" s="323"/>
      <c r="L16" s="129"/>
      <c r="M16" s="323"/>
      <c r="N16" s="323"/>
      <c r="O16" s="323"/>
      <c r="P16" s="129">
        <v>29</v>
      </c>
      <c r="Q16" s="323"/>
      <c r="R16" s="323"/>
      <c r="S16" s="133"/>
      <c r="T16" s="324"/>
      <c r="U16" s="325"/>
      <c r="V16" s="27"/>
      <c r="W16" s="323"/>
      <c r="X16" s="323"/>
      <c r="Y16" s="323"/>
      <c r="Z16" s="323"/>
      <c r="AA16" s="323"/>
      <c r="AB16" s="323"/>
      <c r="AC16" s="323"/>
      <c r="AD16" s="138"/>
    </row>
    <row r="17" spans="1:30" s="115" customFormat="1" ht="26.1" customHeight="1">
      <c r="A17" s="129">
        <v>5</v>
      </c>
      <c r="B17" s="323"/>
      <c r="C17" s="323"/>
      <c r="D17" s="129"/>
      <c r="E17" s="323"/>
      <c r="F17" s="323"/>
      <c r="G17" s="131"/>
      <c r="H17" s="323"/>
      <c r="I17" s="323"/>
      <c r="J17" s="323"/>
      <c r="K17" s="323"/>
      <c r="L17" s="129"/>
      <c r="M17" s="323"/>
      <c r="N17" s="323"/>
      <c r="O17" s="323"/>
      <c r="P17" s="129">
        <v>30</v>
      </c>
      <c r="Q17" s="323"/>
      <c r="R17" s="323"/>
      <c r="S17" s="133"/>
      <c r="T17" s="324"/>
      <c r="U17" s="325"/>
      <c r="V17" s="27"/>
      <c r="W17" s="323"/>
      <c r="X17" s="323"/>
      <c r="Y17" s="323"/>
      <c r="Z17" s="323"/>
      <c r="AA17" s="323"/>
      <c r="AB17" s="323"/>
      <c r="AC17" s="323"/>
      <c r="AD17" s="138"/>
    </row>
    <row r="18" spans="1:30" s="115" customFormat="1" ht="26.1" customHeight="1">
      <c r="A18" s="129">
        <v>6</v>
      </c>
      <c r="B18" s="323"/>
      <c r="C18" s="323"/>
      <c r="D18" s="129"/>
      <c r="E18" s="323"/>
      <c r="F18" s="323"/>
      <c r="G18" s="131"/>
      <c r="H18" s="323"/>
      <c r="I18" s="323"/>
      <c r="J18" s="323"/>
      <c r="K18" s="323"/>
      <c r="L18" s="129"/>
      <c r="M18" s="323"/>
      <c r="N18" s="323"/>
      <c r="O18" s="323"/>
      <c r="P18" s="129">
        <v>31</v>
      </c>
      <c r="Q18" s="323"/>
      <c r="R18" s="323"/>
      <c r="S18" s="133"/>
      <c r="T18" s="324"/>
      <c r="U18" s="325"/>
      <c r="V18" s="27"/>
      <c r="W18" s="323"/>
      <c r="X18" s="323"/>
      <c r="Y18" s="323"/>
      <c r="Z18" s="323"/>
      <c r="AA18" s="323"/>
      <c r="AB18" s="323"/>
      <c r="AC18" s="323"/>
      <c r="AD18" s="138"/>
    </row>
    <row r="19" spans="1:30" s="115" customFormat="1" ht="26.1" customHeight="1">
      <c r="A19" s="129">
        <v>7</v>
      </c>
      <c r="B19" s="323"/>
      <c r="C19" s="323"/>
      <c r="D19" s="129"/>
      <c r="E19" s="323"/>
      <c r="F19" s="323"/>
      <c r="G19" s="131"/>
      <c r="H19" s="323"/>
      <c r="I19" s="323"/>
      <c r="J19" s="323"/>
      <c r="K19" s="323"/>
      <c r="L19" s="129"/>
      <c r="M19" s="323"/>
      <c r="N19" s="323"/>
      <c r="O19" s="323"/>
      <c r="P19" s="129">
        <v>32</v>
      </c>
      <c r="Q19" s="323"/>
      <c r="R19" s="323"/>
      <c r="S19" s="133"/>
      <c r="T19" s="324"/>
      <c r="U19" s="325"/>
      <c r="V19" s="27"/>
      <c r="W19" s="323"/>
      <c r="X19" s="323"/>
      <c r="Y19" s="323"/>
      <c r="Z19" s="323"/>
      <c r="AA19" s="323"/>
      <c r="AB19" s="323"/>
      <c r="AC19" s="323"/>
      <c r="AD19" s="138"/>
    </row>
    <row r="20" spans="1:30" s="115" customFormat="1" ht="26.1" customHeight="1">
      <c r="A20" s="129">
        <v>8</v>
      </c>
      <c r="B20" s="323"/>
      <c r="C20" s="323"/>
      <c r="D20" s="129"/>
      <c r="E20" s="323"/>
      <c r="F20" s="323"/>
      <c r="G20" s="131"/>
      <c r="H20" s="323"/>
      <c r="I20" s="323"/>
      <c r="J20" s="323"/>
      <c r="K20" s="323"/>
      <c r="L20" s="129"/>
      <c r="M20" s="323"/>
      <c r="N20" s="323"/>
      <c r="O20" s="323"/>
      <c r="P20" s="129">
        <v>33</v>
      </c>
      <c r="Q20" s="323"/>
      <c r="R20" s="323"/>
      <c r="S20" s="133"/>
      <c r="T20" s="323"/>
      <c r="U20" s="323"/>
      <c r="V20" s="145"/>
      <c r="W20" s="323"/>
      <c r="X20" s="323"/>
      <c r="Y20" s="323"/>
      <c r="Z20" s="323"/>
      <c r="AA20" s="323"/>
      <c r="AB20" s="323"/>
      <c r="AC20" s="323"/>
    </row>
    <row r="21" spans="1:30" s="115" customFormat="1" ht="26.1" customHeight="1">
      <c r="A21" s="129">
        <v>9</v>
      </c>
      <c r="B21" s="323"/>
      <c r="C21" s="323"/>
      <c r="D21" s="129"/>
      <c r="E21" s="323"/>
      <c r="F21" s="323"/>
      <c r="G21" s="131"/>
      <c r="H21" s="323"/>
      <c r="I21" s="323"/>
      <c r="J21" s="323"/>
      <c r="K21" s="323"/>
      <c r="L21" s="129"/>
      <c r="M21" s="323"/>
      <c r="N21" s="323"/>
      <c r="O21" s="323"/>
      <c r="P21" s="129">
        <v>34</v>
      </c>
      <c r="Q21" s="323"/>
      <c r="R21" s="323"/>
      <c r="S21" s="133"/>
      <c r="T21" s="323"/>
      <c r="U21" s="323"/>
      <c r="V21" s="132"/>
      <c r="W21" s="323"/>
      <c r="X21" s="323"/>
      <c r="Y21" s="323"/>
      <c r="Z21" s="323"/>
      <c r="AA21" s="323"/>
      <c r="AB21" s="323"/>
      <c r="AC21" s="323"/>
    </row>
    <row r="22" spans="1:30" s="115" customFormat="1" ht="26.1" customHeight="1">
      <c r="A22" s="129">
        <v>10</v>
      </c>
      <c r="B22" s="323"/>
      <c r="C22" s="323"/>
      <c r="D22" s="129"/>
      <c r="E22" s="323"/>
      <c r="F22" s="323"/>
      <c r="G22" s="131"/>
      <c r="H22" s="323"/>
      <c r="I22" s="323"/>
      <c r="J22" s="323"/>
      <c r="K22" s="323"/>
      <c r="L22" s="129"/>
      <c r="M22" s="323"/>
      <c r="N22" s="323"/>
      <c r="O22" s="323"/>
      <c r="P22" s="129">
        <v>35</v>
      </c>
      <c r="Q22" s="323"/>
      <c r="R22" s="323"/>
      <c r="S22" s="133"/>
      <c r="T22" s="323"/>
      <c r="U22" s="323"/>
      <c r="V22" s="146"/>
      <c r="W22" s="323"/>
      <c r="X22" s="323"/>
      <c r="Y22" s="323"/>
      <c r="Z22" s="323"/>
      <c r="AA22" s="323"/>
      <c r="AB22" s="323"/>
      <c r="AC22" s="323"/>
    </row>
    <row r="23" spans="1:30" s="115" customFormat="1" ht="26.1" customHeight="1">
      <c r="A23" s="129">
        <v>11</v>
      </c>
      <c r="B23" s="323"/>
      <c r="C23" s="323"/>
      <c r="D23" s="129"/>
      <c r="E23" s="323"/>
      <c r="F23" s="323"/>
      <c r="G23" s="132"/>
      <c r="H23" s="323"/>
      <c r="I23" s="323"/>
      <c r="J23" s="323"/>
      <c r="K23" s="323"/>
      <c r="L23" s="129"/>
      <c r="M23" s="323"/>
      <c r="N23" s="323"/>
      <c r="O23" s="323"/>
      <c r="P23" s="129">
        <v>36</v>
      </c>
      <c r="Q23" s="323"/>
      <c r="R23" s="323"/>
      <c r="S23" s="133"/>
      <c r="T23" s="323"/>
      <c r="U23" s="323"/>
      <c r="V23" s="146"/>
      <c r="W23" s="323"/>
      <c r="X23" s="323"/>
      <c r="Y23" s="323"/>
      <c r="Z23" s="323"/>
      <c r="AA23" s="323"/>
      <c r="AB23" s="323"/>
      <c r="AC23" s="323"/>
    </row>
    <row r="24" spans="1:30" s="115" customFormat="1" ht="26.1" customHeight="1">
      <c r="A24" s="129">
        <v>12</v>
      </c>
      <c r="B24" s="323"/>
      <c r="C24" s="323"/>
      <c r="D24" s="129"/>
      <c r="E24" s="323"/>
      <c r="F24" s="323"/>
      <c r="G24" s="132"/>
      <c r="H24" s="323"/>
      <c r="I24" s="323"/>
      <c r="J24" s="323"/>
      <c r="K24" s="323"/>
      <c r="L24" s="129"/>
      <c r="M24" s="323"/>
      <c r="N24" s="323"/>
      <c r="O24" s="323"/>
      <c r="P24" s="129">
        <v>37</v>
      </c>
      <c r="Q24" s="323"/>
      <c r="R24" s="323"/>
      <c r="S24" s="133"/>
      <c r="T24" s="323"/>
      <c r="U24" s="323"/>
      <c r="V24" s="131"/>
      <c r="W24" s="323"/>
      <c r="X24" s="323"/>
      <c r="Y24" s="323"/>
      <c r="Z24" s="323"/>
      <c r="AA24" s="323"/>
      <c r="AB24" s="323"/>
      <c r="AC24" s="323"/>
    </row>
    <row r="25" spans="1:30" s="115" customFormat="1" ht="26.1" customHeight="1">
      <c r="A25" s="129">
        <v>13</v>
      </c>
      <c r="B25" s="323"/>
      <c r="C25" s="323"/>
      <c r="D25" s="129"/>
      <c r="E25" s="323"/>
      <c r="F25" s="323"/>
      <c r="G25" s="132"/>
      <c r="H25" s="323"/>
      <c r="I25" s="323"/>
      <c r="J25" s="323"/>
      <c r="K25" s="323"/>
      <c r="L25" s="129"/>
      <c r="M25" s="323"/>
      <c r="N25" s="323"/>
      <c r="O25" s="323"/>
      <c r="P25" s="129">
        <v>38</v>
      </c>
      <c r="Q25" s="323"/>
      <c r="R25" s="323"/>
      <c r="S25" s="133"/>
      <c r="T25" s="323"/>
      <c r="U25" s="323"/>
      <c r="V25" s="131"/>
      <c r="W25" s="323"/>
      <c r="X25" s="323"/>
      <c r="Y25" s="323"/>
      <c r="Z25" s="323"/>
      <c r="AA25" s="323"/>
      <c r="AB25" s="323"/>
      <c r="AC25" s="323"/>
    </row>
    <row r="26" spans="1:30" s="115" customFormat="1" ht="26.1" customHeight="1">
      <c r="A26" s="129">
        <v>14</v>
      </c>
      <c r="B26" s="323"/>
      <c r="C26" s="323"/>
      <c r="D26" s="129"/>
      <c r="E26" s="323"/>
      <c r="F26" s="323"/>
      <c r="G26" s="132"/>
      <c r="H26" s="323"/>
      <c r="I26" s="323"/>
      <c r="J26" s="323"/>
      <c r="K26" s="323"/>
      <c r="L26" s="129"/>
      <c r="M26" s="323"/>
      <c r="N26" s="323"/>
      <c r="O26" s="323"/>
      <c r="P26" s="129">
        <v>39</v>
      </c>
      <c r="Q26" s="323"/>
      <c r="R26" s="323"/>
      <c r="S26" s="133"/>
      <c r="T26" s="323"/>
      <c r="U26" s="323"/>
      <c r="V26" s="131"/>
      <c r="W26" s="323"/>
      <c r="X26" s="323"/>
      <c r="Y26" s="323"/>
      <c r="Z26" s="323"/>
      <c r="AA26" s="323"/>
      <c r="AB26" s="323"/>
      <c r="AC26" s="323"/>
    </row>
    <row r="27" spans="1:30" s="115" customFormat="1" ht="26.1" customHeight="1">
      <c r="A27" s="129">
        <v>15</v>
      </c>
      <c r="B27" s="323"/>
      <c r="C27" s="323"/>
      <c r="D27" s="129"/>
      <c r="E27" s="323"/>
      <c r="F27" s="323"/>
      <c r="G27" s="132"/>
      <c r="H27" s="323"/>
      <c r="I27" s="323"/>
      <c r="J27" s="323"/>
      <c r="K27" s="323"/>
      <c r="L27" s="129"/>
      <c r="M27" s="323"/>
      <c r="N27" s="323"/>
      <c r="O27" s="323"/>
      <c r="P27" s="129">
        <v>40</v>
      </c>
      <c r="Q27" s="323"/>
      <c r="R27" s="323"/>
      <c r="S27" s="133"/>
      <c r="T27" s="323"/>
      <c r="U27" s="323"/>
      <c r="V27" s="130"/>
      <c r="W27" s="323"/>
      <c r="X27" s="323"/>
      <c r="Y27" s="323"/>
      <c r="Z27" s="323"/>
      <c r="AA27" s="323"/>
      <c r="AB27" s="323"/>
      <c r="AC27" s="323"/>
    </row>
    <row r="28" spans="1:30" s="115" customFormat="1" ht="26.1" customHeight="1">
      <c r="A28" s="129">
        <v>16</v>
      </c>
      <c r="B28" s="323"/>
      <c r="C28" s="323"/>
      <c r="D28" s="129"/>
      <c r="E28" s="323"/>
      <c r="F28" s="323"/>
      <c r="G28" s="132"/>
      <c r="H28" s="323"/>
      <c r="I28" s="323"/>
      <c r="J28" s="323"/>
      <c r="K28" s="323"/>
      <c r="L28" s="129"/>
      <c r="M28" s="323"/>
      <c r="N28" s="323"/>
      <c r="O28" s="323"/>
      <c r="P28" s="129">
        <v>41</v>
      </c>
      <c r="Q28" s="323"/>
      <c r="R28" s="323"/>
      <c r="S28" s="133"/>
      <c r="T28" s="326"/>
      <c r="U28" s="326"/>
      <c r="V28" s="27"/>
      <c r="W28" s="323"/>
      <c r="X28" s="323"/>
      <c r="Y28" s="323"/>
      <c r="Z28" s="323"/>
      <c r="AA28" s="323"/>
      <c r="AB28" s="323"/>
      <c r="AC28" s="323"/>
    </row>
    <row r="29" spans="1:30" s="115" customFormat="1" ht="26.1" customHeight="1">
      <c r="A29" s="129">
        <v>17</v>
      </c>
      <c r="B29" s="323"/>
      <c r="C29" s="323"/>
      <c r="D29" s="129"/>
      <c r="E29" s="323"/>
      <c r="F29" s="323"/>
      <c r="G29" s="132"/>
      <c r="H29" s="323"/>
      <c r="I29" s="323"/>
      <c r="J29" s="323"/>
      <c r="K29" s="323"/>
      <c r="L29" s="129"/>
      <c r="M29" s="323"/>
      <c r="N29" s="323"/>
      <c r="O29" s="323"/>
      <c r="P29" s="129">
        <v>42</v>
      </c>
      <c r="Q29" s="323"/>
      <c r="R29" s="323"/>
      <c r="S29" s="133"/>
      <c r="T29" s="326"/>
      <c r="U29" s="326"/>
      <c r="V29" s="27"/>
      <c r="W29" s="323"/>
      <c r="X29" s="323"/>
      <c r="Y29" s="323"/>
      <c r="Z29" s="323"/>
      <c r="AA29" s="323"/>
      <c r="AB29" s="323"/>
      <c r="AC29" s="323"/>
    </row>
    <row r="30" spans="1:30" ht="26.1" customHeight="1">
      <c r="A30" s="129">
        <v>18</v>
      </c>
      <c r="B30" s="323"/>
      <c r="C30" s="323"/>
      <c r="D30" s="129"/>
      <c r="E30" s="323"/>
      <c r="F30" s="323"/>
      <c r="G30" s="132"/>
      <c r="H30" s="323"/>
      <c r="I30" s="323"/>
      <c r="J30" s="323"/>
      <c r="K30" s="323"/>
      <c r="L30" s="129"/>
      <c r="M30" s="323"/>
      <c r="N30" s="323"/>
      <c r="O30" s="323"/>
      <c r="P30" s="129">
        <v>43</v>
      </c>
      <c r="Q30" s="323"/>
      <c r="R30" s="323"/>
      <c r="S30" s="133"/>
      <c r="T30" s="326"/>
      <c r="U30" s="326"/>
      <c r="V30" s="27"/>
      <c r="W30" s="323"/>
      <c r="X30" s="323"/>
      <c r="Y30" s="323"/>
      <c r="Z30" s="323"/>
      <c r="AA30" s="323"/>
      <c r="AB30" s="323"/>
      <c r="AC30" s="323"/>
    </row>
    <row r="31" spans="1:30" ht="26.1" customHeight="1">
      <c r="A31" s="129">
        <v>19</v>
      </c>
      <c r="B31" s="323"/>
      <c r="C31" s="323"/>
      <c r="D31" s="129"/>
      <c r="E31" s="323"/>
      <c r="F31" s="323"/>
      <c r="G31" s="132"/>
      <c r="H31" s="323"/>
      <c r="I31" s="323"/>
      <c r="J31" s="323"/>
      <c r="K31" s="323"/>
      <c r="L31" s="129"/>
      <c r="M31" s="323"/>
      <c r="N31" s="323"/>
      <c r="O31" s="323"/>
      <c r="P31" s="129">
        <v>44</v>
      </c>
      <c r="Q31" s="323"/>
      <c r="R31" s="323"/>
      <c r="S31" s="133"/>
      <c r="T31" s="326"/>
      <c r="U31" s="326"/>
      <c r="V31" s="27"/>
      <c r="W31" s="323"/>
      <c r="X31" s="323"/>
      <c r="Y31" s="323"/>
      <c r="Z31" s="323"/>
      <c r="AA31" s="323"/>
      <c r="AB31" s="323"/>
      <c r="AC31" s="323"/>
    </row>
    <row r="32" spans="1:30" ht="26.1" customHeight="1">
      <c r="A32" s="129">
        <v>20</v>
      </c>
      <c r="B32" s="323"/>
      <c r="C32" s="323"/>
      <c r="D32" s="133"/>
      <c r="E32" s="323"/>
      <c r="F32" s="323"/>
      <c r="G32" s="132"/>
      <c r="H32" s="323"/>
      <c r="I32" s="323"/>
      <c r="J32" s="323"/>
      <c r="K32" s="323"/>
      <c r="L32" s="129"/>
      <c r="M32" s="323"/>
      <c r="N32" s="323"/>
      <c r="O32" s="323"/>
      <c r="P32" s="129">
        <v>45</v>
      </c>
      <c r="Q32" s="323"/>
      <c r="R32" s="323"/>
      <c r="S32" s="133"/>
      <c r="T32" s="326"/>
      <c r="U32" s="326"/>
      <c r="V32" s="27"/>
      <c r="W32" s="323"/>
      <c r="X32" s="323"/>
      <c r="Y32" s="323"/>
      <c r="Z32" s="323"/>
      <c r="AA32" s="323"/>
      <c r="AB32" s="323"/>
      <c r="AC32" s="323"/>
    </row>
    <row r="33" spans="1:31" ht="26.1" customHeight="1">
      <c r="A33" s="129">
        <v>21</v>
      </c>
      <c r="B33" s="323"/>
      <c r="C33" s="323"/>
      <c r="D33" s="133"/>
      <c r="E33" s="323"/>
      <c r="F33" s="323"/>
      <c r="G33" s="132"/>
      <c r="H33" s="323"/>
      <c r="I33" s="323"/>
      <c r="J33" s="323"/>
      <c r="K33" s="323"/>
      <c r="L33" s="129"/>
      <c r="M33" s="323"/>
      <c r="N33" s="323"/>
      <c r="O33" s="323"/>
      <c r="P33" s="129">
        <v>46</v>
      </c>
      <c r="Q33" s="323"/>
      <c r="R33" s="323"/>
      <c r="S33" s="133"/>
      <c r="T33" s="326"/>
      <c r="U33" s="326"/>
      <c r="V33" s="27"/>
      <c r="W33" s="323"/>
      <c r="X33" s="323"/>
      <c r="Y33" s="323"/>
      <c r="Z33" s="323"/>
      <c r="AA33" s="323"/>
      <c r="AB33" s="323"/>
      <c r="AC33" s="323"/>
    </row>
    <row r="34" spans="1:31" s="116" customFormat="1" ht="26.1" customHeight="1">
      <c r="A34" s="129">
        <v>22</v>
      </c>
      <c r="B34" s="323"/>
      <c r="C34" s="323"/>
      <c r="D34" s="133"/>
      <c r="E34" s="323"/>
      <c r="F34" s="323"/>
      <c r="G34" s="130"/>
      <c r="H34" s="323"/>
      <c r="I34" s="323"/>
      <c r="J34" s="323"/>
      <c r="K34" s="323"/>
      <c r="L34" s="129"/>
      <c r="M34" s="323"/>
      <c r="N34" s="323"/>
      <c r="O34" s="323"/>
      <c r="P34" s="129">
        <v>47</v>
      </c>
      <c r="Q34" s="323"/>
      <c r="R34" s="323"/>
      <c r="S34" s="133"/>
      <c r="T34" s="323"/>
      <c r="U34" s="323"/>
      <c r="V34" s="147"/>
      <c r="W34" s="323"/>
      <c r="X34" s="323"/>
      <c r="Y34" s="323"/>
      <c r="Z34" s="323"/>
      <c r="AA34" s="323"/>
      <c r="AB34" s="323"/>
      <c r="AC34" s="323"/>
    </row>
    <row r="35" spans="1:31" s="116" customFormat="1" ht="26.1" customHeight="1">
      <c r="A35" s="129">
        <v>23</v>
      </c>
      <c r="B35" s="323"/>
      <c r="C35" s="323"/>
      <c r="D35" s="133"/>
      <c r="E35" s="323"/>
      <c r="F35" s="323"/>
      <c r="G35" s="131"/>
      <c r="H35" s="323"/>
      <c r="I35" s="323"/>
      <c r="J35" s="323"/>
      <c r="K35" s="323"/>
      <c r="L35" s="129"/>
      <c r="M35" s="323"/>
      <c r="N35" s="323"/>
      <c r="O35" s="323"/>
      <c r="P35" s="129">
        <v>48</v>
      </c>
      <c r="Q35" s="323"/>
      <c r="R35" s="323"/>
      <c r="S35" s="133"/>
      <c r="T35" s="323"/>
      <c r="U35" s="323"/>
      <c r="V35" s="147"/>
      <c r="W35" s="323"/>
      <c r="X35" s="323"/>
      <c r="Y35" s="323"/>
      <c r="Z35" s="323"/>
      <c r="AA35" s="323"/>
      <c r="AB35" s="323"/>
      <c r="AC35" s="323"/>
    </row>
    <row r="36" spans="1:31" ht="26.1" customHeight="1">
      <c r="A36" s="129">
        <v>24</v>
      </c>
      <c r="B36" s="323"/>
      <c r="C36" s="323"/>
      <c r="D36" s="133"/>
      <c r="E36" s="323"/>
      <c r="F36" s="323"/>
      <c r="G36" s="131"/>
      <c r="H36" s="323"/>
      <c r="I36" s="323"/>
      <c r="J36" s="323"/>
      <c r="K36" s="323"/>
      <c r="L36" s="129"/>
      <c r="M36" s="323"/>
      <c r="N36" s="323"/>
      <c r="O36" s="323"/>
      <c r="P36" s="129">
        <v>49</v>
      </c>
      <c r="Q36" s="323"/>
      <c r="R36" s="323"/>
      <c r="S36" s="133"/>
      <c r="T36" s="323"/>
      <c r="U36" s="323"/>
      <c r="V36" s="130"/>
      <c r="W36" s="323"/>
      <c r="X36" s="323"/>
      <c r="Y36" s="323"/>
      <c r="Z36" s="323"/>
      <c r="AA36" s="323"/>
      <c r="AB36" s="323"/>
      <c r="AC36" s="323"/>
      <c r="AD36" s="116"/>
      <c r="AE36" s="116"/>
    </row>
    <row r="37" spans="1:31" ht="26.1" customHeight="1">
      <c r="A37" s="129">
        <v>25</v>
      </c>
      <c r="B37" s="323"/>
      <c r="C37" s="323"/>
      <c r="D37" s="133"/>
      <c r="E37" s="323"/>
      <c r="F37" s="323"/>
      <c r="G37" s="131"/>
      <c r="H37" s="323"/>
      <c r="I37" s="323"/>
      <c r="J37" s="323"/>
      <c r="K37" s="323"/>
      <c r="L37" s="129"/>
      <c r="M37" s="323"/>
      <c r="N37" s="323"/>
      <c r="O37" s="323"/>
      <c r="P37" s="129">
        <v>50</v>
      </c>
      <c r="Q37" s="323"/>
      <c r="R37" s="323"/>
      <c r="S37" s="133"/>
      <c r="T37" s="323"/>
      <c r="U37" s="323"/>
      <c r="V37" s="130"/>
      <c r="W37" s="323"/>
      <c r="X37" s="323"/>
      <c r="Y37" s="323"/>
      <c r="Z37" s="323"/>
      <c r="AA37" s="323"/>
      <c r="AB37" s="323"/>
      <c r="AC37" s="323"/>
      <c r="AD37" s="116"/>
      <c r="AE37" s="116"/>
    </row>
    <row r="38" spans="1:31" ht="26.1" customHeight="1">
      <c r="A38" s="134"/>
      <c r="B38" s="327"/>
      <c r="C38" s="327"/>
      <c r="D38" s="135"/>
      <c r="E38" s="327"/>
      <c r="F38" s="327"/>
      <c r="G38" s="136"/>
      <c r="H38" s="327"/>
      <c r="I38" s="327"/>
      <c r="J38" s="327"/>
      <c r="K38" s="327"/>
      <c r="L38" s="134"/>
      <c r="M38" s="327"/>
      <c r="N38" s="327"/>
      <c r="O38" s="327"/>
      <c r="P38" s="134"/>
      <c r="Q38" s="327"/>
      <c r="R38" s="327"/>
      <c r="S38" s="135"/>
      <c r="T38" s="327"/>
      <c r="U38" s="327"/>
      <c r="V38" s="138"/>
      <c r="W38" s="327"/>
      <c r="X38" s="327"/>
      <c r="Y38" s="327"/>
      <c r="Z38" s="327"/>
      <c r="AA38" s="327"/>
      <c r="AB38" s="327"/>
      <c r="AC38" s="327"/>
    </row>
    <row r="39" spans="1:31" ht="26.1" customHeight="1">
      <c r="A39" s="134"/>
      <c r="B39" s="327"/>
      <c r="C39" s="327"/>
      <c r="D39" s="135"/>
      <c r="E39" s="327"/>
      <c r="F39" s="327"/>
      <c r="G39" s="136"/>
      <c r="H39" s="327"/>
      <c r="I39" s="327"/>
      <c r="J39" s="327"/>
      <c r="K39" s="327"/>
      <c r="L39" s="134"/>
      <c r="M39" s="327"/>
      <c r="N39" s="327"/>
      <c r="O39" s="327"/>
      <c r="P39" s="134"/>
      <c r="Q39" s="327"/>
      <c r="R39" s="327"/>
      <c r="S39" s="134"/>
      <c r="T39" s="327"/>
      <c r="U39" s="327"/>
      <c r="V39" s="138"/>
      <c r="W39" s="327"/>
      <c r="X39" s="327"/>
      <c r="Y39" s="327"/>
      <c r="Z39" s="327"/>
      <c r="AA39" s="327"/>
      <c r="AB39" s="327"/>
      <c r="AC39" s="327"/>
    </row>
    <row r="40" spans="1:31" ht="26.1" customHeight="1">
      <c r="A40" s="134"/>
      <c r="B40" s="327"/>
      <c r="C40" s="327"/>
      <c r="D40" s="135"/>
      <c r="E40" s="327"/>
      <c r="F40" s="327"/>
      <c r="G40" s="136"/>
      <c r="H40" s="327"/>
      <c r="I40" s="327"/>
      <c r="J40" s="327"/>
      <c r="K40" s="327"/>
      <c r="L40" s="134"/>
      <c r="M40" s="327"/>
      <c r="N40" s="327"/>
      <c r="O40" s="327"/>
      <c r="P40" s="134"/>
      <c r="Q40" s="327"/>
      <c r="R40" s="327"/>
      <c r="S40" s="134"/>
      <c r="T40" s="327"/>
      <c r="U40" s="327"/>
      <c r="V40" s="138"/>
      <c r="W40" s="327"/>
      <c r="X40" s="327"/>
      <c r="Y40" s="327"/>
      <c r="Z40" s="327"/>
      <c r="AA40" s="327"/>
      <c r="AB40" s="327"/>
      <c r="AC40" s="327"/>
    </row>
    <row r="41" spans="1:31" ht="26.1" customHeight="1">
      <c r="A41" s="134"/>
      <c r="B41" s="327"/>
      <c r="C41" s="327"/>
      <c r="D41" s="135"/>
      <c r="E41" s="327"/>
      <c r="F41" s="327"/>
      <c r="G41" s="137"/>
      <c r="H41" s="327"/>
      <c r="I41" s="327"/>
      <c r="J41" s="327"/>
      <c r="K41" s="327"/>
      <c r="L41" s="134"/>
      <c r="M41" s="327"/>
      <c r="N41" s="327"/>
      <c r="O41" s="327"/>
      <c r="P41" s="134"/>
      <c r="Q41" s="327"/>
      <c r="R41" s="327"/>
      <c r="S41" s="116"/>
      <c r="T41" s="328"/>
      <c r="U41" s="328"/>
      <c r="V41" s="116"/>
      <c r="W41" s="327"/>
      <c r="X41" s="327"/>
      <c r="Y41" s="327"/>
      <c r="Z41" s="327"/>
      <c r="AA41" s="327"/>
      <c r="AB41" s="327"/>
      <c r="AC41" s="327"/>
    </row>
    <row r="42" spans="1:31" ht="26.1" customHeight="1">
      <c r="A42" s="134"/>
      <c r="B42" s="327"/>
      <c r="C42" s="327"/>
      <c r="D42" s="135"/>
      <c r="E42" s="327"/>
      <c r="F42" s="327"/>
      <c r="G42" s="136"/>
      <c r="H42" s="327"/>
      <c r="I42" s="327"/>
      <c r="J42" s="327"/>
      <c r="K42" s="327"/>
      <c r="L42" s="134"/>
      <c r="M42" s="327"/>
      <c r="N42" s="327"/>
      <c r="O42" s="327"/>
      <c r="P42" s="134"/>
      <c r="Q42" s="327"/>
      <c r="R42" s="327"/>
      <c r="S42" s="116"/>
      <c r="T42" s="328"/>
      <c r="U42" s="328"/>
      <c r="V42" s="116"/>
      <c r="W42" s="327"/>
      <c r="X42" s="327"/>
      <c r="Y42" s="327"/>
      <c r="Z42" s="327"/>
      <c r="AA42" s="327"/>
      <c r="AB42" s="327"/>
      <c r="AC42" s="327"/>
    </row>
    <row r="43" spans="1:31" ht="26.1" customHeight="1">
      <c r="A43" s="134"/>
      <c r="B43" s="327"/>
      <c r="C43" s="327"/>
      <c r="D43" s="135"/>
      <c r="E43" s="327"/>
      <c r="F43" s="327"/>
      <c r="G43" s="136"/>
      <c r="H43" s="327"/>
      <c r="I43" s="327"/>
      <c r="J43" s="327"/>
      <c r="K43" s="327"/>
      <c r="L43" s="134"/>
      <c r="M43" s="327"/>
      <c r="N43" s="327"/>
      <c r="O43" s="327"/>
      <c r="P43" s="134"/>
      <c r="Q43" s="327"/>
      <c r="R43" s="327"/>
      <c r="S43" s="116"/>
      <c r="T43" s="328"/>
      <c r="U43" s="328"/>
      <c r="V43" s="116"/>
      <c r="W43" s="327"/>
      <c r="X43" s="327"/>
      <c r="Y43" s="327"/>
      <c r="Z43" s="327"/>
      <c r="AA43" s="327"/>
      <c r="AB43" s="327"/>
      <c r="AC43" s="327"/>
    </row>
    <row r="44" spans="1:31" ht="26.1" customHeight="1">
      <c r="A44" s="134"/>
      <c r="B44" s="327"/>
      <c r="C44" s="327"/>
      <c r="D44" s="135"/>
      <c r="E44" s="327"/>
      <c r="F44" s="327"/>
      <c r="G44" s="138"/>
      <c r="H44" s="327"/>
      <c r="I44" s="327"/>
      <c r="J44" s="327"/>
      <c r="K44" s="327"/>
      <c r="L44" s="134"/>
      <c r="M44" s="327"/>
      <c r="N44" s="327"/>
      <c r="O44" s="327"/>
      <c r="P44" s="134"/>
      <c r="Q44" s="327"/>
      <c r="R44" s="327"/>
      <c r="S44" s="116"/>
      <c r="T44" s="328"/>
      <c r="U44" s="328"/>
      <c r="V44" s="116"/>
      <c r="W44" s="327"/>
      <c r="X44" s="327"/>
      <c r="Y44" s="327"/>
      <c r="Z44" s="327"/>
      <c r="AA44" s="327"/>
      <c r="AB44" s="327"/>
      <c r="AC44" s="327"/>
    </row>
    <row r="45" spans="1:31" ht="26.1" customHeight="1">
      <c r="A45" s="134"/>
      <c r="B45" s="327"/>
      <c r="C45" s="327"/>
      <c r="D45" s="135"/>
      <c r="E45" s="327"/>
      <c r="F45" s="327"/>
      <c r="G45" s="136"/>
      <c r="H45" s="327"/>
      <c r="I45" s="327"/>
      <c r="J45" s="327"/>
      <c r="K45" s="327"/>
      <c r="L45" s="134"/>
      <c r="M45" s="327"/>
      <c r="N45" s="327"/>
      <c r="O45" s="327"/>
      <c r="P45" s="134"/>
      <c r="Q45" s="327"/>
      <c r="R45" s="327"/>
      <c r="S45" s="116"/>
      <c r="T45" s="328"/>
      <c r="U45" s="328"/>
      <c r="V45" s="116"/>
      <c r="W45" s="327"/>
      <c r="X45" s="327"/>
      <c r="Y45" s="327"/>
      <c r="Z45" s="327"/>
      <c r="AA45" s="327"/>
      <c r="AB45" s="327"/>
      <c r="AC45" s="327"/>
    </row>
    <row r="46" spans="1:31" ht="26.1" customHeight="1">
      <c r="A46" s="134"/>
      <c r="B46" s="327"/>
      <c r="C46" s="327"/>
      <c r="D46" s="135"/>
      <c r="E46" s="327"/>
      <c r="F46" s="327"/>
      <c r="G46" s="136"/>
      <c r="H46" s="327"/>
      <c r="I46" s="327"/>
      <c r="J46" s="327"/>
      <c r="K46" s="327"/>
      <c r="L46" s="134"/>
      <c r="M46" s="327"/>
      <c r="N46" s="327"/>
      <c r="O46" s="327"/>
      <c r="P46" s="134"/>
      <c r="Q46" s="327"/>
      <c r="R46" s="327"/>
      <c r="S46" s="116"/>
      <c r="T46" s="328"/>
      <c r="U46" s="328"/>
      <c r="V46" s="116"/>
      <c r="W46" s="327"/>
      <c r="X46" s="327"/>
      <c r="Y46" s="327"/>
      <c r="Z46" s="327"/>
      <c r="AA46" s="327"/>
      <c r="AB46" s="327"/>
      <c r="AC46" s="327"/>
    </row>
    <row r="47" spans="1:31" ht="26.1" customHeight="1">
      <c r="A47" s="134"/>
      <c r="B47" s="327"/>
      <c r="C47" s="327"/>
      <c r="D47" s="135"/>
      <c r="E47" s="327"/>
      <c r="F47" s="327"/>
      <c r="G47" s="136"/>
      <c r="H47" s="327"/>
      <c r="I47" s="327"/>
      <c r="J47" s="327"/>
      <c r="K47" s="327"/>
      <c r="L47" s="134"/>
      <c r="M47" s="327"/>
      <c r="N47" s="327"/>
      <c r="O47" s="327"/>
      <c r="P47" s="134"/>
      <c r="Q47" s="327"/>
      <c r="R47" s="327"/>
      <c r="S47" s="116"/>
      <c r="T47" s="328"/>
      <c r="U47" s="328"/>
      <c r="V47" s="116"/>
      <c r="W47" s="327"/>
      <c r="X47" s="327"/>
      <c r="Y47" s="327"/>
      <c r="Z47" s="327"/>
      <c r="AA47" s="327"/>
      <c r="AB47" s="327"/>
      <c r="AC47" s="327"/>
    </row>
    <row r="48" spans="1:31" ht="26.1" customHeight="1">
      <c r="A48" s="134"/>
      <c r="B48" s="327"/>
      <c r="C48" s="327"/>
      <c r="D48" s="135"/>
      <c r="E48" s="327"/>
      <c r="F48" s="327"/>
      <c r="G48" s="138"/>
      <c r="H48" s="327"/>
      <c r="I48" s="327"/>
      <c r="J48" s="327"/>
      <c r="K48" s="327"/>
      <c r="L48" s="134"/>
      <c r="M48" s="327"/>
      <c r="N48" s="327"/>
      <c r="O48" s="327"/>
      <c r="P48" s="134"/>
      <c r="Q48" s="327"/>
      <c r="R48" s="327"/>
      <c r="S48" s="116"/>
      <c r="T48" s="328"/>
      <c r="U48" s="328"/>
      <c r="V48" s="116"/>
      <c r="W48" s="327"/>
      <c r="X48" s="327"/>
      <c r="Y48" s="327"/>
      <c r="Z48" s="327"/>
      <c r="AA48" s="327"/>
      <c r="AB48" s="327"/>
      <c r="AC48" s="327"/>
    </row>
    <row r="49" spans="1:29" ht="26.1" customHeight="1">
      <c r="A49" s="134"/>
      <c r="B49" s="327"/>
      <c r="C49" s="327"/>
      <c r="D49" s="135"/>
      <c r="E49" s="329"/>
      <c r="F49" s="329"/>
      <c r="G49" s="139"/>
      <c r="H49" s="327"/>
      <c r="I49" s="327"/>
      <c r="J49" s="327"/>
      <c r="K49" s="327"/>
      <c r="L49" s="134"/>
      <c r="M49" s="327"/>
      <c r="N49" s="327"/>
      <c r="O49" s="327"/>
      <c r="P49" s="134"/>
      <c r="Q49" s="327"/>
      <c r="R49" s="327"/>
      <c r="S49" s="116"/>
      <c r="T49" s="328"/>
      <c r="U49" s="328"/>
      <c r="V49" s="116"/>
      <c r="W49" s="327"/>
      <c r="X49" s="327"/>
      <c r="Y49" s="327"/>
      <c r="Z49" s="327"/>
      <c r="AA49" s="327"/>
      <c r="AB49" s="327"/>
      <c r="AC49" s="327"/>
    </row>
    <row r="50" spans="1:29" ht="26.1" customHeight="1">
      <c r="A50" s="134"/>
      <c r="B50" s="327"/>
      <c r="C50" s="327"/>
      <c r="D50" s="135"/>
      <c r="E50" s="329"/>
      <c r="F50" s="329"/>
      <c r="G50" s="139"/>
      <c r="H50" s="327"/>
      <c r="I50" s="327"/>
      <c r="J50" s="327"/>
      <c r="K50" s="327"/>
      <c r="L50" s="134"/>
      <c r="M50" s="327"/>
      <c r="N50" s="327"/>
      <c r="O50" s="327"/>
      <c r="P50" s="134"/>
      <c r="Q50" s="327"/>
      <c r="R50" s="327"/>
      <c r="S50" s="116"/>
      <c r="T50" s="328"/>
      <c r="U50" s="328"/>
      <c r="V50" s="116"/>
      <c r="W50" s="327"/>
      <c r="X50" s="327"/>
      <c r="Y50" s="327"/>
      <c r="Z50" s="327"/>
      <c r="AA50" s="327"/>
      <c r="AB50" s="327"/>
      <c r="AC50" s="327"/>
    </row>
    <row r="51" spans="1:29" ht="26.1" customHeight="1">
      <c r="A51" s="134"/>
      <c r="B51" s="327"/>
      <c r="C51" s="327"/>
      <c r="D51" s="135"/>
      <c r="E51" s="329"/>
      <c r="F51" s="329"/>
      <c r="G51" s="139"/>
      <c r="H51" s="327"/>
      <c r="I51" s="327"/>
      <c r="J51" s="327"/>
      <c r="K51" s="327"/>
      <c r="L51" s="134"/>
      <c r="M51" s="327"/>
      <c r="N51" s="327"/>
      <c r="O51" s="327"/>
      <c r="P51" s="134"/>
      <c r="Q51" s="327"/>
      <c r="R51" s="327"/>
      <c r="S51" s="116"/>
      <c r="T51" s="328"/>
      <c r="U51" s="328"/>
      <c r="V51" s="116"/>
      <c r="W51" s="327"/>
      <c r="X51" s="327"/>
      <c r="Y51" s="327"/>
      <c r="Z51" s="327"/>
      <c r="AA51" s="327"/>
      <c r="AB51" s="327"/>
      <c r="AC51" s="327"/>
    </row>
    <row r="52" spans="1:29" ht="26.1" customHeight="1">
      <c r="A52" s="134"/>
      <c r="B52" s="327"/>
      <c r="C52" s="327"/>
      <c r="D52" s="135"/>
      <c r="E52" s="329"/>
      <c r="F52" s="329"/>
      <c r="G52" s="139"/>
      <c r="H52" s="327"/>
      <c r="I52" s="327"/>
      <c r="J52" s="327"/>
      <c r="K52" s="327"/>
      <c r="L52" s="134"/>
      <c r="M52" s="327"/>
      <c r="N52" s="327"/>
      <c r="O52" s="327"/>
      <c r="P52" s="134"/>
      <c r="Q52" s="327"/>
      <c r="R52" s="327"/>
      <c r="S52" s="116"/>
      <c r="T52" s="328"/>
      <c r="U52" s="328"/>
      <c r="V52" s="116"/>
      <c r="W52" s="327"/>
      <c r="X52" s="327"/>
      <c r="Y52" s="327"/>
      <c r="Z52" s="327"/>
      <c r="AA52" s="327"/>
      <c r="AB52" s="327"/>
      <c r="AC52" s="327"/>
    </row>
    <row r="53" spans="1:29" ht="26.1" customHeight="1">
      <c r="A53" s="134"/>
      <c r="B53" s="327"/>
      <c r="C53" s="327"/>
      <c r="D53" s="135"/>
      <c r="E53" s="329"/>
      <c r="F53" s="329"/>
      <c r="G53" s="139"/>
      <c r="H53" s="327"/>
      <c r="I53" s="327"/>
      <c r="J53" s="327"/>
      <c r="K53" s="327"/>
      <c r="L53" s="134"/>
      <c r="M53" s="327"/>
      <c r="N53" s="327"/>
      <c r="O53" s="327"/>
      <c r="P53" s="134"/>
      <c r="Q53" s="327"/>
      <c r="R53" s="327"/>
      <c r="S53" s="116"/>
      <c r="T53" s="328"/>
      <c r="U53" s="328"/>
      <c r="V53" s="116"/>
      <c r="W53" s="327"/>
      <c r="X53" s="327"/>
      <c r="Y53" s="327"/>
      <c r="Z53" s="327"/>
      <c r="AA53" s="327"/>
      <c r="AB53" s="327"/>
      <c r="AC53" s="327"/>
    </row>
    <row r="54" spans="1:29" ht="26.1" customHeight="1">
      <c r="A54" s="134"/>
      <c r="B54" s="327"/>
      <c r="C54" s="327"/>
      <c r="D54" s="135"/>
      <c r="E54" s="329"/>
      <c r="F54" s="329"/>
      <c r="G54" s="139"/>
      <c r="H54" s="327"/>
      <c r="I54" s="327"/>
      <c r="J54" s="327"/>
      <c r="K54" s="327"/>
      <c r="L54" s="134"/>
      <c r="M54" s="327"/>
      <c r="N54" s="327"/>
      <c r="O54" s="327"/>
      <c r="P54" s="116"/>
      <c r="Q54" s="327"/>
      <c r="R54" s="327"/>
      <c r="S54" s="116"/>
      <c r="T54" s="328"/>
      <c r="U54" s="328"/>
      <c r="V54" s="116"/>
      <c r="W54" s="327"/>
      <c r="X54" s="327"/>
      <c r="Y54" s="327"/>
      <c r="Z54" s="327"/>
      <c r="AA54" s="327"/>
      <c r="AB54" s="327"/>
      <c r="AC54" s="327"/>
    </row>
    <row r="55" spans="1:29" ht="26.1" customHeight="1"/>
    <row r="56" spans="1:29" ht="26.1" customHeight="1"/>
    <row r="57" spans="1:29" ht="26.1" customHeight="1"/>
    <row r="58" spans="1:29" ht="26.1" customHeight="1"/>
    <row r="59" spans="1:29" ht="26.1" customHeight="1"/>
    <row r="60" spans="1:29" ht="26.1" customHeight="1"/>
    <row r="61" spans="1:29" ht="26.1" customHeight="1"/>
    <row r="62" spans="1:29" ht="26.1" customHeight="1"/>
    <row r="63" spans="1:29" ht="26.1" customHeight="1"/>
    <row r="64" spans="1:29" ht="26.1" customHeight="1"/>
    <row r="65" spans="13:13" ht="26.1" customHeight="1"/>
    <row r="75" spans="13:13" ht="69">
      <c r="M75" s="159" t="s">
        <v>106</v>
      </c>
    </row>
    <row r="179" spans="12:12">
      <c r="L179" s="117" t="s">
        <v>107</v>
      </c>
    </row>
  </sheetData>
  <mergeCells count="432">
    <mergeCell ref="Y1:AC2"/>
    <mergeCell ref="A3:B4"/>
    <mergeCell ref="C3:E4"/>
    <mergeCell ref="A6:D10"/>
    <mergeCell ref="E10:AC11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7:C37"/>
    <mergeCell ref="E37:F37"/>
    <mergeCell ref="H37:K37"/>
    <mergeCell ref="M37:O37"/>
    <mergeCell ref="Q37:R37"/>
    <mergeCell ref="T37:U37"/>
    <mergeCell ref="W37:Y37"/>
    <mergeCell ref="Z37:AA37"/>
    <mergeCell ref="AB37:AC37"/>
    <mergeCell ref="B36:C36"/>
    <mergeCell ref="E36:F36"/>
    <mergeCell ref="H36:K36"/>
    <mergeCell ref="M36:O36"/>
    <mergeCell ref="Q36:R36"/>
    <mergeCell ref="T36:U36"/>
    <mergeCell ref="W36:Y36"/>
    <mergeCell ref="Z36:AA36"/>
    <mergeCell ref="AB36:AC36"/>
    <mergeCell ref="B35:C35"/>
    <mergeCell ref="E35:F35"/>
    <mergeCell ref="H35:K35"/>
    <mergeCell ref="M35:O35"/>
    <mergeCell ref="Q35:R35"/>
    <mergeCell ref="T35:U35"/>
    <mergeCell ref="W35:Y35"/>
    <mergeCell ref="Z35:AA35"/>
    <mergeCell ref="AB35:AC35"/>
    <mergeCell ref="B34:C34"/>
    <mergeCell ref="E34:F34"/>
    <mergeCell ref="H34:K34"/>
    <mergeCell ref="M34:O34"/>
    <mergeCell ref="Q34:R34"/>
    <mergeCell ref="T34:U34"/>
    <mergeCell ref="W34:Y34"/>
    <mergeCell ref="Z34:AA34"/>
    <mergeCell ref="AB34:AC34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30:C30"/>
    <mergeCell ref="E30:F30"/>
    <mergeCell ref="H30:K30"/>
    <mergeCell ref="M30:O30"/>
    <mergeCell ref="Q30:R30"/>
    <mergeCell ref="T30:U30"/>
    <mergeCell ref="W30:Y30"/>
    <mergeCell ref="Z30:AA30"/>
    <mergeCell ref="AB30:AC30"/>
    <mergeCell ref="B29:C29"/>
    <mergeCell ref="E29:F29"/>
    <mergeCell ref="H29:K29"/>
    <mergeCell ref="M29:O29"/>
    <mergeCell ref="Q29:R29"/>
    <mergeCell ref="T29:U29"/>
    <mergeCell ref="W29:Y29"/>
    <mergeCell ref="Z29:AA29"/>
    <mergeCell ref="AB29:AC29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0:C20"/>
    <mergeCell ref="E20:F20"/>
    <mergeCell ref="H20:K20"/>
    <mergeCell ref="M20:O20"/>
    <mergeCell ref="Q20:R20"/>
    <mergeCell ref="T20:U20"/>
    <mergeCell ref="W20:Y20"/>
    <mergeCell ref="Z20:AA20"/>
    <mergeCell ref="AB20:AC20"/>
    <mergeCell ref="B19:C19"/>
    <mergeCell ref="E19:F19"/>
    <mergeCell ref="H19:K19"/>
    <mergeCell ref="M19:O19"/>
    <mergeCell ref="Q19:R19"/>
    <mergeCell ref="T19:U19"/>
    <mergeCell ref="W19:Y19"/>
    <mergeCell ref="Z19:AA19"/>
    <mergeCell ref="AB19:AC19"/>
    <mergeCell ref="B18:C18"/>
    <mergeCell ref="E18:F18"/>
    <mergeCell ref="H18:K18"/>
    <mergeCell ref="M18:O18"/>
    <mergeCell ref="Q18:R18"/>
    <mergeCell ref="T18:U18"/>
    <mergeCell ref="W18:Y18"/>
    <mergeCell ref="Z18:AA18"/>
    <mergeCell ref="AB18:AC18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5:C15"/>
    <mergeCell ref="E15:F15"/>
    <mergeCell ref="H15:K15"/>
    <mergeCell ref="M15:O15"/>
    <mergeCell ref="Q15:R15"/>
    <mergeCell ref="T15:U15"/>
    <mergeCell ref="W15:Y15"/>
    <mergeCell ref="Z15:AA15"/>
    <mergeCell ref="AB15:AC15"/>
    <mergeCell ref="B14:C14"/>
    <mergeCell ref="E14:F14"/>
    <mergeCell ref="H14:K14"/>
    <mergeCell ref="M14:O14"/>
    <mergeCell ref="Q14:R14"/>
    <mergeCell ref="T14:U14"/>
    <mergeCell ref="W14:Y14"/>
    <mergeCell ref="Z14:AA14"/>
    <mergeCell ref="AB14:AC14"/>
    <mergeCell ref="AB12:AC12"/>
    <mergeCell ref="B13:C13"/>
    <mergeCell ref="E13:F13"/>
    <mergeCell ref="H13:K13"/>
    <mergeCell ref="M13:O13"/>
    <mergeCell ref="Q13:R13"/>
    <mergeCell ref="T13:U13"/>
    <mergeCell ref="W13:Y13"/>
    <mergeCell ref="Z13:AA13"/>
    <mergeCell ref="AB13:AC13"/>
    <mergeCell ref="A11:D11"/>
    <mergeCell ref="B12:C12"/>
    <mergeCell ref="E12:F12"/>
    <mergeCell ref="H12:K12"/>
    <mergeCell ref="M12:O12"/>
    <mergeCell ref="Q12:R12"/>
    <mergeCell ref="T12:U12"/>
    <mergeCell ref="W12:Y12"/>
    <mergeCell ref="Z12:AA12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</mergeCells>
  <phoneticPr fontId="40" type="noConversion"/>
  <pageMargins left="0.74791666666666701" right="0.70763888888888904" top="0.94374999999999998" bottom="0.74791666666666701" header="0.31388888888888899" footer="0.31388888888888899"/>
  <pageSetup paperSize="8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O173"/>
  <sheetViews>
    <sheetView view="pageBreakPreview" topLeftCell="B1" zoomScaleNormal="100" workbookViewId="0">
      <pane ySplit="8" topLeftCell="A120" activePane="bottomLeft" state="frozen"/>
      <selection pane="bottomLeft" activeCell="P145" sqref="P145"/>
    </sheetView>
  </sheetViews>
  <sheetFormatPr defaultColWidth="9" defaultRowHeight="17.25"/>
  <cols>
    <col min="1" max="1" width="4.5" style="9" customWidth="1"/>
    <col min="2" max="11" width="2.625" style="10" customWidth="1"/>
    <col min="12" max="12" width="17.5" style="10" customWidth="1"/>
    <col min="13" max="13" width="27.25" style="11" customWidth="1"/>
    <col min="14" max="14" width="15.5" style="11" customWidth="1"/>
    <col min="15" max="15" width="5.625" style="10" hidden="1" customWidth="1"/>
    <col min="16" max="16" width="5.625" style="10" customWidth="1"/>
    <col min="17" max="17" width="7.375" style="12" customWidth="1"/>
    <col min="18" max="18" width="6.125" style="13" customWidth="1"/>
    <col min="19" max="19" width="15.5" style="10" customWidth="1"/>
    <col min="20" max="20" width="8.125" style="14" customWidth="1"/>
    <col min="21" max="23" width="8.125" style="13" customWidth="1"/>
    <col min="24" max="24" width="18.125" style="13" customWidth="1"/>
    <col min="25" max="25" width="12.375" style="13" customWidth="1"/>
    <col min="26" max="26" width="12.5" style="10" customWidth="1"/>
    <col min="27" max="27" width="8.375" style="15" customWidth="1"/>
    <col min="28" max="28" width="6.625" style="10" customWidth="1"/>
    <col min="29" max="32" width="5.75" style="10" hidden="1" customWidth="1"/>
    <col min="33" max="34" width="7.25" style="10" hidden="1" customWidth="1"/>
    <col min="35" max="35" width="10" style="10" customWidth="1"/>
    <col min="36" max="36" width="13.875" style="9" customWidth="1"/>
    <col min="37" max="37" width="14.5" style="9" customWidth="1"/>
    <col min="38" max="38" width="15.25" style="10" customWidth="1"/>
    <col min="39" max="16384" width="9" style="10"/>
  </cols>
  <sheetData>
    <row r="1" spans="1:41" ht="33.75" customHeight="1">
      <c r="A1" s="362" t="s">
        <v>108</v>
      </c>
      <c r="B1" s="363"/>
      <c r="C1" s="363"/>
      <c r="D1" s="363"/>
      <c r="E1" s="363"/>
      <c r="F1" s="363" t="s">
        <v>109</v>
      </c>
      <c r="G1" s="363"/>
      <c r="H1" s="363"/>
      <c r="I1" s="363"/>
      <c r="J1" s="363"/>
      <c r="K1" s="363"/>
      <c r="L1" s="364" t="s">
        <v>110</v>
      </c>
      <c r="M1" s="364"/>
      <c r="N1" s="355" t="s">
        <v>411</v>
      </c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6"/>
      <c r="AB1" s="355"/>
      <c r="AC1" s="355"/>
      <c r="AD1" s="355"/>
      <c r="AE1" s="355"/>
      <c r="AF1" s="355"/>
      <c r="AG1" s="355"/>
      <c r="AH1" s="355"/>
      <c r="AI1" s="64" t="s">
        <v>11</v>
      </c>
      <c r="AJ1" s="65" t="s">
        <v>404</v>
      </c>
      <c r="AK1" s="65" t="s">
        <v>407</v>
      </c>
      <c r="AL1" s="65" t="s">
        <v>409</v>
      </c>
    </row>
    <row r="2" spans="1:41" ht="33.75" hidden="1" customHeight="1">
      <c r="A2" s="362" t="s">
        <v>112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6"/>
      <c r="AB2" s="355"/>
      <c r="AC2" s="355"/>
      <c r="AD2" s="355"/>
      <c r="AE2" s="355"/>
      <c r="AF2" s="355"/>
      <c r="AG2" s="355"/>
      <c r="AH2" s="355"/>
      <c r="AI2" s="64" t="s">
        <v>113</v>
      </c>
      <c r="AJ2" s="27" t="str">
        <f>M9</f>
        <v>副驾驶员座椅总成</v>
      </c>
      <c r="AK2" s="29"/>
    </row>
    <row r="3" spans="1:41" ht="33.75" hidden="1" customHeight="1">
      <c r="A3" s="365" t="s">
        <v>114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 t="s">
        <v>115</v>
      </c>
      <c r="M3" s="364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6"/>
      <c r="AB3" s="355"/>
      <c r="AC3" s="355"/>
      <c r="AD3" s="355"/>
      <c r="AE3" s="355"/>
      <c r="AF3" s="355"/>
      <c r="AG3" s="355"/>
      <c r="AH3" s="355"/>
      <c r="AI3" s="64" t="s">
        <v>116</v>
      </c>
      <c r="AJ3" s="19" t="s">
        <v>117</v>
      </c>
      <c r="AK3" s="29"/>
    </row>
    <row r="4" spans="1:41" ht="33.75" hidden="1" customHeight="1">
      <c r="A4" s="365" t="s">
        <v>118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6"/>
      <c r="AB4" s="355"/>
      <c r="AC4" s="355"/>
      <c r="AD4" s="355"/>
      <c r="AE4" s="355"/>
      <c r="AF4" s="355"/>
      <c r="AG4" s="355"/>
      <c r="AH4" s="355"/>
      <c r="AI4" s="64" t="s">
        <v>85</v>
      </c>
      <c r="AJ4" s="19" t="s">
        <v>69</v>
      </c>
      <c r="AK4" s="29"/>
    </row>
    <row r="5" spans="1:41" ht="30" hidden="1" customHeight="1">
      <c r="A5" s="357" t="s">
        <v>119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6"/>
      <c r="AB5" s="355"/>
      <c r="AC5" s="355"/>
      <c r="AD5" s="355"/>
      <c r="AE5" s="355"/>
      <c r="AF5" s="355"/>
      <c r="AG5" s="355"/>
      <c r="AH5" s="355"/>
      <c r="AI5" s="66" t="s">
        <v>13</v>
      </c>
      <c r="AJ5" s="67">
        <f>AA9</f>
        <v>0</v>
      </c>
      <c r="AK5" s="29"/>
    </row>
    <row r="6" spans="1:41" ht="30" hidden="1" customHeight="1">
      <c r="A6" s="357"/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6"/>
      <c r="AB6" s="355"/>
      <c r="AC6" s="355"/>
      <c r="AD6" s="355"/>
      <c r="AE6" s="355"/>
      <c r="AF6" s="355"/>
      <c r="AG6" s="355"/>
      <c r="AH6" s="355"/>
      <c r="AI6" s="66" t="s">
        <v>120</v>
      </c>
      <c r="AJ6" s="68"/>
      <c r="AK6" s="29"/>
    </row>
    <row r="7" spans="1:41" ht="24.95" customHeight="1">
      <c r="A7" s="366" t="s">
        <v>121</v>
      </c>
      <c r="B7" s="360" t="s">
        <v>122</v>
      </c>
      <c r="C7" s="360"/>
      <c r="D7" s="360"/>
      <c r="E7" s="360"/>
      <c r="F7" s="360"/>
      <c r="G7" s="360"/>
      <c r="H7" s="360"/>
      <c r="I7" s="360"/>
      <c r="J7" s="360"/>
      <c r="K7" s="360"/>
      <c r="L7" s="367" t="s">
        <v>11</v>
      </c>
      <c r="M7" s="360" t="s">
        <v>113</v>
      </c>
      <c r="N7" s="360" t="s">
        <v>123</v>
      </c>
      <c r="O7" s="360" t="s">
        <v>124</v>
      </c>
      <c r="P7" s="360" t="s">
        <v>125</v>
      </c>
      <c r="Q7" s="360" t="s">
        <v>79</v>
      </c>
      <c r="R7" s="367" t="s">
        <v>126</v>
      </c>
      <c r="S7" s="360" t="s">
        <v>127</v>
      </c>
      <c r="T7" s="372" t="s">
        <v>128</v>
      </c>
      <c r="U7" s="372" t="s">
        <v>129</v>
      </c>
      <c r="V7" s="359" t="s">
        <v>130</v>
      </c>
      <c r="W7" s="368" t="s">
        <v>131</v>
      </c>
      <c r="X7" s="359" t="s">
        <v>12</v>
      </c>
      <c r="Y7" s="359" t="s">
        <v>132</v>
      </c>
      <c r="Z7" s="360" t="s">
        <v>133</v>
      </c>
      <c r="AA7" s="361" t="s">
        <v>134</v>
      </c>
      <c r="AB7" s="360" t="s">
        <v>135</v>
      </c>
      <c r="AC7" s="369" t="s">
        <v>136</v>
      </c>
      <c r="AD7" s="369" t="s">
        <v>137</v>
      </c>
      <c r="AE7" s="369" t="s">
        <v>138</v>
      </c>
      <c r="AF7" s="369" t="s">
        <v>139</v>
      </c>
      <c r="AG7" s="370" t="s">
        <v>140</v>
      </c>
      <c r="AH7" s="370" t="s">
        <v>120</v>
      </c>
      <c r="AI7" s="371" t="s">
        <v>86</v>
      </c>
      <c r="AJ7" s="360" t="s">
        <v>14</v>
      </c>
      <c r="AK7" s="360" t="s">
        <v>14</v>
      </c>
      <c r="AL7" s="360" t="s">
        <v>14</v>
      </c>
    </row>
    <row r="8" spans="1:41" s="1" customFormat="1" ht="24.95" customHeight="1">
      <c r="A8" s="366"/>
      <c r="B8" s="16">
        <v>0</v>
      </c>
      <c r="C8" s="16">
        <v>1</v>
      </c>
      <c r="D8" s="16">
        <v>2</v>
      </c>
      <c r="E8" s="16">
        <v>3</v>
      </c>
      <c r="F8" s="16">
        <v>4</v>
      </c>
      <c r="G8" s="16">
        <v>5</v>
      </c>
      <c r="H8" s="16">
        <v>6</v>
      </c>
      <c r="I8" s="16">
        <v>7</v>
      </c>
      <c r="J8" s="16">
        <v>8</v>
      </c>
      <c r="K8" s="23">
        <v>9</v>
      </c>
      <c r="L8" s="367"/>
      <c r="M8" s="360"/>
      <c r="N8" s="360"/>
      <c r="O8" s="360"/>
      <c r="P8" s="360"/>
      <c r="Q8" s="360"/>
      <c r="R8" s="367"/>
      <c r="S8" s="360"/>
      <c r="T8" s="372"/>
      <c r="U8" s="372"/>
      <c r="V8" s="359"/>
      <c r="W8" s="368"/>
      <c r="X8" s="359"/>
      <c r="Y8" s="359"/>
      <c r="Z8" s="360"/>
      <c r="AA8" s="361"/>
      <c r="AB8" s="360"/>
      <c r="AC8" s="369"/>
      <c r="AD8" s="369"/>
      <c r="AE8" s="369"/>
      <c r="AF8" s="369"/>
      <c r="AG8" s="370"/>
      <c r="AH8" s="370"/>
      <c r="AI8" s="371"/>
      <c r="AJ8" s="360"/>
      <c r="AK8" s="360"/>
      <c r="AL8" s="360"/>
    </row>
    <row r="9" spans="1:41" s="1" customFormat="1" ht="39.950000000000003" customHeight="1">
      <c r="A9" s="17">
        <v>1</v>
      </c>
      <c r="B9" s="18">
        <v>0</v>
      </c>
      <c r="C9" s="18"/>
      <c r="D9" s="18"/>
      <c r="E9" s="18"/>
      <c r="F9" s="18"/>
      <c r="G9" s="18"/>
      <c r="H9" s="18"/>
      <c r="I9" s="18"/>
      <c r="J9" s="24"/>
      <c r="K9" s="25"/>
      <c r="L9" s="26"/>
      <c r="M9" s="27" t="s">
        <v>88</v>
      </c>
      <c r="N9" s="28" t="s">
        <v>405</v>
      </c>
      <c r="O9" s="29"/>
      <c r="P9" s="29" t="s">
        <v>141</v>
      </c>
      <c r="Q9" s="29"/>
      <c r="R9" s="47" t="s">
        <v>104</v>
      </c>
      <c r="S9" s="36" t="s">
        <v>142</v>
      </c>
      <c r="T9" s="47" t="s">
        <v>104</v>
      </c>
      <c r="U9" s="47" t="s">
        <v>143</v>
      </c>
      <c r="V9" s="47" t="s">
        <v>144</v>
      </c>
      <c r="W9" s="48" t="s">
        <v>145</v>
      </c>
      <c r="X9" s="19" t="s">
        <v>146</v>
      </c>
      <c r="Y9" s="36" t="s">
        <v>91</v>
      </c>
      <c r="Z9" s="29" t="s">
        <v>147</v>
      </c>
      <c r="AA9" s="36"/>
      <c r="AB9" s="29" t="s">
        <v>91</v>
      </c>
      <c r="AC9" s="19"/>
      <c r="AD9" s="19"/>
      <c r="AE9" s="19"/>
      <c r="AF9" s="19"/>
      <c r="AG9" s="20"/>
      <c r="AH9" s="20"/>
      <c r="AI9" s="69"/>
      <c r="AJ9" s="19">
        <v>1</v>
      </c>
      <c r="AK9" s="70">
        <v>0</v>
      </c>
      <c r="AL9" s="71">
        <v>0</v>
      </c>
    </row>
    <row r="10" spans="1:41" s="1" customFormat="1" ht="39.950000000000003" customHeight="1">
      <c r="A10" s="17"/>
      <c r="B10" s="18">
        <v>0</v>
      </c>
      <c r="C10" s="18"/>
      <c r="D10" s="18"/>
      <c r="E10" s="18"/>
      <c r="F10" s="18"/>
      <c r="G10" s="18"/>
      <c r="H10" s="18"/>
      <c r="I10" s="18"/>
      <c r="J10" s="24"/>
      <c r="K10" s="25"/>
      <c r="L10" s="26"/>
      <c r="M10" s="27" t="s">
        <v>88</v>
      </c>
      <c r="N10" s="28" t="s">
        <v>408</v>
      </c>
      <c r="O10" s="29"/>
      <c r="P10" s="29" t="s">
        <v>141</v>
      </c>
      <c r="Q10" s="29"/>
      <c r="R10" s="47" t="s">
        <v>104</v>
      </c>
      <c r="S10" s="36" t="s">
        <v>142</v>
      </c>
      <c r="T10" s="47" t="s">
        <v>104</v>
      </c>
      <c r="U10" s="47" t="s">
        <v>143</v>
      </c>
      <c r="V10" s="47" t="s">
        <v>144</v>
      </c>
      <c r="W10" s="48" t="s">
        <v>145</v>
      </c>
      <c r="X10" s="19" t="s">
        <v>146</v>
      </c>
      <c r="Y10" s="36" t="s">
        <v>91</v>
      </c>
      <c r="Z10" s="29" t="s">
        <v>147</v>
      </c>
      <c r="AA10" s="36"/>
      <c r="AB10" s="29" t="s">
        <v>91</v>
      </c>
      <c r="AC10" s="19"/>
      <c r="AD10" s="19"/>
      <c r="AE10" s="19"/>
      <c r="AF10" s="19"/>
      <c r="AG10" s="20"/>
      <c r="AH10" s="20"/>
      <c r="AI10" s="69"/>
      <c r="AJ10" s="19">
        <v>0</v>
      </c>
      <c r="AK10" s="70">
        <v>1</v>
      </c>
      <c r="AL10" s="71">
        <v>0</v>
      </c>
    </row>
    <row r="11" spans="1:41" s="1" customFormat="1" ht="39.950000000000003" customHeight="1">
      <c r="A11" s="17"/>
      <c r="B11" s="18">
        <v>0</v>
      </c>
      <c r="C11" s="18"/>
      <c r="D11" s="18"/>
      <c r="E11" s="18"/>
      <c r="F11" s="18"/>
      <c r="G11" s="18"/>
      <c r="H11" s="18"/>
      <c r="I11" s="18"/>
      <c r="J11" s="24"/>
      <c r="K11" s="25"/>
      <c r="L11" s="30"/>
      <c r="M11" s="27" t="s">
        <v>88</v>
      </c>
      <c r="N11" s="28" t="s">
        <v>410</v>
      </c>
      <c r="O11" s="29"/>
      <c r="P11" s="29" t="s">
        <v>141</v>
      </c>
      <c r="Q11" s="29"/>
      <c r="R11" s="47" t="s">
        <v>104</v>
      </c>
      <c r="S11" s="36" t="s">
        <v>142</v>
      </c>
      <c r="T11" s="47" t="s">
        <v>104</v>
      </c>
      <c r="U11" s="47" t="s">
        <v>143</v>
      </c>
      <c r="V11" s="47" t="s">
        <v>144</v>
      </c>
      <c r="W11" s="48" t="s">
        <v>145</v>
      </c>
      <c r="X11" s="19" t="s">
        <v>146</v>
      </c>
      <c r="Y11" s="36" t="s">
        <v>91</v>
      </c>
      <c r="Z11" s="29" t="s">
        <v>147</v>
      </c>
      <c r="AA11" s="36"/>
      <c r="AB11" s="29" t="s">
        <v>91</v>
      </c>
      <c r="AC11" s="19"/>
      <c r="AD11" s="19"/>
      <c r="AE11" s="19"/>
      <c r="AF11" s="19"/>
      <c r="AG11" s="20"/>
      <c r="AH11" s="20"/>
      <c r="AI11" s="69"/>
      <c r="AJ11" s="19">
        <v>0</v>
      </c>
      <c r="AK11" s="70">
        <v>0</v>
      </c>
      <c r="AL11" s="71">
        <v>1</v>
      </c>
    </row>
    <row r="12" spans="1:41" s="1" customFormat="1" ht="39.950000000000003" customHeight="1">
      <c r="A12" s="17"/>
      <c r="B12" s="18"/>
      <c r="C12" s="19">
        <v>1</v>
      </c>
      <c r="D12" s="19"/>
      <c r="E12" s="19"/>
      <c r="F12" s="19"/>
      <c r="G12" s="19"/>
      <c r="H12" s="19"/>
      <c r="I12" s="19"/>
      <c r="J12" s="20"/>
      <c r="K12" s="25"/>
      <c r="L12" s="26"/>
      <c r="M12" s="27" t="s">
        <v>148</v>
      </c>
      <c r="N12" s="28" t="s">
        <v>149</v>
      </c>
      <c r="O12" s="29"/>
      <c r="P12" s="29" t="s">
        <v>141</v>
      </c>
      <c r="Q12" s="29"/>
      <c r="R12" s="47" t="s">
        <v>104</v>
      </c>
      <c r="S12" s="36" t="s">
        <v>142</v>
      </c>
      <c r="T12" s="47" t="s">
        <v>104</v>
      </c>
      <c r="U12" s="47" t="s">
        <v>143</v>
      </c>
      <c r="V12" s="47" t="s">
        <v>144</v>
      </c>
      <c r="W12" s="22" t="s">
        <v>150</v>
      </c>
      <c r="X12" s="19" t="s">
        <v>146</v>
      </c>
      <c r="Y12" s="36" t="s">
        <v>91</v>
      </c>
      <c r="Z12" s="29" t="s">
        <v>151</v>
      </c>
      <c r="AA12" s="36"/>
      <c r="AB12" s="29" t="s">
        <v>91</v>
      </c>
      <c r="AC12" s="19"/>
      <c r="AD12" s="19"/>
      <c r="AE12" s="19"/>
      <c r="AF12" s="19"/>
      <c r="AG12" s="20"/>
      <c r="AH12" s="20"/>
      <c r="AI12" s="69"/>
      <c r="AJ12" s="19">
        <v>1</v>
      </c>
      <c r="AK12" s="70">
        <v>0</v>
      </c>
      <c r="AL12" s="71">
        <v>0</v>
      </c>
      <c r="AM12" s="72"/>
      <c r="AN12" s="72"/>
      <c r="AO12" s="72"/>
    </row>
    <row r="13" spans="1:41" s="2" customFormat="1" ht="39.950000000000003" customHeight="1">
      <c r="A13" s="17">
        <v>2</v>
      </c>
      <c r="B13" s="18"/>
      <c r="C13" s="19">
        <v>1</v>
      </c>
      <c r="D13" s="19"/>
      <c r="E13" s="19"/>
      <c r="F13" s="19"/>
      <c r="G13" s="19"/>
      <c r="H13" s="19"/>
      <c r="I13" s="19"/>
      <c r="J13" s="31"/>
      <c r="K13" s="32"/>
      <c r="L13" s="30"/>
      <c r="M13" s="27" t="s">
        <v>148</v>
      </c>
      <c r="N13" s="33" t="s">
        <v>152</v>
      </c>
      <c r="O13" s="29"/>
      <c r="P13" s="29" t="s">
        <v>141</v>
      </c>
      <c r="Q13" s="35"/>
      <c r="R13" s="47" t="s">
        <v>104</v>
      </c>
      <c r="S13" s="36" t="s">
        <v>142</v>
      </c>
      <c r="T13" s="47" t="s">
        <v>104</v>
      </c>
      <c r="U13" s="47" t="s">
        <v>143</v>
      </c>
      <c r="V13" s="47" t="s">
        <v>144</v>
      </c>
      <c r="W13" s="22" t="s">
        <v>150</v>
      </c>
      <c r="X13" s="19" t="s">
        <v>146</v>
      </c>
      <c r="Y13" s="36" t="s">
        <v>91</v>
      </c>
      <c r="Z13" s="29" t="s">
        <v>151</v>
      </c>
      <c r="AA13" s="36"/>
      <c r="AB13" s="29" t="s">
        <v>91</v>
      </c>
      <c r="AC13" s="35"/>
      <c r="AD13" s="35"/>
      <c r="AE13" s="35"/>
      <c r="AF13" s="35"/>
      <c r="AG13" s="73"/>
      <c r="AH13" s="73"/>
      <c r="AI13" s="69"/>
      <c r="AJ13" s="19">
        <v>0</v>
      </c>
      <c r="AK13" s="70">
        <v>1</v>
      </c>
      <c r="AL13" s="71">
        <v>0</v>
      </c>
      <c r="AM13" s="74"/>
      <c r="AN13" s="74"/>
      <c r="AO13" s="74"/>
    </row>
    <row r="14" spans="1:41" s="2" customFormat="1" ht="39.950000000000003" customHeight="1">
      <c r="A14" s="17"/>
      <c r="B14" s="18"/>
      <c r="C14" s="19">
        <v>1</v>
      </c>
      <c r="D14" s="19"/>
      <c r="E14" s="19"/>
      <c r="F14" s="19"/>
      <c r="G14" s="19"/>
      <c r="H14" s="19"/>
      <c r="I14" s="19"/>
      <c r="J14" s="31"/>
      <c r="K14" s="32"/>
      <c r="L14" s="30"/>
      <c r="M14" s="27" t="s">
        <v>148</v>
      </c>
      <c r="N14" s="33" t="s">
        <v>153</v>
      </c>
      <c r="O14" s="29"/>
      <c r="P14" s="29" t="s">
        <v>141</v>
      </c>
      <c r="Q14" s="35"/>
      <c r="R14" s="47" t="s">
        <v>104</v>
      </c>
      <c r="S14" s="36" t="s">
        <v>142</v>
      </c>
      <c r="T14" s="47" t="s">
        <v>104</v>
      </c>
      <c r="U14" s="47" t="s">
        <v>143</v>
      </c>
      <c r="V14" s="47" t="s">
        <v>144</v>
      </c>
      <c r="W14" s="22" t="s">
        <v>150</v>
      </c>
      <c r="X14" s="19" t="s">
        <v>146</v>
      </c>
      <c r="Y14" s="36" t="s">
        <v>91</v>
      </c>
      <c r="Z14" s="29" t="s">
        <v>151</v>
      </c>
      <c r="AA14" s="36"/>
      <c r="AB14" s="29" t="s">
        <v>91</v>
      </c>
      <c r="AC14" s="35"/>
      <c r="AD14" s="35"/>
      <c r="AE14" s="35"/>
      <c r="AF14" s="35"/>
      <c r="AG14" s="73"/>
      <c r="AH14" s="73"/>
      <c r="AI14" s="69"/>
      <c r="AJ14" s="19">
        <v>0</v>
      </c>
      <c r="AK14" s="70">
        <v>0</v>
      </c>
      <c r="AL14" s="71">
        <v>1</v>
      </c>
      <c r="AM14" s="74"/>
      <c r="AN14" s="74"/>
      <c r="AO14" s="74"/>
    </row>
    <row r="15" spans="1:41" s="2" customFormat="1" ht="39.950000000000003" customHeight="1">
      <c r="A15" s="17"/>
      <c r="B15" s="18"/>
      <c r="C15" s="19"/>
      <c r="D15" s="19">
        <v>2</v>
      </c>
      <c r="E15" s="19"/>
      <c r="F15" s="19"/>
      <c r="G15" s="19"/>
      <c r="H15" s="19"/>
      <c r="I15" s="19"/>
      <c r="J15" s="31"/>
      <c r="K15" s="32"/>
      <c r="L15" s="30"/>
      <c r="M15" s="27" t="s">
        <v>154</v>
      </c>
      <c r="N15" s="34" t="s">
        <v>155</v>
      </c>
      <c r="O15" s="35"/>
      <c r="P15" s="20" t="s">
        <v>141</v>
      </c>
      <c r="Q15" s="29"/>
      <c r="R15" s="47" t="s">
        <v>104</v>
      </c>
      <c r="S15" s="36" t="s">
        <v>142</v>
      </c>
      <c r="T15" s="47" t="s">
        <v>104</v>
      </c>
      <c r="U15" s="47" t="s">
        <v>143</v>
      </c>
      <c r="V15" s="47" t="s">
        <v>144</v>
      </c>
      <c r="W15" s="22" t="s">
        <v>150</v>
      </c>
      <c r="X15" s="19" t="s">
        <v>146</v>
      </c>
      <c r="Y15" s="36" t="s">
        <v>91</v>
      </c>
      <c r="Z15" s="36" t="s">
        <v>91</v>
      </c>
      <c r="AA15" s="36" t="s">
        <v>91</v>
      </c>
      <c r="AB15" s="29" t="s">
        <v>91</v>
      </c>
      <c r="AC15" s="35"/>
      <c r="AD15" s="35"/>
      <c r="AE15" s="35"/>
      <c r="AF15" s="35"/>
      <c r="AG15" s="73"/>
      <c r="AH15" s="73"/>
      <c r="AI15" s="69"/>
      <c r="AJ15" s="19">
        <v>1</v>
      </c>
      <c r="AK15" s="70">
        <v>0</v>
      </c>
      <c r="AL15" s="71">
        <v>0</v>
      </c>
      <c r="AM15" s="74"/>
      <c r="AN15" s="74"/>
      <c r="AO15" s="74"/>
    </row>
    <row r="16" spans="1:41" s="2" customFormat="1" ht="39.950000000000003" customHeight="1">
      <c r="A16" s="17"/>
      <c r="B16" s="18"/>
      <c r="C16" s="19"/>
      <c r="D16" s="19">
        <v>2</v>
      </c>
      <c r="E16" s="19"/>
      <c r="F16" s="19"/>
      <c r="G16" s="19"/>
      <c r="H16" s="19"/>
      <c r="I16" s="19"/>
      <c r="J16" s="31"/>
      <c r="K16" s="32"/>
      <c r="L16" s="30"/>
      <c r="M16" s="27" t="s">
        <v>156</v>
      </c>
      <c r="N16" s="34" t="s">
        <v>157</v>
      </c>
      <c r="O16" s="36"/>
      <c r="P16" s="20" t="s">
        <v>141</v>
      </c>
      <c r="Q16" s="36"/>
      <c r="R16" s="47" t="s">
        <v>104</v>
      </c>
      <c r="S16" s="36" t="s">
        <v>142</v>
      </c>
      <c r="T16" s="47" t="s">
        <v>104</v>
      </c>
      <c r="U16" s="47" t="s">
        <v>143</v>
      </c>
      <c r="V16" s="47" t="s">
        <v>144</v>
      </c>
      <c r="W16" s="22" t="s">
        <v>150</v>
      </c>
      <c r="X16" s="19" t="s">
        <v>146</v>
      </c>
      <c r="Y16" s="36" t="s">
        <v>91</v>
      </c>
      <c r="Z16" s="36" t="s">
        <v>91</v>
      </c>
      <c r="AA16" s="36" t="s">
        <v>91</v>
      </c>
      <c r="AB16" s="29" t="s">
        <v>91</v>
      </c>
      <c r="AC16" s="35"/>
      <c r="AD16" s="35"/>
      <c r="AE16" s="35"/>
      <c r="AF16" s="35"/>
      <c r="AG16" s="73"/>
      <c r="AH16" s="73"/>
      <c r="AI16" s="69"/>
      <c r="AJ16" s="19">
        <v>0</v>
      </c>
      <c r="AK16" s="70">
        <v>1</v>
      </c>
      <c r="AL16" s="71">
        <v>0</v>
      </c>
      <c r="AM16" s="74"/>
      <c r="AN16" s="74"/>
      <c r="AO16" s="74"/>
    </row>
    <row r="17" spans="1:41" s="2" customFormat="1" ht="39.950000000000003" customHeight="1">
      <c r="A17" s="17"/>
      <c r="B17" s="18"/>
      <c r="C17" s="19"/>
      <c r="D17" s="19">
        <v>2</v>
      </c>
      <c r="E17" s="19"/>
      <c r="F17" s="19"/>
      <c r="G17" s="19"/>
      <c r="H17" s="19"/>
      <c r="I17" s="19"/>
      <c r="J17" s="31"/>
      <c r="K17" s="32"/>
      <c r="L17" s="30"/>
      <c r="M17" s="27" t="s">
        <v>158</v>
      </c>
      <c r="N17" s="34" t="s">
        <v>159</v>
      </c>
      <c r="O17" s="36"/>
      <c r="P17" s="20" t="s">
        <v>141</v>
      </c>
      <c r="Q17" s="36"/>
      <c r="R17" s="47" t="s">
        <v>104</v>
      </c>
      <c r="S17" s="36" t="s">
        <v>142</v>
      </c>
      <c r="T17" s="47" t="s">
        <v>104</v>
      </c>
      <c r="U17" s="47" t="s">
        <v>143</v>
      </c>
      <c r="V17" s="47" t="s">
        <v>144</v>
      </c>
      <c r="W17" s="22" t="s">
        <v>150</v>
      </c>
      <c r="X17" s="19" t="s">
        <v>146</v>
      </c>
      <c r="Y17" s="36" t="s">
        <v>91</v>
      </c>
      <c r="Z17" s="36" t="s">
        <v>91</v>
      </c>
      <c r="AA17" s="36" t="s">
        <v>91</v>
      </c>
      <c r="AB17" s="29" t="s">
        <v>91</v>
      </c>
      <c r="AC17" s="35"/>
      <c r="AD17" s="35"/>
      <c r="AE17" s="35"/>
      <c r="AF17" s="35"/>
      <c r="AG17" s="73"/>
      <c r="AH17" s="73"/>
      <c r="AI17" s="69"/>
      <c r="AJ17" s="19">
        <v>0</v>
      </c>
      <c r="AK17" s="70">
        <v>0</v>
      </c>
      <c r="AL17" s="71">
        <v>1</v>
      </c>
      <c r="AM17" s="74"/>
      <c r="AN17" s="74"/>
      <c r="AO17" s="74"/>
    </row>
    <row r="18" spans="1:41" s="2" customFormat="1" ht="39.950000000000003" customHeight="1">
      <c r="A18" s="17"/>
      <c r="B18" s="18"/>
      <c r="C18" s="19"/>
      <c r="D18" s="19"/>
      <c r="E18" s="19">
        <v>3</v>
      </c>
      <c r="F18" s="19"/>
      <c r="G18" s="19"/>
      <c r="H18" s="19"/>
      <c r="I18" s="19"/>
      <c r="J18" s="31"/>
      <c r="K18" s="32"/>
      <c r="L18" s="30"/>
      <c r="M18" s="27" t="s">
        <v>160</v>
      </c>
      <c r="N18" s="34" t="s">
        <v>161</v>
      </c>
      <c r="O18" s="36"/>
      <c r="P18" s="20" t="s">
        <v>141</v>
      </c>
      <c r="Q18" s="36"/>
      <c r="R18" s="47" t="s">
        <v>104</v>
      </c>
      <c r="S18" s="36" t="s">
        <v>142</v>
      </c>
      <c r="T18" s="47" t="s">
        <v>104</v>
      </c>
      <c r="U18" s="47" t="s">
        <v>143</v>
      </c>
      <c r="V18" s="47" t="s">
        <v>144</v>
      </c>
      <c r="W18" s="48" t="s">
        <v>150</v>
      </c>
      <c r="X18" s="48" t="s">
        <v>146</v>
      </c>
      <c r="Y18" s="53" t="s">
        <v>91</v>
      </c>
      <c r="Z18" s="39" t="s">
        <v>162</v>
      </c>
      <c r="AA18" s="54">
        <v>0.60699999999999998</v>
      </c>
      <c r="AB18" s="29" t="s">
        <v>91</v>
      </c>
      <c r="AC18" s="35"/>
      <c r="AD18" s="35"/>
      <c r="AE18" s="35"/>
      <c r="AF18" s="35"/>
      <c r="AG18" s="73"/>
      <c r="AH18" s="73"/>
      <c r="AI18" s="69"/>
      <c r="AJ18" s="19">
        <v>1</v>
      </c>
      <c r="AK18" s="19">
        <v>1</v>
      </c>
      <c r="AL18" s="19">
        <v>1</v>
      </c>
      <c r="AM18" s="74"/>
      <c r="AN18" s="74"/>
      <c r="AO18" s="74"/>
    </row>
    <row r="19" spans="1:41" s="2" customFormat="1" ht="39.950000000000003" customHeight="1">
      <c r="A19" s="17"/>
      <c r="B19" s="18"/>
      <c r="C19" s="19"/>
      <c r="D19" s="19"/>
      <c r="E19" s="19"/>
      <c r="F19" s="19">
        <v>4</v>
      </c>
      <c r="G19" s="19"/>
      <c r="H19" s="19"/>
      <c r="I19" s="19"/>
      <c r="J19" s="31"/>
      <c r="K19" s="32"/>
      <c r="L19" s="30"/>
      <c r="M19" s="27" t="s">
        <v>163</v>
      </c>
      <c r="N19" s="34" t="s">
        <v>161</v>
      </c>
      <c r="O19" s="36"/>
      <c r="P19" s="20" t="s">
        <v>141</v>
      </c>
      <c r="Q19" s="36"/>
      <c r="R19" s="47" t="s">
        <v>104</v>
      </c>
      <c r="S19" s="36" t="s">
        <v>142</v>
      </c>
      <c r="T19" s="47" t="s">
        <v>104</v>
      </c>
      <c r="U19" s="47" t="s">
        <v>143</v>
      </c>
      <c r="V19" s="47" t="s">
        <v>144</v>
      </c>
      <c r="W19" s="36" t="s">
        <v>164</v>
      </c>
      <c r="X19" s="36" t="s">
        <v>165</v>
      </c>
      <c r="Y19" s="55" t="s">
        <v>166</v>
      </c>
      <c r="Z19" s="27" t="s">
        <v>167</v>
      </c>
      <c r="AA19" s="54">
        <v>0.45700000000000002</v>
      </c>
      <c r="AB19" s="29" t="s">
        <v>91</v>
      </c>
      <c r="AC19" s="35"/>
      <c r="AD19" s="35"/>
      <c r="AE19" s="35"/>
      <c r="AF19" s="35"/>
      <c r="AG19" s="73"/>
      <c r="AH19" s="73"/>
      <c r="AI19" s="69"/>
      <c r="AJ19" s="19">
        <v>1</v>
      </c>
      <c r="AK19" s="19">
        <v>1</v>
      </c>
      <c r="AL19" s="19">
        <v>1</v>
      </c>
      <c r="AM19" s="74"/>
      <c r="AN19" s="74"/>
      <c r="AO19" s="74"/>
    </row>
    <row r="20" spans="1:41" s="2" customFormat="1" ht="39.950000000000003" customHeight="1">
      <c r="A20" s="17"/>
      <c r="B20" s="18"/>
      <c r="C20" s="19"/>
      <c r="D20" s="19"/>
      <c r="E20" s="19"/>
      <c r="F20" s="19">
        <v>4</v>
      </c>
      <c r="G20" s="19"/>
      <c r="H20" s="19"/>
      <c r="I20" s="19"/>
      <c r="J20" s="31"/>
      <c r="K20" s="32"/>
      <c r="L20" s="30"/>
      <c r="M20" s="27" t="s">
        <v>168</v>
      </c>
      <c r="N20" s="34" t="s">
        <v>161</v>
      </c>
      <c r="O20" s="36"/>
      <c r="P20" s="20" t="s">
        <v>141</v>
      </c>
      <c r="Q20" s="36"/>
      <c r="R20" s="47" t="s">
        <v>104</v>
      </c>
      <c r="S20" s="36" t="s">
        <v>142</v>
      </c>
      <c r="T20" s="47" t="s">
        <v>104</v>
      </c>
      <c r="U20" s="47" t="s">
        <v>143</v>
      </c>
      <c r="V20" s="47" t="s">
        <v>144</v>
      </c>
      <c r="W20" s="36" t="s">
        <v>169</v>
      </c>
      <c r="X20" s="36" t="s">
        <v>170</v>
      </c>
      <c r="Y20" s="55" t="s">
        <v>171</v>
      </c>
      <c r="Z20" s="33" t="s">
        <v>172</v>
      </c>
      <c r="AA20" s="54">
        <v>0.15</v>
      </c>
      <c r="AB20" s="29" t="s">
        <v>91</v>
      </c>
      <c r="AC20" s="35"/>
      <c r="AD20" s="35"/>
      <c r="AE20" s="35"/>
      <c r="AF20" s="35"/>
      <c r="AG20" s="73"/>
      <c r="AH20" s="73"/>
      <c r="AI20" s="69"/>
      <c r="AJ20" s="19">
        <v>1</v>
      </c>
      <c r="AK20" s="19">
        <v>1</v>
      </c>
      <c r="AL20" s="19">
        <v>1</v>
      </c>
      <c r="AM20" s="74"/>
      <c r="AN20" s="74"/>
      <c r="AO20" s="74"/>
    </row>
    <row r="21" spans="1:41" s="3" customFormat="1" ht="39.950000000000003" customHeight="1">
      <c r="A21" s="17">
        <v>4</v>
      </c>
      <c r="B21" s="18"/>
      <c r="C21" s="19"/>
      <c r="D21" s="19"/>
      <c r="E21" s="19">
        <v>3</v>
      </c>
      <c r="F21" s="19"/>
      <c r="G21" s="19"/>
      <c r="H21" s="19"/>
      <c r="I21" s="19"/>
      <c r="J21" s="35"/>
      <c r="K21" s="25"/>
      <c r="L21" s="30"/>
      <c r="M21" s="27" t="s">
        <v>173</v>
      </c>
      <c r="N21" s="34" t="s">
        <v>155</v>
      </c>
      <c r="O21" s="36"/>
      <c r="P21" s="20" t="s">
        <v>141</v>
      </c>
      <c r="Q21" s="36"/>
      <c r="R21" s="47" t="s">
        <v>104</v>
      </c>
      <c r="S21" s="36" t="s">
        <v>142</v>
      </c>
      <c r="T21" s="36" t="s">
        <v>91</v>
      </c>
      <c r="U21" s="47" t="s">
        <v>143</v>
      </c>
      <c r="V21" s="47" t="s">
        <v>144</v>
      </c>
      <c r="W21" s="22" t="s">
        <v>150</v>
      </c>
      <c r="X21" s="19" t="s">
        <v>146</v>
      </c>
      <c r="Y21" s="36" t="s">
        <v>91</v>
      </c>
      <c r="Z21" s="29" t="s">
        <v>91</v>
      </c>
      <c r="AA21" s="29" t="s">
        <v>91</v>
      </c>
      <c r="AB21" s="29" t="s">
        <v>91</v>
      </c>
      <c r="AC21" s="29" t="s">
        <v>91</v>
      </c>
      <c r="AD21" s="29" t="s">
        <v>91</v>
      </c>
      <c r="AE21" s="29" t="s">
        <v>91</v>
      </c>
      <c r="AF21" s="29" t="s">
        <v>91</v>
      </c>
      <c r="AG21" s="29" t="s">
        <v>91</v>
      </c>
      <c r="AH21" s="29" t="s">
        <v>91</v>
      </c>
      <c r="AI21" s="69"/>
      <c r="AJ21" s="19">
        <v>1</v>
      </c>
      <c r="AK21" s="70">
        <v>0</v>
      </c>
      <c r="AL21" s="71">
        <v>0</v>
      </c>
    </row>
    <row r="22" spans="1:41" s="3" customFormat="1" ht="39.950000000000003" customHeight="1">
      <c r="A22" s="17">
        <v>5</v>
      </c>
      <c r="B22" s="18"/>
      <c r="C22" s="19"/>
      <c r="D22" s="19"/>
      <c r="E22" s="19">
        <v>3</v>
      </c>
      <c r="F22" s="19"/>
      <c r="G22" s="19"/>
      <c r="H22" s="19"/>
      <c r="I22" s="19"/>
      <c r="J22" s="35"/>
      <c r="K22" s="25"/>
      <c r="L22" s="30"/>
      <c r="M22" s="27" t="s">
        <v>173</v>
      </c>
      <c r="N22" s="34" t="s">
        <v>157</v>
      </c>
      <c r="O22" s="36"/>
      <c r="P22" s="20" t="s">
        <v>141</v>
      </c>
      <c r="Q22" s="36"/>
      <c r="R22" s="47" t="s">
        <v>104</v>
      </c>
      <c r="S22" s="36" t="s">
        <v>142</v>
      </c>
      <c r="T22" s="36" t="s">
        <v>91</v>
      </c>
      <c r="U22" s="47" t="s">
        <v>143</v>
      </c>
      <c r="V22" s="47" t="s">
        <v>144</v>
      </c>
      <c r="W22" s="22" t="s">
        <v>150</v>
      </c>
      <c r="X22" s="19" t="s">
        <v>146</v>
      </c>
      <c r="Y22" s="36" t="s">
        <v>91</v>
      </c>
      <c r="Z22" s="29" t="s">
        <v>91</v>
      </c>
      <c r="AA22" s="29" t="s">
        <v>91</v>
      </c>
      <c r="AB22" s="29" t="s">
        <v>91</v>
      </c>
      <c r="AC22" s="29"/>
      <c r="AD22" s="29"/>
      <c r="AE22" s="29"/>
      <c r="AF22" s="29"/>
      <c r="AG22" s="29"/>
      <c r="AH22" s="29"/>
      <c r="AI22" s="69"/>
      <c r="AJ22" s="19">
        <v>0</v>
      </c>
      <c r="AK22" s="70">
        <v>1</v>
      </c>
      <c r="AL22" s="71">
        <v>0</v>
      </c>
    </row>
    <row r="23" spans="1:41" s="3" customFormat="1" ht="39.950000000000003" customHeight="1">
      <c r="A23" s="17">
        <v>6</v>
      </c>
      <c r="B23" s="18"/>
      <c r="C23" s="19"/>
      <c r="D23" s="19"/>
      <c r="E23" s="19">
        <v>3</v>
      </c>
      <c r="F23" s="19"/>
      <c r="G23" s="19"/>
      <c r="H23" s="19"/>
      <c r="I23" s="19"/>
      <c r="J23" s="35"/>
      <c r="K23" s="25"/>
      <c r="L23" s="30"/>
      <c r="M23" s="27" t="s">
        <v>173</v>
      </c>
      <c r="N23" s="34" t="s">
        <v>159</v>
      </c>
      <c r="O23" s="36"/>
      <c r="P23" s="20" t="s">
        <v>141</v>
      </c>
      <c r="Q23" s="36"/>
      <c r="R23" s="47" t="s">
        <v>104</v>
      </c>
      <c r="S23" s="36" t="s">
        <v>142</v>
      </c>
      <c r="T23" s="36" t="s">
        <v>91</v>
      </c>
      <c r="U23" s="47" t="s">
        <v>143</v>
      </c>
      <c r="V23" s="47" t="s">
        <v>144</v>
      </c>
      <c r="W23" s="22" t="s">
        <v>150</v>
      </c>
      <c r="X23" s="19" t="s">
        <v>146</v>
      </c>
      <c r="Y23" s="36" t="s">
        <v>91</v>
      </c>
      <c r="Z23" s="29" t="s">
        <v>91</v>
      </c>
      <c r="AA23" s="29" t="s">
        <v>91</v>
      </c>
      <c r="AB23" s="29" t="s">
        <v>91</v>
      </c>
      <c r="AC23" s="29"/>
      <c r="AD23" s="29"/>
      <c r="AE23" s="29"/>
      <c r="AF23" s="29"/>
      <c r="AG23" s="29"/>
      <c r="AH23" s="29"/>
      <c r="AI23" s="69"/>
      <c r="AJ23" s="19">
        <v>0</v>
      </c>
      <c r="AK23" s="70">
        <v>0</v>
      </c>
      <c r="AL23" s="71">
        <v>1</v>
      </c>
    </row>
    <row r="24" spans="1:41" s="3" customFormat="1" ht="39.950000000000003" customHeight="1">
      <c r="A24" s="17"/>
      <c r="B24" s="18"/>
      <c r="C24" s="19"/>
      <c r="D24" s="19">
        <v>2</v>
      </c>
      <c r="E24" s="19"/>
      <c r="F24" s="19"/>
      <c r="G24" s="19"/>
      <c r="H24" s="19"/>
      <c r="I24" s="19"/>
      <c r="J24" s="35"/>
      <c r="K24" s="25"/>
      <c r="L24" s="30"/>
      <c r="M24" s="27" t="s">
        <v>412</v>
      </c>
      <c r="N24" s="37" t="s">
        <v>413</v>
      </c>
      <c r="O24" s="35"/>
      <c r="P24" s="20" t="s">
        <v>141</v>
      </c>
      <c r="Q24" s="35"/>
      <c r="R24" s="47" t="s">
        <v>104</v>
      </c>
      <c r="S24" s="36" t="s">
        <v>142</v>
      </c>
      <c r="T24" s="47" t="s">
        <v>104</v>
      </c>
      <c r="U24" s="47" t="s">
        <v>144</v>
      </c>
      <c r="V24" s="47" t="s">
        <v>143</v>
      </c>
      <c r="W24" s="22" t="s">
        <v>177</v>
      </c>
      <c r="X24" s="19" t="s">
        <v>146</v>
      </c>
      <c r="Y24" s="55" t="s">
        <v>91</v>
      </c>
      <c r="Z24" s="33" t="s">
        <v>91</v>
      </c>
      <c r="AA24" s="54">
        <v>1.4500000000000001E-2</v>
      </c>
      <c r="AB24" s="47" t="s">
        <v>91</v>
      </c>
      <c r="AC24" s="29"/>
      <c r="AD24" s="29"/>
      <c r="AE24" s="29"/>
      <c r="AF24" s="29"/>
      <c r="AG24" s="29"/>
      <c r="AH24" s="29"/>
      <c r="AI24" s="69"/>
      <c r="AJ24" s="19">
        <v>1</v>
      </c>
      <c r="AK24" s="19">
        <v>1</v>
      </c>
      <c r="AL24" s="19">
        <v>1</v>
      </c>
    </row>
    <row r="25" spans="1:41" s="3" customFormat="1" ht="39.950000000000003" customHeight="1">
      <c r="A25" s="17"/>
      <c r="B25" s="18"/>
      <c r="C25" s="19"/>
      <c r="D25" s="19">
        <v>2</v>
      </c>
      <c r="E25" s="19"/>
      <c r="F25" s="19"/>
      <c r="G25" s="19"/>
      <c r="H25" s="19"/>
      <c r="I25" s="19"/>
      <c r="J25" s="35"/>
      <c r="K25" s="25"/>
      <c r="L25" s="30"/>
      <c r="M25" s="27" t="s">
        <v>414</v>
      </c>
      <c r="N25" s="37" t="s">
        <v>413</v>
      </c>
      <c r="O25" s="35"/>
      <c r="P25" s="20" t="s">
        <v>141</v>
      </c>
      <c r="Q25" s="35"/>
      <c r="R25" s="47" t="s">
        <v>104</v>
      </c>
      <c r="S25" s="36" t="s">
        <v>142</v>
      </c>
      <c r="T25" s="47" t="s">
        <v>104</v>
      </c>
      <c r="U25" s="47" t="s">
        <v>144</v>
      </c>
      <c r="V25" s="47" t="s">
        <v>143</v>
      </c>
      <c r="W25" s="22" t="s">
        <v>177</v>
      </c>
      <c r="X25" s="19" t="s">
        <v>146</v>
      </c>
      <c r="Y25" s="55" t="s">
        <v>91</v>
      </c>
      <c r="Z25" s="33" t="s">
        <v>91</v>
      </c>
      <c r="AA25" s="54">
        <v>1.23E-2</v>
      </c>
      <c r="AB25" s="47" t="s">
        <v>91</v>
      </c>
      <c r="AC25" s="29"/>
      <c r="AD25" s="29"/>
      <c r="AE25" s="29"/>
      <c r="AF25" s="29"/>
      <c r="AG25" s="29"/>
      <c r="AH25" s="29"/>
      <c r="AI25" s="69"/>
      <c r="AJ25" s="19">
        <v>1</v>
      </c>
      <c r="AK25" s="19">
        <v>1</v>
      </c>
      <c r="AL25" s="19">
        <v>1</v>
      </c>
    </row>
    <row r="26" spans="1:41" s="3" customFormat="1" ht="39.950000000000003" customHeight="1">
      <c r="A26" s="17"/>
      <c r="B26" s="18"/>
      <c r="C26" s="19"/>
      <c r="D26" s="19">
        <v>2</v>
      </c>
      <c r="E26" s="19"/>
      <c r="F26" s="19"/>
      <c r="G26" s="19"/>
      <c r="H26" s="19"/>
      <c r="I26" s="19"/>
      <c r="J26" s="35"/>
      <c r="K26" s="25"/>
      <c r="L26" s="30"/>
      <c r="M26" s="27" t="s">
        <v>182</v>
      </c>
      <c r="N26" s="34" t="s">
        <v>161</v>
      </c>
      <c r="O26" s="35"/>
      <c r="P26" s="20" t="s">
        <v>141</v>
      </c>
      <c r="Q26" s="35"/>
      <c r="R26" s="47" t="s">
        <v>104</v>
      </c>
      <c r="S26" s="36" t="s">
        <v>142</v>
      </c>
      <c r="T26" s="47" t="s">
        <v>104</v>
      </c>
      <c r="U26" s="47" t="s">
        <v>143</v>
      </c>
      <c r="V26" s="47" t="s">
        <v>144</v>
      </c>
      <c r="W26" s="22" t="s">
        <v>150</v>
      </c>
      <c r="X26" s="19" t="s">
        <v>146</v>
      </c>
      <c r="Y26" s="36" t="s">
        <v>91</v>
      </c>
      <c r="Z26" s="29" t="s">
        <v>183</v>
      </c>
      <c r="AA26" s="29">
        <v>3.8119000000000001</v>
      </c>
      <c r="AB26" s="29" t="s">
        <v>91</v>
      </c>
      <c r="AC26" s="29" t="s">
        <v>91</v>
      </c>
      <c r="AD26" s="29" t="s">
        <v>91</v>
      </c>
      <c r="AE26" s="29" t="s">
        <v>91</v>
      </c>
      <c r="AF26" s="29" t="s">
        <v>91</v>
      </c>
      <c r="AG26" s="29" t="s">
        <v>91</v>
      </c>
      <c r="AH26" s="29" t="s">
        <v>91</v>
      </c>
      <c r="AI26" s="69"/>
      <c r="AJ26" s="19">
        <v>1</v>
      </c>
      <c r="AK26" s="19">
        <v>1</v>
      </c>
      <c r="AL26" s="19">
        <v>1</v>
      </c>
    </row>
    <row r="27" spans="1:41" s="3" customFormat="1" ht="39.950000000000003" customHeight="1">
      <c r="A27" s="17"/>
      <c r="B27" s="18"/>
      <c r="C27" s="19"/>
      <c r="D27" s="19"/>
      <c r="E27" s="19">
        <v>3</v>
      </c>
      <c r="F27" s="19"/>
      <c r="G27" s="19"/>
      <c r="H27" s="19"/>
      <c r="I27" s="19"/>
      <c r="J27" s="35"/>
      <c r="K27" s="25"/>
      <c r="L27" s="30"/>
      <c r="M27" s="27" t="s">
        <v>184</v>
      </c>
      <c r="N27" s="38" t="s">
        <v>185</v>
      </c>
      <c r="O27" s="22"/>
      <c r="P27" s="20" t="s">
        <v>141</v>
      </c>
      <c r="Q27" s="49"/>
      <c r="R27" s="47" t="s">
        <v>104</v>
      </c>
      <c r="S27" s="36" t="s">
        <v>142</v>
      </c>
      <c r="T27" s="47" t="s">
        <v>104</v>
      </c>
      <c r="U27" s="47" t="s">
        <v>143</v>
      </c>
      <c r="V27" s="47" t="s">
        <v>144</v>
      </c>
      <c r="W27" s="22" t="s">
        <v>164</v>
      </c>
      <c r="X27" s="50"/>
      <c r="Y27" s="56"/>
      <c r="Z27" s="56" t="s">
        <v>186</v>
      </c>
      <c r="AA27" s="54">
        <v>5.2999999999999999E-2</v>
      </c>
      <c r="AB27" s="29" t="s">
        <v>91</v>
      </c>
      <c r="AC27" s="29"/>
      <c r="AD27" s="29"/>
      <c r="AE27" s="29"/>
      <c r="AF27" s="29"/>
      <c r="AG27" s="29"/>
      <c r="AH27" s="29"/>
      <c r="AI27" s="69"/>
      <c r="AJ27" s="19">
        <v>2</v>
      </c>
      <c r="AK27" s="19">
        <v>2</v>
      </c>
      <c r="AL27" s="19">
        <v>2</v>
      </c>
    </row>
    <row r="28" spans="1:41" s="3" customFormat="1" ht="39.950000000000003" customHeight="1">
      <c r="A28" s="17"/>
      <c r="B28" s="18"/>
      <c r="C28" s="19"/>
      <c r="D28" s="19"/>
      <c r="E28" s="19">
        <v>3</v>
      </c>
      <c r="F28" s="19"/>
      <c r="G28" s="19"/>
      <c r="H28" s="19"/>
      <c r="I28" s="19"/>
      <c r="J28" s="35"/>
      <c r="K28" s="25"/>
      <c r="L28" s="30"/>
      <c r="M28" s="27" t="s">
        <v>187</v>
      </c>
      <c r="N28" s="38" t="s">
        <v>188</v>
      </c>
      <c r="O28" s="22"/>
      <c r="P28" s="20" t="s">
        <v>141</v>
      </c>
      <c r="Q28" s="49"/>
      <c r="R28" s="47" t="s">
        <v>104</v>
      </c>
      <c r="S28" s="36" t="s">
        <v>142</v>
      </c>
      <c r="T28" s="47" t="s">
        <v>104</v>
      </c>
      <c r="U28" s="47" t="s">
        <v>144</v>
      </c>
      <c r="V28" s="47" t="s">
        <v>143</v>
      </c>
      <c r="W28" s="20" t="s">
        <v>189</v>
      </c>
      <c r="X28" s="19" t="s">
        <v>190</v>
      </c>
      <c r="Y28" s="55" t="s">
        <v>191</v>
      </c>
      <c r="Z28" s="57" t="s">
        <v>192</v>
      </c>
      <c r="AA28" s="54">
        <v>0.14000000000000001</v>
      </c>
      <c r="AB28" s="47" t="s">
        <v>91</v>
      </c>
      <c r="AC28" s="29"/>
      <c r="AD28" s="29"/>
      <c r="AE28" s="29"/>
      <c r="AF28" s="29"/>
      <c r="AG28" s="29"/>
      <c r="AH28" s="29"/>
      <c r="AI28" s="69"/>
      <c r="AJ28" s="19">
        <v>1</v>
      </c>
      <c r="AK28" s="19">
        <v>1</v>
      </c>
      <c r="AL28" s="19">
        <v>1</v>
      </c>
    </row>
    <row r="29" spans="1:41" s="3" customFormat="1" ht="39.950000000000003" customHeight="1">
      <c r="A29" s="17"/>
      <c r="B29" s="18"/>
      <c r="C29" s="19"/>
      <c r="D29" s="19"/>
      <c r="E29" s="19">
        <v>3</v>
      </c>
      <c r="F29" s="19"/>
      <c r="G29" s="19"/>
      <c r="H29" s="19"/>
      <c r="I29" s="19"/>
      <c r="J29" s="35"/>
      <c r="K29" s="25"/>
      <c r="L29" s="30"/>
      <c r="M29" s="27" t="s">
        <v>193</v>
      </c>
      <c r="N29" s="34" t="s">
        <v>194</v>
      </c>
      <c r="O29" s="35"/>
      <c r="P29" s="20" t="s">
        <v>141</v>
      </c>
      <c r="Q29" s="35"/>
      <c r="R29" s="47" t="s">
        <v>104</v>
      </c>
      <c r="S29" s="36" t="s">
        <v>142</v>
      </c>
      <c r="T29" s="47" t="s">
        <v>104</v>
      </c>
      <c r="U29" s="47" t="s">
        <v>144</v>
      </c>
      <c r="V29" s="47" t="s">
        <v>143</v>
      </c>
      <c r="W29" s="20" t="s">
        <v>195</v>
      </c>
      <c r="X29" s="19" t="s">
        <v>196</v>
      </c>
      <c r="Y29" s="55" t="s">
        <v>91</v>
      </c>
      <c r="Z29" s="55" t="s">
        <v>91</v>
      </c>
      <c r="AA29" s="54">
        <v>6.0000000000000001E-3</v>
      </c>
      <c r="AB29" s="29" t="s">
        <v>197</v>
      </c>
      <c r="AC29" s="29"/>
      <c r="AD29" s="29"/>
      <c r="AE29" s="29"/>
      <c r="AF29" s="29"/>
      <c r="AG29" s="29"/>
      <c r="AH29" s="29"/>
      <c r="AI29" s="69"/>
      <c r="AJ29" s="19">
        <v>1</v>
      </c>
      <c r="AK29" s="19">
        <v>1</v>
      </c>
      <c r="AL29" s="19">
        <v>1</v>
      </c>
    </row>
    <row r="30" spans="1:41" s="3" customFormat="1" ht="39.950000000000003" customHeight="1">
      <c r="A30" s="17"/>
      <c r="B30" s="18"/>
      <c r="C30" s="19"/>
      <c r="D30" s="19"/>
      <c r="E30" s="19">
        <v>3</v>
      </c>
      <c r="F30" s="19"/>
      <c r="G30" s="19"/>
      <c r="H30" s="19"/>
      <c r="I30" s="19"/>
      <c r="J30" s="35"/>
      <c r="K30" s="25"/>
      <c r="L30" s="30"/>
      <c r="M30" s="27" t="s">
        <v>198</v>
      </c>
      <c r="N30" s="34" t="s">
        <v>199</v>
      </c>
      <c r="O30" s="35"/>
      <c r="P30" s="20" t="s">
        <v>141</v>
      </c>
      <c r="Q30" s="35"/>
      <c r="R30" s="47" t="s">
        <v>104</v>
      </c>
      <c r="S30" s="36" t="s">
        <v>142</v>
      </c>
      <c r="T30" s="47" t="s">
        <v>104</v>
      </c>
      <c r="U30" s="47" t="s">
        <v>143</v>
      </c>
      <c r="V30" s="47" t="s">
        <v>144</v>
      </c>
      <c r="W30" s="22" t="s">
        <v>200</v>
      </c>
      <c r="X30" s="19" t="s">
        <v>27</v>
      </c>
      <c r="Y30" s="36" t="s">
        <v>202</v>
      </c>
      <c r="Z30" s="33" t="s">
        <v>203</v>
      </c>
      <c r="AA30" s="54">
        <v>0.33300000000000002</v>
      </c>
      <c r="AB30" s="29" t="s">
        <v>91</v>
      </c>
      <c r="AC30" s="29"/>
      <c r="AD30" s="29"/>
      <c r="AE30" s="29"/>
      <c r="AF30" s="29"/>
      <c r="AG30" s="29"/>
      <c r="AH30" s="29"/>
      <c r="AI30" s="69"/>
      <c r="AJ30" s="19">
        <v>1</v>
      </c>
      <c r="AK30" s="19">
        <v>1</v>
      </c>
      <c r="AL30" s="19">
        <v>1</v>
      </c>
    </row>
    <row r="31" spans="1:41" s="3" customFormat="1" ht="39.950000000000003" customHeight="1">
      <c r="A31" s="17"/>
      <c r="B31" s="18"/>
      <c r="C31" s="19"/>
      <c r="D31" s="19"/>
      <c r="E31" s="19">
        <v>3</v>
      </c>
      <c r="F31" s="19"/>
      <c r="G31" s="19"/>
      <c r="H31" s="19"/>
      <c r="I31" s="19"/>
      <c r="J31" s="35"/>
      <c r="K31" s="25"/>
      <c r="L31" s="30"/>
      <c r="M31" s="27" t="s">
        <v>204</v>
      </c>
      <c r="N31" s="34" t="s">
        <v>205</v>
      </c>
      <c r="O31" s="35"/>
      <c r="P31" s="20" t="s">
        <v>141</v>
      </c>
      <c r="Q31" s="35"/>
      <c r="R31" s="47" t="s">
        <v>104</v>
      </c>
      <c r="S31" s="36" t="s">
        <v>142</v>
      </c>
      <c r="T31" s="47" t="s">
        <v>104</v>
      </c>
      <c r="U31" s="47" t="s">
        <v>143</v>
      </c>
      <c r="V31" s="47" t="s">
        <v>144</v>
      </c>
      <c r="W31" s="22" t="s">
        <v>177</v>
      </c>
      <c r="X31" s="19" t="s">
        <v>206</v>
      </c>
      <c r="Y31" s="19" t="s">
        <v>91</v>
      </c>
      <c r="Z31" s="48" t="s">
        <v>207</v>
      </c>
      <c r="AA31" s="58">
        <v>2E-3</v>
      </c>
      <c r="AB31" s="29" t="s">
        <v>91</v>
      </c>
      <c r="AC31" s="29"/>
      <c r="AD31" s="29"/>
      <c r="AE31" s="29"/>
      <c r="AF31" s="29"/>
      <c r="AG31" s="29"/>
      <c r="AH31" s="29"/>
      <c r="AI31" s="69"/>
      <c r="AJ31" s="19">
        <v>1</v>
      </c>
      <c r="AK31" s="19">
        <v>1</v>
      </c>
      <c r="AL31" s="19">
        <v>1</v>
      </c>
    </row>
    <row r="32" spans="1:41" s="3" customFormat="1" ht="39.950000000000003" customHeight="1">
      <c r="A32" s="17"/>
      <c r="B32" s="18"/>
      <c r="C32" s="19"/>
      <c r="D32" s="19"/>
      <c r="E32" s="19">
        <v>3</v>
      </c>
      <c r="F32" s="19"/>
      <c r="G32" s="19"/>
      <c r="H32" s="19"/>
      <c r="I32" s="19"/>
      <c r="J32" s="35"/>
      <c r="K32" s="25"/>
      <c r="L32" s="30"/>
      <c r="M32" s="27" t="s">
        <v>208</v>
      </c>
      <c r="N32" s="34" t="s">
        <v>161</v>
      </c>
      <c r="O32" s="35"/>
      <c r="P32" s="20" t="s">
        <v>141</v>
      </c>
      <c r="Q32" s="35"/>
      <c r="R32" s="47" t="s">
        <v>104</v>
      </c>
      <c r="S32" s="36" t="s">
        <v>142</v>
      </c>
      <c r="T32" s="47" t="s">
        <v>104</v>
      </c>
      <c r="U32" s="47" t="s">
        <v>143</v>
      </c>
      <c r="V32" s="47" t="s">
        <v>144</v>
      </c>
      <c r="W32" s="22" t="s">
        <v>150</v>
      </c>
      <c r="X32" s="19" t="s">
        <v>146</v>
      </c>
      <c r="Y32" s="36" t="s">
        <v>91</v>
      </c>
      <c r="Z32" s="29" t="s">
        <v>209</v>
      </c>
      <c r="AA32" s="54">
        <v>3.2248999999999999</v>
      </c>
      <c r="AB32" s="47" t="s">
        <v>91</v>
      </c>
      <c r="AC32" s="29"/>
      <c r="AD32" s="29"/>
      <c r="AE32" s="29"/>
      <c r="AF32" s="29"/>
      <c r="AG32" s="29"/>
      <c r="AH32" s="29"/>
      <c r="AI32" s="69"/>
      <c r="AJ32" s="19">
        <v>1</v>
      </c>
      <c r="AK32" s="19">
        <v>1</v>
      </c>
      <c r="AL32" s="19">
        <v>1</v>
      </c>
    </row>
    <row r="33" spans="1:38" s="3" customFormat="1" ht="39.950000000000003" customHeight="1">
      <c r="A33" s="17"/>
      <c r="B33" s="18"/>
      <c r="C33" s="19"/>
      <c r="D33" s="19"/>
      <c r="E33" s="19"/>
      <c r="F33" s="19">
        <v>4</v>
      </c>
      <c r="G33" s="19"/>
      <c r="H33" s="19"/>
      <c r="I33" s="19"/>
      <c r="J33" s="35"/>
      <c r="K33" s="25"/>
      <c r="L33" s="30"/>
      <c r="M33" s="27" t="s">
        <v>210</v>
      </c>
      <c r="N33" s="34" t="s">
        <v>161</v>
      </c>
      <c r="O33" s="35"/>
      <c r="P33" s="20" t="s">
        <v>141</v>
      </c>
      <c r="Q33" s="35"/>
      <c r="R33" s="47" t="s">
        <v>104</v>
      </c>
      <c r="S33" s="36" t="s">
        <v>142</v>
      </c>
      <c r="T33" s="47" t="s">
        <v>104</v>
      </c>
      <c r="U33" s="47" t="s">
        <v>143</v>
      </c>
      <c r="V33" s="47" t="s">
        <v>144</v>
      </c>
      <c r="W33" s="22" t="s">
        <v>150</v>
      </c>
      <c r="X33" s="19" t="s">
        <v>146</v>
      </c>
      <c r="Y33" s="36" t="s">
        <v>91</v>
      </c>
      <c r="Z33" s="33" t="s">
        <v>211</v>
      </c>
      <c r="AA33" s="54">
        <v>1.0779000000000001</v>
      </c>
      <c r="AB33" s="29" t="s">
        <v>91</v>
      </c>
      <c r="AC33" s="29"/>
      <c r="AD33" s="29"/>
      <c r="AE33" s="29"/>
      <c r="AF33" s="29"/>
      <c r="AG33" s="29"/>
      <c r="AH33" s="29"/>
      <c r="AI33" s="69"/>
      <c r="AJ33" s="19">
        <v>1</v>
      </c>
      <c r="AK33" s="19">
        <v>1</v>
      </c>
      <c r="AL33" s="19">
        <v>1</v>
      </c>
    </row>
    <row r="34" spans="1:38" s="3" customFormat="1" ht="39.950000000000003" customHeight="1">
      <c r="A34" s="17"/>
      <c r="B34" s="18"/>
      <c r="C34" s="19"/>
      <c r="D34" s="19"/>
      <c r="E34" s="19"/>
      <c r="F34" s="19"/>
      <c r="G34" s="19">
        <v>5</v>
      </c>
      <c r="H34" s="19"/>
      <c r="I34" s="19"/>
      <c r="J34" s="35"/>
      <c r="K34" s="25"/>
      <c r="L34" s="30"/>
      <c r="M34" s="27" t="s">
        <v>212</v>
      </c>
      <c r="N34" s="34" t="s">
        <v>161</v>
      </c>
      <c r="O34" s="35"/>
      <c r="P34" s="20" t="s">
        <v>141</v>
      </c>
      <c r="Q34" s="35"/>
      <c r="R34" s="47" t="s">
        <v>104</v>
      </c>
      <c r="S34" s="36" t="s">
        <v>142</v>
      </c>
      <c r="T34" s="47" t="s">
        <v>104</v>
      </c>
      <c r="U34" s="47" t="s">
        <v>143</v>
      </c>
      <c r="V34" s="47" t="s">
        <v>144</v>
      </c>
      <c r="W34" s="22" t="s">
        <v>150</v>
      </c>
      <c r="X34" s="19" t="s">
        <v>146</v>
      </c>
      <c r="Y34" s="36" t="s">
        <v>91</v>
      </c>
      <c r="Z34" s="33" t="s">
        <v>213</v>
      </c>
      <c r="AA34" s="54">
        <v>0.34699999999999998</v>
      </c>
      <c r="AB34" s="29" t="s">
        <v>91</v>
      </c>
      <c r="AC34" s="29"/>
      <c r="AD34" s="29"/>
      <c r="AE34" s="29"/>
      <c r="AF34" s="29"/>
      <c r="AG34" s="29"/>
      <c r="AH34" s="29"/>
      <c r="AI34" s="69"/>
      <c r="AJ34" s="19">
        <v>1</v>
      </c>
      <c r="AK34" s="19">
        <v>1</v>
      </c>
      <c r="AL34" s="19">
        <v>1</v>
      </c>
    </row>
    <row r="35" spans="1:38" s="3" customFormat="1" ht="39.950000000000003" customHeight="1">
      <c r="A35" s="17"/>
      <c r="B35" s="18"/>
      <c r="C35" s="19"/>
      <c r="D35" s="19"/>
      <c r="E35" s="19"/>
      <c r="F35" s="19"/>
      <c r="G35" s="19"/>
      <c r="H35" s="19">
        <v>6</v>
      </c>
      <c r="I35" s="19"/>
      <c r="J35" s="35"/>
      <c r="K35" s="25"/>
      <c r="L35" s="30"/>
      <c r="M35" s="27" t="s">
        <v>56</v>
      </c>
      <c r="N35" s="34" t="s">
        <v>161</v>
      </c>
      <c r="O35" s="35"/>
      <c r="P35" s="20" t="s">
        <v>141</v>
      </c>
      <c r="Q35" s="35"/>
      <c r="R35" s="47" t="s">
        <v>104</v>
      </c>
      <c r="S35" s="36" t="s">
        <v>142</v>
      </c>
      <c r="T35" s="47" t="s">
        <v>104</v>
      </c>
      <c r="U35" s="47" t="s">
        <v>143</v>
      </c>
      <c r="V35" s="47" t="s">
        <v>144</v>
      </c>
      <c r="W35" s="22" t="s">
        <v>200</v>
      </c>
      <c r="X35" s="19" t="s">
        <v>27</v>
      </c>
      <c r="Y35" s="36" t="s">
        <v>202</v>
      </c>
      <c r="Z35" s="33" t="s">
        <v>214</v>
      </c>
      <c r="AA35" s="59">
        <v>0.32400000000000001</v>
      </c>
      <c r="AB35" s="47" t="s">
        <v>91</v>
      </c>
      <c r="AC35" s="29"/>
      <c r="AD35" s="29"/>
      <c r="AE35" s="29"/>
      <c r="AF35" s="29"/>
      <c r="AG35" s="29"/>
      <c r="AH35" s="29"/>
      <c r="AI35" s="69"/>
      <c r="AJ35" s="19">
        <v>1</v>
      </c>
      <c r="AK35" s="19">
        <v>1</v>
      </c>
      <c r="AL35" s="19">
        <v>1</v>
      </c>
    </row>
    <row r="36" spans="1:38" s="3" customFormat="1" ht="39.950000000000003" customHeight="1">
      <c r="A36" s="17"/>
      <c r="B36" s="18"/>
      <c r="C36" s="19"/>
      <c r="D36" s="19"/>
      <c r="E36" s="19"/>
      <c r="F36" s="19"/>
      <c r="G36" s="19"/>
      <c r="H36" s="19">
        <v>6</v>
      </c>
      <c r="I36" s="19"/>
      <c r="J36" s="35"/>
      <c r="K36" s="25"/>
      <c r="L36" s="30"/>
      <c r="M36" s="27" t="s">
        <v>215</v>
      </c>
      <c r="N36" s="34" t="s">
        <v>161</v>
      </c>
      <c r="O36" s="35"/>
      <c r="P36" s="20" t="s">
        <v>141</v>
      </c>
      <c r="Q36" s="35"/>
      <c r="R36" s="47" t="s">
        <v>104</v>
      </c>
      <c r="S36" s="36" t="s">
        <v>142</v>
      </c>
      <c r="T36" s="47" t="s">
        <v>104</v>
      </c>
      <c r="U36" s="47" t="s">
        <v>143</v>
      </c>
      <c r="V36" s="47" t="s">
        <v>144</v>
      </c>
      <c r="W36" s="22" t="s">
        <v>200</v>
      </c>
      <c r="X36" s="19" t="s">
        <v>27</v>
      </c>
      <c r="Y36" s="36" t="s">
        <v>202</v>
      </c>
      <c r="Z36" s="33" t="s">
        <v>216</v>
      </c>
      <c r="AA36" s="59">
        <v>0.01</v>
      </c>
      <c r="AB36" s="29" t="s">
        <v>91</v>
      </c>
      <c r="AC36" s="29"/>
      <c r="AD36" s="29"/>
      <c r="AE36" s="29"/>
      <c r="AF36" s="29"/>
      <c r="AG36" s="29"/>
      <c r="AH36" s="29"/>
      <c r="AI36" s="69"/>
      <c r="AJ36" s="19">
        <v>1</v>
      </c>
      <c r="AK36" s="19">
        <v>1</v>
      </c>
      <c r="AL36" s="19">
        <v>1</v>
      </c>
    </row>
    <row r="37" spans="1:38" s="3" customFormat="1" ht="39.950000000000003" customHeight="1">
      <c r="A37" s="17">
        <v>7</v>
      </c>
      <c r="B37" s="19"/>
      <c r="C37" s="19"/>
      <c r="D37" s="19"/>
      <c r="E37" s="19"/>
      <c r="F37" s="19"/>
      <c r="G37" s="19"/>
      <c r="H37" s="19">
        <v>6</v>
      </c>
      <c r="I37" s="19"/>
      <c r="J37" s="35"/>
      <c r="K37" s="35"/>
      <c r="L37" s="30"/>
      <c r="M37" s="27" t="s">
        <v>217</v>
      </c>
      <c r="N37" s="34" t="s">
        <v>161</v>
      </c>
      <c r="O37" s="29"/>
      <c r="P37" s="20" t="s">
        <v>141</v>
      </c>
      <c r="Q37" s="31"/>
      <c r="R37" s="47" t="s">
        <v>104</v>
      </c>
      <c r="S37" s="36" t="s">
        <v>142</v>
      </c>
      <c r="T37" s="47" t="s">
        <v>104</v>
      </c>
      <c r="U37" s="47" t="s">
        <v>143</v>
      </c>
      <c r="V37" s="47" t="s">
        <v>144</v>
      </c>
      <c r="W37" s="22" t="s">
        <v>200</v>
      </c>
      <c r="X37" s="19" t="s">
        <v>23</v>
      </c>
      <c r="Y37" s="36" t="s">
        <v>202</v>
      </c>
      <c r="Z37" s="29" t="s">
        <v>218</v>
      </c>
      <c r="AA37" s="60">
        <v>1.2999999999999999E-2</v>
      </c>
      <c r="AB37" s="29" t="s">
        <v>91</v>
      </c>
      <c r="AC37" s="29"/>
      <c r="AD37" s="29"/>
      <c r="AE37" s="29"/>
      <c r="AF37" s="29"/>
      <c r="AG37" s="29"/>
      <c r="AH37" s="29"/>
      <c r="AI37" s="69"/>
      <c r="AJ37" s="19">
        <v>1</v>
      </c>
      <c r="AK37" s="19">
        <v>1</v>
      </c>
      <c r="AL37" s="19">
        <v>1</v>
      </c>
    </row>
    <row r="38" spans="1:38" ht="39.950000000000003" customHeight="1">
      <c r="A38" s="17">
        <v>8</v>
      </c>
      <c r="B38" s="20"/>
      <c r="C38" s="19"/>
      <c r="D38" s="19"/>
      <c r="E38" s="21"/>
      <c r="F38" s="22"/>
      <c r="G38" s="19">
        <v>5</v>
      </c>
      <c r="H38" s="19"/>
      <c r="I38" s="19"/>
      <c r="J38" s="29"/>
      <c r="K38" s="39"/>
      <c r="L38" s="36"/>
      <c r="M38" s="27" t="s">
        <v>219</v>
      </c>
      <c r="N38" s="34" t="s">
        <v>161</v>
      </c>
      <c r="O38" s="22"/>
      <c r="P38" s="20" t="s">
        <v>141</v>
      </c>
      <c r="Q38" s="49"/>
      <c r="R38" s="47" t="s">
        <v>104</v>
      </c>
      <c r="S38" s="36" t="s">
        <v>142</v>
      </c>
      <c r="T38" s="47" t="s">
        <v>104</v>
      </c>
      <c r="U38" s="47" t="s">
        <v>143</v>
      </c>
      <c r="V38" s="47" t="s">
        <v>144</v>
      </c>
      <c r="W38" s="22" t="s">
        <v>150</v>
      </c>
      <c r="X38" s="19" t="s">
        <v>146</v>
      </c>
      <c r="Y38" s="36" t="s">
        <v>91</v>
      </c>
      <c r="Z38" s="20" t="s">
        <v>220</v>
      </c>
      <c r="AA38" s="58">
        <v>0.48699999999999999</v>
      </c>
      <c r="AB38" s="29" t="s">
        <v>91</v>
      </c>
      <c r="AC38" s="29"/>
      <c r="AD38" s="29"/>
      <c r="AE38" s="29"/>
      <c r="AF38" s="29"/>
      <c r="AG38" s="73"/>
      <c r="AH38" s="73"/>
      <c r="AI38" s="75"/>
      <c r="AJ38" s="19">
        <v>1</v>
      </c>
      <c r="AK38" s="19">
        <v>1</v>
      </c>
      <c r="AL38" s="19">
        <v>1</v>
      </c>
    </row>
    <row r="39" spans="1:38" ht="39.950000000000003" customHeight="1">
      <c r="A39" s="17">
        <v>9</v>
      </c>
      <c r="B39" s="20"/>
      <c r="C39" s="19"/>
      <c r="D39" s="19"/>
      <c r="E39" s="21"/>
      <c r="F39" s="22"/>
      <c r="G39" s="19"/>
      <c r="H39" s="19">
        <v>6</v>
      </c>
      <c r="I39" s="19"/>
      <c r="J39" s="29"/>
      <c r="K39" s="39"/>
      <c r="L39" s="36"/>
      <c r="M39" s="27" t="s">
        <v>221</v>
      </c>
      <c r="N39" s="34" t="s">
        <v>161</v>
      </c>
      <c r="O39" s="22"/>
      <c r="P39" s="20" t="s">
        <v>141</v>
      </c>
      <c r="Q39" s="49"/>
      <c r="R39" s="47" t="s">
        <v>104</v>
      </c>
      <c r="S39" s="36" t="s">
        <v>142</v>
      </c>
      <c r="T39" s="47" t="s">
        <v>104</v>
      </c>
      <c r="U39" s="47" t="s">
        <v>143</v>
      </c>
      <c r="V39" s="47" t="s">
        <v>144</v>
      </c>
      <c r="W39" s="20" t="s">
        <v>200</v>
      </c>
      <c r="X39" s="19" t="s">
        <v>27</v>
      </c>
      <c r="Y39" s="36" t="s">
        <v>202</v>
      </c>
      <c r="Z39" s="20" t="s">
        <v>222</v>
      </c>
      <c r="AA39" s="59">
        <v>0.45500000000000002</v>
      </c>
      <c r="AB39" s="29" t="s">
        <v>91</v>
      </c>
      <c r="AC39" s="29"/>
      <c r="AD39" s="29"/>
      <c r="AE39" s="29"/>
      <c r="AF39" s="29"/>
      <c r="AG39" s="73"/>
      <c r="AH39" s="73"/>
      <c r="AI39" s="75"/>
      <c r="AJ39" s="19">
        <v>1</v>
      </c>
      <c r="AK39" s="19">
        <v>1</v>
      </c>
      <c r="AL39" s="19">
        <v>1</v>
      </c>
    </row>
    <row r="40" spans="1:38" s="3" customFormat="1" ht="39.950000000000003" customHeight="1">
      <c r="A40" s="17">
        <v>10</v>
      </c>
      <c r="B40" s="19"/>
      <c r="C40" s="19"/>
      <c r="D40" s="19"/>
      <c r="E40" s="19"/>
      <c r="F40" s="19"/>
      <c r="G40" s="19"/>
      <c r="H40" s="19">
        <v>6</v>
      </c>
      <c r="I40" s="19"/>
      <c r="J40" s="35"/>
      <c r="K40" s="35"/>
      <c r="L40" s="30"/>
      <c r="M40" s="27" t="s">
        <v>223</v>
      </c>
      <c r="N40" s="34" t="s">
        <v>161</v>
      </c>
      <c r="O40" s="29"/>
      <c r="P40" s="20" t="s">
        <v>141</v>
      </c>
      <c r="Q40" s="31"/>
      <c r="R40" s="47" t="s">
        <v>104</v>
      </c>
      <c r="S40" s="36" t="s">
        <v>142</v>
      </c>
      <c r="T40" s="47" t="s">
        <v>104</v>
      </c>
      <c r="U40" s="47" t="s">
        <v>143</v>
      </c>
      <c r="V40" s="47" t="s">
        <v>144</v>
      </c>
      <c r="W40" s="20" t="s">
        <v>200</v>
      </c>
      <c r="X40" s="19" t="s">
        <v>224</v>
      </c>
      <c r="Y40" s="36" t="s">
        <v>202</v>
      </c>
      <c r="Z40" s="29" t="s">
        <v>225</v>
      </c>
      <c r="AA40" s="58">
        <v>3.2000000000000001E-2</v>
      </c>
      <c r="AB40" s="29" t="s">
        <v>91</v>
      </c>
      <c r="AC40" s="29"/>
      <c r="AD40" s="29"/>
      <c r="AE40" s="29"/>
      <c r="AF40" s="29"/>
      <c r="AG40" s="29"/>
      <c r="AH40" s="29"/>
      <c r="AI40" s="69"/>
      <c r="AJ40" s="19">
        <v>1</v>
      </c>
      <c r="AK40" s="19">
        <v>1</v>
      </c>
      <c r="AL40" s="19">
        <v>1</v>
      </c>
    </row>
    <row r="41" spans="1:38" s="3" customFormat="1" ht="39.950000000000003" customHeight="1">
      <c r="A41" s="17">
        <v>11</v>
      </c>
      <c r="B41" s="19"/>
      <c r="C41" s="19"/>
      <c r="D41" s="19"/>
      <c r="E41" s="19"/>
      <c r="F41" s="19"/>
      <c r="G41" s="19">
        <v>5</v>
      </c>
      <c r="H41" s="19"/>
      <c r="I41" s="19"/>
      <c r="J41" s="35"/>
      <c r="K41" s="35"/>
      <c r="L41" s="30"/>
      <c r="M41" s="27" t="s">
        <v>226</v>
      </c>
      <c r="N41" s="34" t="s">
        <v>205</v>
      </c>
      <c r="O41" s="22"/>
      <c r="P41" s="20" t="s">
        <v>141</v>
      </c>
      <c r="Q41" s="31"/>
      <c r="R41" s="47" t="s">
        <v>104</v>
      </c>
      <c r="S41" s="36" t="s">
        <v>142</v>
      </c>
      <c r="T41" s="47" t="s">
        <v>104</v>
      </c>
      <c r="U41" s="47" t="s">
        <v>144</v>
      </c>
      <c r="V41" s="48" t="s">
        <v>143</v>
      </c>
      <c r="W41" s="22" t="s">
        <v>150</v>
      </c>
      <c r="X41" s="36" t="s">
        <v>91</v>
      </c>
      <c r="Y41" s="55" t="s">
        <v>91</v>
      </c>
      <c r="Z41" s="55" t="s">
        <v>91</v>
      </c>
      <c r="AA41" s="54">
        <v>0.22989999999999999</v>
      </c>
      <c r="AB41" s="29" t="s">
        <v>91</v>
      </c>
      <c r="AC41" s="29"/>
      <c r="AD41" s="29"/>
      <c r="AE41" s="29"/>
      <c r="AF41" s="29"/>
      <c r="AG41" s="73"/>
      <c r="AH41" s="73"/>
      <c r="AI41" s="75"/>
      <c r="AJ41" s="19">
        <v>1</v>
      </c>
      <c r="AK41" s="19">
        <v>1</v>
      </c>
      <c r="AL41" s="19">
        <v>1</v>
      </c>
    </row>
    <row r="42" spans="1:38" ht="39.950000000000003" customHeight="1">
      <c r="A42" s="17">
        <v>12</v>
      </c>
      <c r="B42" s="20"/>
      <c r="C42" s="19"/>
      <c r="D42" s="19"/>
      <c r="E42" s="22"/>
      <c r="F42" s="22"/>
      <c r="G42" s="19">
        <v>5</v>
      </c>
      <c r="H42" s="19"/>
      <c r="I42" s="19"/>
      <c r="J42" s="29"/>
      <c r="K42" s="39"/>
      <c r="L42" s="19"/>
      <c r="M42" s="27" t="s">
        <v>31</v>
      </c>
      <c r="N42" s="38" t="s">
        <v>188</v>
      </c>
      <c r="O42" s="22"/>
      <c r="P42" s="20" t="s">
        <v>141</v>
      </c>
      <c r="Q42" s="49"/>
      <c r="R42" s="47" t="s">
        <v>104</v>
      </c>
      <c r="S42" s="36" t="s">
        <v>142</v>
      </c>
      <c r="T42" s="47"/>
      <c r="U42" s="47" t="s">
        <v>144</v>
      </c>
      <c r="V42" s="47" t="s">
        <v>143</v>
      </c>
      <c r="W42" s="20" t="s">
        <v>200</v>
      </c>
      <c r="X42" s="19" t="s">
        <v>23</v>
      </c>
      <c r="Y42" s="55" t="s">
        <v>202</v>
      </c>
      <c r="Z42" s="55" t="s">
        <v>227</v>
      </c>
      <c r="AA42" s="54">
        <v>1.4E-2</v>
      </c>
      <c r="AB42" s="29" t="s">
        <v>91</v>
      </c>
      <c r="AC42" s="29"/>
      <c r="AD42" s="29"/>
      <c r="AE42" s="29"/>
      <c r="AF42" s="29"/>
      <c r="AG42" s="73"/>
      <c r="AH42" s="73"/>
      <c r="AI42" s="76"/>
      <c r="AJ42" s="19">
        <v>1</v>
      </c>
      <c r="AK42" s="19">
        <v>1</v>
      </c>
      <c r="AL42" s="19">
        <v>1</v>
      </c>
    </row>
    <row r="43" spans="1:38" s="3" customFormat="1" ht="39.950000000000003" customHeight="1">
      <c r="A43" s="17">
        <v>13</v>
      </c>
      <c r="B43" s="19"/>
      <c r="C43" s="19"/>
      <c r="D43" s="19"/>
      <c r="E43" s="19"/>
      <c r="F43" s="19">
        <v>4</v>
      </c>
      <c r="G43" s="19"/>
      <c r="H43" s="19"/>
      <c r="I43" s="19"/>
      <c r="J43" s="35"/>
      <c r="K43" s="35"/>
      <c r="L43" s="30"/>
      <c r="M43" s="27" t="s">
        <v>228</v>
      </c>
      <c r="N43" s="34" t="s">
        <v>161</v>
      </c>
      <c r="O43" s="29"/>
      <c r="P43" s="20" t="s">
        <v>141</v>
      </c>
      <c r="Q43" s="31"/>
      <c r="R43" s="47" t="s">
        <v>104</v>
      </c>
      <c r="S43" s="36" t="s">
        <v>142</v>
      </c>
      <c r="T43" s="47" t="s">
        <v>104</v>
      </c>
      <c r="U43" s="47" t="s">
        <v>143</v>
      </c>
      <c r="V43" s="47" t="s">
        <v>144</v>
      </c>
      <c r="W43" s="22" t="s">
        <v>150</v>
      </c>
      <c r="X43" s="19" t="s">
        <v>146</v>
      </c>
      <c r="Y43" s="36" t="s">
        <v>91</v>
      </c>
      <c r="Z43" s="29" t="s">
        <v>229</v>
      </c>
      <c r="AA43" s="58">
        <v>1.89</v>
      </c>
      <c r="AB43" s="29" t="s">
        <v>91</v>
      </c>
      <c r="AC43" s="29"/>
      <c r="AD43" s="29"/>
      <c r="AE43" s="29"/>
      <c r="AF43" s="29"/>
      <c r="AG43" s="29"/>
      <c r="AH43" s="29"/>
      <c r="AI43" s="69"/>
      <c r="AJ43" s="19">
        <v>1</v>
      </c>
      <c r="AK43" s="19">
        <v>1</v>
      </c>
      <c r="AL43" s="19">
        <v>1</v>
      </c>
    </row>
    <row r="44" spans="1:38" s="3" customFormat="1" ht="39.950000000000003" customHeight="1">
      <c r="A44" s="17">
        <v>14</v>
      </c>
      <c r="B44" s="19"/>
      <c r="C44" s="19"/>
      <c r="D44" s="19"/>
      <c r="E44" s="19"/>
      <c r="F44" s="19"/>
      <c r="G44" s="19">
        <v>5</v>
      </c>
      <c r="H44" s="19"/>
      <c r="I44" s="19"/>
      <c r="J44" s="35"/>
      <c r="K44" s="35"/>
      <c r="L44" s="30"/>
      <c r="M44" s="27" t="s">
        <v>230</v>
      </c>
      <c r="N44" s="34" t="s">
        <v>161</v>
      </c>
      <c r="O44" s="29"/>
      <c r="P44" s="20" t="s">
        <v>141</v>
      </c>
      <c r="Q44" s="31"/>
      <c r="R44" s="47" t="s">
        <v>104</v>
      </c>
      <c r="S44" s="36" t="s">
        <v>142</v>
      </c>
      <c r="T44" s="47" t="s">
        <v>104</v>
      </c>
      <c r="U44" s="47" t="s">
        <v>143</v>
      </c>
      <c r="V44" s="47" t="s">
        <v>144</v>
      </c>
      <c r="W44" s="22" t="s">
        <v>150</v>
      </c>
      <c r="X44" s="19" t="s">
        <v>146</v>
      </c>
      <c r="Y44" s="36" t="s">
        <v>91</v>
      </c>
      <c r="Z44" s="29" t="s">
        <v>229</v>
      </c>
      <c r="AA44" s="59">
        <v>1.8049999999999999</v>
      </c>
      <c r="AB44" s="29" t="s">
        <v>91</v>
      </c>
      <c r="AC44" s="29"/>
      <c r="AD44" s="29"/>
      <c r="AE44" s="29"/>
      <c r="AF44" s="29"/>
      <c r="AG44" s="29"/>
      <c r="AH44" s="29"/>
      <c r="AI44" s="69"/>
      <c r="AJ44" s="19">
        <v>1</v>
      </c>
      <c r="AK44" s="19">
        <v>1</v>
      </c>
      <c r="AL44" s="19">
        <v>1</v>
      </c>
    </row>
    <row r="45" spans="1:38" s="3" customFormat="1" ht="39.950000000000003" customHeight="1">
      <c r="A45" s="17">
        <v>15</v>
      </c>
      <c r="B45" s="19"/>
      <c r="C45" s="19"/>
      <c r="D45" s="19"/>
      <c r="E45" s="19"/>
      <c r="F45" s="19"/>
      <c r="G45" s="19">
        <v>5</v>
      </c>
      <c r="H45" s="19"/>
      <c r="I45" s="19"/>
      <c r="J45" s="35"/>
      <c r="K45" s="35"/>
      <c r="L45" s="30"/>
      <c r="M45" s="27" t="s">
        <v>231</v>
      </c>
      <c r="N45" s="40" t="s">
        <v>161</v>
      </c>
      <c r="O45" s="22"/>
      <c r="P45" s="20" t="s">
        <v>141</v>
      </c>
      <c r="Q45" s="49"/>
      <c r="R45" s="47" t="s">
        <v>104</v>
      </c>
      <c r="S45" s="36" t="s">
        <v>142</v>
      </c>
      <c r="T45" s="47" t="s">
        <v>104</v>
      </c>
      <c r="U45" s="47" t="s">
        <v>143</v>
      </c>
      <c r="V45" s="47" t="s">
        <v>144</v>
      </c>
      <c r="W45" s="22" t="s">
        <v>164</v>
      </c>
      <c r="X45" s="19" t="s">
        <v>232</v>
      </c>
      <c r="Y45" s="55" t="s">
        <v>166</v>
      </c>
      <c r="Z45" s="57" t="s">
        <v>233</v>
      </c>
      <c r="AA45" s="61">
        <v>6.0999999999999999E-2</v>
      </c>
      <c r="AB45" s="29" t="s">
        <v>91</v>
      </c>
      <c r="AC45" s="29"/>
      <c r="AD45" s="29"/>
      <c r="AE45" s="29"/>
      <c r="AF45" s="29"/>
      <c r="AG45" s="29"/>
      <c r="AH45" s="29"/>
      <c r="AI45" s="69"/>
      <c r="AJ45" s="19">
        <v>1</v>
      </c>
      <c r="AK45" s="19">
        <v>1</v>
      </c>
      <c r="AL45" s="19">
        <v>1</v>
      </c>
    </row>
    <row r="46" spans="1:38" s="3" customFormat="1" ht="39.950000000000003" customHeight="1">
      <c r="A46" s="17">
        <v>16</v>
      </c>
      <c r="B46" s="19"/>
      <c r="C46" s="19"/>
      <c r="D46" s="19"/>
      <c r="E46" s="19"/>
      <c r="F46" s="19"/>
      <c r="G46" s="19">
        <v>5</v>
      </c>
      <c r="H46" s="19"/>
      <c r="I46" s="19"/>
      <c r="J46" s="35"/>
      <c r="K46" s="35"/>
      <c r="L46" s="30"/>
      <c r="M46" s="41" t="s">
        <v>234</v>
      </c>
      <c r="N46" s="40" t="s">
        <v>161</v>
      </c>
      <c r="O46" s="22"/>
      <c r="P46" s="20" t="s">
        <v>141</v>
      </c>
      <c r="Q46" s="51"/>
      <c r="R46" s="47" t="s">
        <v>104</v>
      </c>
      <c r="S46" s="36" t="s">
        <v>142</v>
      </c>
      <c r="T46" s="47" t="s">
        <v>104</v>
      </c>
      <c r="U46" s="47" t="s">
        <v>143</v>
      </c>
      <c r="V46" s="47" t="s">
        <v>144</v>
      </c>
      <c r="W46" s="20" t="s">
        <v>200</v>
      </c>
      <c r="X46" s="19" t="s">
        <v>235</v>
      </c>
      <c r="Y46" s="55" t="s">
        <v>202</v>
      </c>
      <c r="Z46" s="55" t="s">
        <v>236</v>
      </c>
      <c r="AA46" s="54">
        <v>6.0000000000000001E-3</v>
      </c>
      <c r="AB46" s="29" t="s">
        <v>91</v>
      </c>
      <c r="AC46" s="29"/>
      <c r="AD46" s="29"/>
      <c r="AE46" s="29"/>
      <c r="AF46" s="29"/>
      <c r="AG46" s="29"/>
      <c r="AH46" s="29"/>
      <c r="AI46" s="69"/>
      <c r="AJ46" s="19">
        <v>4</v>
      </c>
      <c r="AK46" s="19">
        <v>4</v>
      </c>
      <c r="AL46" s="19">
        <v>4</v>
      </c>
    </row>
    <row r="47" spans="1:38" s="3" customFormat="1" ht="39.950000000000003" customHeight="1">
      <c r="A47" s="17">
        <v>17</v>
      </c>
      <c r="B47" s="19"/>
      <c r="C47" s="19"/>
      <c r="D47" s="19"/>
      <c r="E47" s="19"/>
      <c r="F47" s="19">
        <v>4</v>
      </c>
      <c r="G47" s="19"/>
      <c r="H47" s="19"/>
      <c r="I47" s="19"/>
      <c r="J47" s="35"/>
      <c r="K47" s="35"/>
      <c r="L47" s="30"/>
      <c r="M47" s="27" t="s">
        <v>237</v>
      </c>
      <c r="N47" s="38" t="s">
        <v>238</v>
      </c>
      <c r="O47" s="22"/>
      <c r="P47" s="20" t="s">
        <v>141</v>
      </c>
      <c r="Q47" s="49"/>
      <c r="R47" s="47" t="s">
        <v>104</v>
      </c>
      <c r="S47" s="36" t="s">
        <v>142</v>
      </c>
      <c r="T47" s="47" t="s">
        <v>104</v>
      </c>
      <c r="U47" s="47" t="s">
        <v>144</v>
      </c>
      <c r="V47" s="47" t="s">
        <v>143</v>
      </c>
      <c r="W47" s="20" t="s">
        <v>239</v>
      </c>
      <c r="X47" s="19" t="s">
        <v>240</v>
      </c>
      <c r="Y47" s="62" t="s">
        <v>241</v>
      </c>
      <c r="Z47" s="33" t="s">
        <v>242</v>
      </c>
      <c r="AA47" s="54">
        <v>5.0999999999999997E-2</v>
      </c>
      <c r="AB47" s="29" t="s">
        <v>91</v>
      </c>
      <c r="AC47" s="29"/>
      <c r="AD47" s="29"/>
      <c r="AE47" s="29"/>
      <c r="AF47" s="29"/>
      <c r="AG47" s="29"/>
      <c r="AH47" s="29"/>
      <c r="AI47" s="69"/>
      <c r="AJ47" s="19">
        <v>1</v>
      </c>
      <c r="AK47" s="19">
        <v>1</v>
      </c>
      <c r="AL47" s="19">
        <v>1</v>
      </c>
    </row>
    <row r="48" spans="1:38" s="3" customFormat="1" ht="39.950000000000003" customHeight="1">
      <c r="A48" s="17"/>
      <c r="B48" s="19"/>
      <c r="C48" s="19"/>
      <c r="D48" s="19"/>
      <c r="E48" s="19"/>
      <c r="F48" s="19">
        <v>4</v>
      </c>
      <c r="G48" s="19"/>
      <c r="H48" s="19"/>
      <c r="I48" s="19"/>
      <c r="J48" s="35"/>
      <c r="K48" s="35"/>
      <c r="L48" s="30"/>
      <c r="M48" s="27" t="s">
        <v>243</v>
      </c>
      <c r="N48" s="38" t="s">
        <v>238</v>
      </c>
      <c r="O48" s="22"/>
      <c r="P48" s="20" t="s">
        <v>141</v>
      </c>
      <c r="Q48" s="49"/>
      <c r="R48" s="47" t="s">
        <v>104</v>
      </c>
      <c r="S48" s="36" t="s">
        <v>142</v>
      </c>
      <c r="T48" s="47" t="s">
        <v>104</v>
      </c>
      <c r="U48" s="47" t="s">
        <v>144</v>
      </c>
      <c r="V48" s="47" t="s">
        <v>143</v>
      </c>
      <c r="W48" s="20" t="s">
        <v>239</v>
      </c>
      <c r="X48" s="19" t="s">
        <v>240</v>
      </c>
      <c r="Y48" s="62" t="s">
        <v>241</v>
      </c>
      <c r="Z48" s="33" t="s">
        <v>242</v>
      </c>
      <c r="AA48" s="54">
        <v>5.0999999999999997E-2</v>
      </c>
      <c r="AB48" s="29"/>
      <c r="AC48" s="29"/>
      <c r="AD48" s="29"/>
      <c r="AE48" s="29"/>
      <c r="AF48" s="29"/>
      <c r="AG48" s="29"/>
      <c r="AH48" s="29"/>
      <c r="AI48" s="69"/>
      <c r="AJ48" s="19">
        <v>1</v>
      </c>
      <c r="AK48" s="19">
        <v>1</v>
      </c>
      <c r="AL48" s="19">
        <v>1</v>
      </c>
    </row>
    <row r="49" spans="1:38" s="3" customFormat="1" ht="39.950000000000003" customHeight="1">
      <c r="A49" s="17">
        <v>18</v>
      </c>
      <c r="B49" s="19"/>
      <c r="C49" s="19"/>
      <c r="D49" s="19"/>
      <c r="E49" s="19"/>
      <c r="F49" s="19">
        <v>4</v>
      </c>
      <c r="G49" s="19"/>
      <c r="H49" s="19"/>
      <c r="I49" s="19"/>
      <c r="J49" s="35"/>
      <c r="K49" s="35"/>
      <c r="L49" s="30"/>
      <c r="M49" s="27" t="s">
        <v>244</v>
      </c>
      <c r="N49" s="40" t="s">
        <v>161</v>
      </c>
      <c r="O49" s="22"/>
      <c r="P49" s="20" t="s">
        <v>141</v>
      </c>
      <c r="Q49" s="31"/>
      <c r="R49" s="47" t="s">
        <v>104</v>
      </c>
      <c r="S49" s="36" t="s">
        <v>142</v>
      </c>
      <c r="T49" s="47" t="s">
        <v>104</v>
      </c>
      <c r="U49" s="47" t="s">
        <v>143</v>
      </c>
      <c r="V49" s="47" t="s">
        <v>144</v>
      </c>
      <c r="W49" s="22" t="s">
        <v>164</v>
      </c>
      <c r="X49" s="19" t="s">
        <v>232</v>
      </c>
      <c r="Y49" s="55" t="s">
        <v>166</v>
      </c>
      <c r="Z49" s="29" t="s">
        <v>245</v>
      </c>
      <c r="AA49" s="59">
        <v>5.5E-2</v>
      </c>
      <c r="AB49" s="29" t="s">
        <v>91</v>
      </c>
      <c r="AC49" s="29"/>
      <c r="AD49" s="29"/>
      <c r="AE49" s="29"/>
      <c r="AF49" s="29"/>
      <c r="AG49" s="29"/>
      <c r="AH49" s="29"/>
      <c r="AI49" s="69"/>
      <c r="AJ49" s="19">
        <v>2</v>
      </c>
      <c r="AK49" s="19">
        <v>2</v>
      </c>
      <c r="AL49" s="19">
        <v>2</v>
      </c>
    </row>
    <row r="50" spans="1:38" s="3" customFormat="1" ht="39.950000000000003" customHeight="1">
      <c r="A50" s="17">
        <v>19</v>
      </c>
      <c r="B50" s="19"/>
      <c r="C50" s="19"/>
      <c r="D50" s="19"/>
      <c r="E50" s="19"/>
      <c r="F50" s="19">
        <v>4</v>
      </c>
      <c r="G50" s="19"/>
      <c r="H50" s="19"/>
      <c r="I50" s="19"/>
      <c r="J50" s="35"/>
      <c r="K50" s="35"/>
      <c r="L50" s="30"/>
      <c r="M50" s="27" t="s">
        <v>246</v>
      </c>
      <c r="N50" s="40" t="s">
        <v>161</v>
      </c>
      <c r="O50" s="22"/>
      <c r="P50" s="20" t="s">
        <v>141</v>
      </c>
      <c r="Q50" s="31"/>
      <c r="R50" s="47" t="s">
        <v>104</v>
      </c>
      <c r="S50" s="36" t="s">
        <v>142</v>
      </c>
      <c r="T50" s="47" t="s">
        <v>104</v>
      </c>
      <c r="U50" s="47" t="s">
        <v>143</v>
      </c>
      <c r="V50" s="47" t="s">
        <v>144</v>
      </c>
      <c r="W50" s="22" t="s">
        <v>247</v>
      </c>
      <c r="X50" s="19" t="s">
        <v>248</v>
      </c>
      <c r="Y50" s="36" t="s">
        <v>249</v>
      </c>
      <c r="Z50" s="29" t="s">
        <v>250</v>
      </c>
      <c r="AA50" s="59">
        <v>4.4999999999999998E-2</v>
      </c>
      <c r="AB50" s="29" t="s">
        <v>91</v>
      </c>
      <c r="AC50" s="29"/>
      <c r="AD50" s="29"/>
      <c r="AE50" s="29"/>
      <c r="AF50" s="29"/>
      <c r="AG50" s="29"/>
      <c r="AH50" s="29"/>
      <c r="AI50" s="69"/>
      <c r="AJ50" s="19">
        <v>1</v>
      </c>
      <c r="AK50" s="19">
        <v>1</v>
      </c>
      <c r="AL50" s="19">
        <v>1</v>
      </c>
    </row>
    <row r="51" spans="1:38" s="3" customFormat="1" ht="39.950000000000003" customHeight="1">
      <c r="A51" s="17">
        <v>20</v>
      </c>
      <c r="B51" s="19"/>
      <c r="C51" s="19"/>
      <c r="D51" s="19">
        <v>2</v>
      </c>
      <c r="E51" s="19"/>
      <c r="F51" s="19"/>
      <c r="G51" s="19"/>
      <c r="H51" s="19"/>
      <c r="I51" s="19"/>
      <c r="J51" s="35"/>
      <c r="K51" s="35"/>
      <c r="L51" s="30"/>
      <c r="M51" s="27" t="s">
        <v>251</v>
      </c>
      <c r="N51" s="40" t="s">
        <v>161</v>
      </c>
      <c r="O51" s="22"/>
      <c r="P51" s="20" t="s">
        <v>141</v>
      </c>
      <c r="Q51" s="31"/>
      <c r="R51" s="47" t="s">
        <v>104</v>
      </c>
      <c r="S51" s="36" t="s">
        <v>142</v>
      </c>
      <c r="T51" s="47" t="s">
        <v>104</v>
      </c>
      <c r="U51" s="47" t="s">
        <v>143</v>
      </c>
      <c r="V51" s="47" t="s">
        <v>144</v>
      </c>
      <c r="W51" s="22" t="s">
        <v>252</v>
      </c>
      <c r="X51" s="19" t="s">
        <v>253</v>
      </c>
      <c r="Y51" s="55" t="s">
        <v>91</v>
      </c>
      <c r="Z51" s="29" t="s">
        <v>254</v>
      </c>
      <c r="AA51" s="59">
        <v>0.09</v>
      </c>
      <c r="AB51" s="29" t="s">
        <v>91</v>
      </c>
      <c r="AC51" s="29"/>
      <c r="AD51" s="29"/>
      <c r="AE51" s="29"/>
      <c r="AF51" s="29"/>
      <c r="AG51" s="29"/>
      <c r="AH51" s="29"/>
      <c r="AI51" s="69"/>
      <c r="AJ51" s="19">
        <v>1</v>
      </c>
      <c r="AK51" s="19">
        <v>1</v>
      </c>
      <c r="AL51" s="19">
        <v>1</v>
      </c>
    </row>
    <row r="52" spans="1:38" s="3" customFormat="1" ht="39.950000000000003" customHeight="1">
      <c r="A52" s="17">
        <v>21</v>
      </c>
      <c r="B52" s="19"/>
      <c r="C52" s="19"/>
      <c r="D52" s="19">
        <v>2</v>
      </c>
      <c r="E52" s="19"/>
      <c r="F52" s="19"/>
      <c r="G52" s="19"/>
      <c r="H52" s="19"/>
      <c r="I52" s="19"/>
      <c r="J52" s="35"/>
      <c r="K52" s="35"/>
      <c r="L52" s="30"/>
      <c r="M52" s="27" t="s">
        <v>255</v>
      </c>
      <c r="N52" s="40" t="s">
        <v>161</v>
      </c>
      <c r="O52" s="22"/>
      <c r="P52" s="20" t="s">
        <v>141</v>
      </c>
      <c r="Q52" s="31"/>
      <c r="R52" s="47" t="s">
        <v>104</v>
      </c>
      <c r="S52" s="36" t="s">
        <v>142</v>
      </c>
      <c r="T52" s="47" t="s">
        <v>104</v>
      </c>
      <c r="U52" s="47" t="s">
        <v>143</v>
      </c>
      <c r="V52" s="47" t="s">
        <v>144</v>
      </c>
      <c r="W52" s="22" t="s">
        <v>252</v>
      </c>
      <c r="X52" s="19" t="s">
        <v>256</v>
      </c>
      <c r="Y52" s="55" t="s">
        <v>91</v>
      </c>
      <c r="Z52" s="55" t="s">
        <v>257</v>
      </c>
      <c r="AA52" s="59">
        <v>5.5E-2</v>
      </c>
      <c r="AB52" s="29" t="s">
        <v>91</v>
      </c>
      <c r="AC52" s="29"/>
      <c r="AD52" s="29"/>
      <c r="AE52" s="29"/>
      <c r="AF52" s="29"/>
      <c r="AG52" s="29"/>
      <c r="AH52" s="29"/>
      <c r="AI52" s="69"/>
      <c r="AJ52" s="19">
        <v>1</v>
      </c>
      <c r="AK52" s="19">
        <v>1</v>
      </c>
      <c r="AL52" s="19">
        <v>1</v>
      </c>
    </row>
    <row r="53" spans="1:38" s="3" customFormat="1" ht="39.950000000000003" customHeight="1">
      <c r="A53" s="17">
        <v>22</v>
      </c>
      <c r="B53" s="19"/>
      <c r="C53" s="19"/>
      <c r="D53" s="19">
        <v>2</v>
      </c>
      <c r="E53" s="19"/>
      <c r="F53" s="19"/>
      <c r="G53" s="19"/>
      <c r="H53" s="19"/>
      <c r="I53" s="19"/>
      <c r="J53" s="35"/>
      <c r="K53" s="35"/>
      <c r="L53" s="36" t="s">
        <v>258</v>
      </c>
      <c r="M53" s="27" t="s">
        <v>259</v>
      </c>
      <c r="N53" s="37" t="s">
        <v>238</v>
      </c>
      <c r="O53" s="42"/>
      <c r="P53" s="20" t="s">
        <v>141</v>
      </c>
      <c r="Q53" s="47"/>
      <c r="R53" s="47" t="s">
        <v>104</v>
      </c>
      <c r="S53" s="36" t="s">
        <v>142</v>
      </c>
      <c r="T53" s="47" t="s">
        <v>104</v>
      </c>
      <c r="U53" s="47" t="s">
        <v>144</v>
      </c>
      <c r="V53" s="47" t="s">
        <v>143</v>
      </c>
      <c r="W53" s="22" t="s">
        <v>260</v>
      </c>
      <c r="X53" s="19" t="s">
        <v>261</v>
      </c>
      <c r="Y53" s="33" t="s">
        <v>166</v>
      </c>
      <c r="Z53" s="55" t="s">
        <v>91</v>
      </c>
      <c r="AA53" s="54">
        <v>2.9999999999999997E-4</v>
      </c>
      <c r="AB53" s="29" t="s">
        <v>91</v>
      </c>
      <c r="AC53" s="29"/>
      <c r="AD53" s="29"/>
      <c r="AE53" s="29"/>
      <c r="AF53" s="29"/>
      <c r="AG53" s="29"/>
      <c r="AH53" s="29"/>
      <c r="AI53" s="69"/>
      <c r="AJ53" s="19">
        <v>1</v>
      </c>
      <c r="AK53" s="19">
        <v>1</v>
      </c>
      <c r="AL53" s="19">
        <v>1</v>
      </c>
    </row>
    <row r="54" spans="1:38" s="3" customFormat="1" ht="39.950000000000003" customHeight="1">
      <c r="A54" s="17">
        <v>23</v>
      </c>
      <c r="B54" s="19"/>
      <c r="C54" s="19"/>
      <c r="D54" s="19">
        <v>2</v>
      </c>
      <c r="E54" s="19"/>
      <c r="F54" s="19"/>
      <c r="G54" s="19"/>
      <c r="H54" s="19"/>
      <c r="I54" s="19"/>
      <c r="J54" s="35"/>
      <c r="K54" s="35"/>
      <c r="L54" s="36" t="s">
        <v>262</v>
      </c>
      <c r="M54" s="27" t="s">
        <v>263</v>
      </c>
      <c r="N54" s="43" t="s">
        <v>264</v>
      </c>
      <c r="O54" s="42"/>
      <c r="P54" s="20" t="s">
        <v>141</v>
      </c>
      <c r="Q54" s="47"/>
      <c r="R54" s="47" t="s">
        <v>104</v>
      </c>
      <c r="S54" s="36" t="s">
        <v>142</v>
      </c>
      <c r="T54" s="47" t="s">
        <v>104</v>
      </c>
      <c r="U54" s="47" t="s">
        <v>144</v>
      </c>
      <c r="V54" s="47" t="s">
        <v>143</v>
      </c>
      <c r="W54" s="22" t="s">
        <v>195</v>
      </c>
      <c r="X54" s="19" t="s">
        <v>265</v>
      </c>
      <c r="Y54" s="27" t="s">
        <v>91</v>
      </c>
      <c r="Z54" s="55" t="s">
        <v>91</v>
      </c>
      <c r="AA54" s="54">
        <v>2.3E-3</v>
      </c>
      <c r="AB54" s="29" t="s">
        <v>197</v>
      </c>
      <c r="AC54" s="29"/>
      <c r="AD54" s="29"/>
      <c r="AE54" s="29"/>
      <c r="AF54" s="29"/>
      <c r="AG54" s="29"/>
      <c r="AH54" s="29"/>
      <c r="AI54" s="69"/>
      <c r="AJ54" s="19">
        <v>2</v>
      </c>
      <c r="AK54" s="19">
        <v>2</v>
      </c>
      <c r="AL54" s="19">
        <v>2</v>
      </c>
    </row>
    <row r="55" spans="1:38" s="3" customFormat="1" ht="39.950000000000003" customHeight="1">
      <c r="A55" s="17"/>
      <c r="B55" s="19"/>
      <c r="C55" s="19"/>
      <c r="D55" s="19">
        <v>2</v>
      </c>
      <c r="E55" s="19"/>
      <c r="F55" s="19"/>
      <c r="G55" s="19"/>
      <c r="H55" s="19"/>
      <c r="I55" s="19"/>
      <c r="J55" s="35"/>
      <c r="K55" s="35"/>
      <c r="L55" s="19"/>
      <c r="M55" s="27" t="s">
        <v>266</v>
      </c>
      <c r="N55" s="28" t="s">
        <v>149</v>
      </c>
      <c r="O55" s="29"/>
      <c r="P55" s="20" t="s">
        <v>141</v>
      </c>
      <c r="Q55" s="35"/>
      <c r="R55" s="47" t="s">
        <v>104</v>
      </c>
      <c r="S55" s="36" t="s">
        <v>142</v>
      </c>
      <c r="T55" s="47" t="s">
        <v>104</v>
      </c>
      <c r="U55" s="47" t="s">
        <v>143</v>
      </c>
      <c r="V55" s="47" t="s">
        <v>144</v>
      </c>
      <c r="W55" s="22" t="s">
        <v>150</v>
      </c>
      <c r="X55" s="19" t="s">
        <v>146</v>
      </c>
      <c r="Y55" s="19" t="s">
        <v>91</v>
      </c>
      <c r="Z55" s="48" t="s">
        <v>91</v>
      </c>
      <c r="AA55" s="48" t="s">
        <v>91</v>
      </c>
      <c r="AB55" s="29" t="s">
        <v>91</v>
      </c>
      <c r="AC55" s="19"/>
      <c r="AD55" s="19"/>
      <c r="AE55" s="19"/>
      <c r="AF55" s="19"/>
      <c r="AG55" s="19"/>
      <c r="AH55" s="19"/>
      <c r="AI55" s="19"/>
      <c r="AJ55" s="19">
        <v>1</v>
      </c>
      <c r="AK55" s="70">
        <v>0</v>
      </c>
      <c r="AL55" s="71">
        <v>0</v>
      </c>
    </row>
    <row r="56" spans="1:38" s="3" customFormat="1" ht="39.950000000000003" customHeight="1">
      <c r="A56" s="17"/>
      <c r="B56" s="19"/>
      <c r="C56" s="19"/>
      <c r="D56" s="19">
        <v>2</v>
      </c>
      <c r="E56" s="19"/>
      <c r="F56" s="19"/>
      <c r="G56" s="19"/>
      <c r="H56" s="19"/>
      <c r="I56" s="19"/>
      <c r="J56" s="35"/>
      <c r="K56" s="35"/>
      <c r="L56" s="19"/>
      <c r="M56" s="27" t="s">
        <v>266</v>
      </c>
      <c r="N56" s="33" t="s">
        <v>152</v>
      </c>
      <c r="O56" s="29"/>
      <c r="P56" s="20" t="s">
        <v>141</v>
      </c>
      <c r="Q56" s="35"/>
      <c r="R56" s="47" t="s">
        <v>104</v>
      </c>
      <c r="S56" s="36" t="s">
        <v>142</v>
      </c>
      <c r="T56" s="47" t="s">
        <v>104</v>
      </c>
      <c r="U56" s="47" t="s">
        <v>143</v>
      </c>
      <c r="V56" s="47" t="s">
        <v>144</v>
      </c>
      <c r="W56" s="22" t="s">
        <v>150</v>
      </c>
      <c r="X56" s="19" t="s">
        <v>146</v>
      </c>
      <c r="Y56" s="19" t="s">
        <v>91</v>
      </c>
      <c r="Z56" s="48" t="s">
        <v>91</v>
      </c>
      <c r="AA56" s="48" t="s">
        <v>91</v>
      </c>
      <c r="AB56" s="29" t="s">
        <v>91</v>
      </c>
      <c r="AC56" s="19"/>
      <c r="AD56" s="19"/>
      <c r="AE56" s="19"/>
      <c r="AF56" s="19"/>
      <c r="AG56" s="19"/>
      <c r="AH56" s="19"/>
      <c r="AI56" s="19"/>
      <c r="AJ56" s="19">
        <v>0</v>
      </c>
      <c r="AK56" s="70">
        <v>1</v>
      </c>
      <c r="AL56" s="71">
        <v>0</v>
      </c>
    </row>
    <row r="57" spans="1:38" s="3" customFormat="1" ht="39.950000000000003" customHeight="1">
      <c r="A57" s="17">
        <v>25</v>
      </c>
      <c r="B57" s="19"/>
      <c r="C57" s="19"/>
      <c r="D57" s="19">
        <v>2</v>
      </c>
      <c r="E57" s="19"/>
      <c r="F57" s="19"/>
      <c r="G57" s="19"/>
      <c r="H57" s="19"/>
      <c r="I57" s="19"/>
      <c r="J57" s="35"/>
      <c r="K57" s="35"/>
      <c r="L57" s="19"/>
      <c r="M57" s="27" t="s">
        <v>266</v>
      </c>
      <c r="N57" s="33" t="s">
        <v>153</v>
      </c>
      <c r="O57" s="29"/>
      <c r="P57" s="20" t="s">
        <v>141</v>
      </c>
      <c r="Q57" s="31"/>
      <c r="R57" s="47" t="s">
        <v>104</v>
      </c>
      <c r="S57" s="36" t="s">
        <v>142</v>
      </c>
      <c r="T57" s="47" t="s">
        <v>104</v>
      </c>
      <c r="U57" s="47" t="s">
        <v>143</v>
      </c>
      <c r="V57" s="47" t="s">
        <v>144</v>
      </c>
      <c r="W57" s="22" t="s">
        <v>150</v>
      </c>
      <c r="X57" s="19" t="s">
        <v>146</v>
      </c>
      <c r="Y57" s="19" t="s">
        <v>91</v>
      </c>
      <c r="Z57" s="48" t="s">
        <v>91</v>
      </c>
      <c r="AA57" s="48" t="s">
        <v>91</v>
      </c>
      <c r="AB57" s="29" t="s">
        <v>91</v>
      </c>
      <c r="AC57" s="35"/>
      <c r="AD57" s="35"/>
      <c r="AE57" s="35"/>
      <c r="AF57" s="35"/>
      <c r="AG57" s="73"/>
      <c r="AH57" s="73"/>
      <c r="AI57" s="69"/>
      <c r="AJ57" s="19">
        <v>0</v>
      </c>
      <c r="AK57" s="70">
        <v>0</v>
      </c>
      <c r="AL57" s="71">
        <v>1</v>
      </c>
    </row>
    <row r="58" spans="1:38" s="3" customFormat="1" ht="39.950000000000003" customHeight="1">
      <c r="A58" s="17"/>
      <c r="B58" s="19"/>
      <c r="C58" s="19"/>
      <c r="D58" s="19"/>
      <c r="E58" s="19">
        <v>3</v>
      </c>
      <c r="F58" s="19"/>
      <c r="G58" s="19"/>
      <c r="H58" s="19"/>
      <c r="I58" s="19"/>
      <c r="J58" s="35"/>
      <c r="K58" s="35"/>
      <c r="L58" s="19"/>
      <c r="M58" s="27" t="s">
        <v>53</v>
      </c>
      <c r="N58" s="28" t="s">
        <v>149</v>
      </c>
      <c r="O58" s="29"/>
      <c r="P58" s="20" t="s">
        <v>141</v>
      </c>
      <c r="Q58" s="35"/>
      <c r="R58" s="47" t="s">
        <v>104</v>
      </c>
      <c r="S58" s="36" t="s">
        <v>142</v>
      </c>
      <c r="T58" s="36" t="s">
        <v>91</v>
      </c>
      <c r="U58" s="47" t="s">
        <v>143</v>
      </c>
      <c r="V58" s="47" t="s">
        <v>144</v>
      </c>
      <c r="W58" s="22" t="s">
        <v>150</v>
      </c>
      <c r="X58" s="19" t="s">
        <v>146</v>
      </c>
      <c r="Y58" s="19" t="s">
        <v>91</v>
      </c>
      <c r="Z58" s="48" t="s">
        <v>91</v>
      </c>
      <c r="AA58" s="48" t="s">
        <v>91</v>
      </c>
      <c r="AB58" s="29" t="s">
        <v>91</v>
      </c>
      <c r="AC58" s="35"/>
      <c r="AD58" s="35"/>
      <c r="AE58" s="35"/>
      <c r="AF58" s="35"/>
      <c r="AG58" s="73"/>
      <c r="AH58" s="73"/>
      <c r="AI58" s="69"/>
      <c r="AJ58" s="19">
        <v>1</v>
      </c>
      <c r="AK58" s="70">
        <v>0</v>
      </c>
      <c r="AL58" s="71">
        <v>0</v>
      </c>
    </row>
    <row r="59" spans="1:38" s="3" customFormat="1" ht="39.950000000000003" customHeight="1">
      <c r="A59" s="17"/>
      <c r="B59" s="19"/>
      <c r="C59" s="19"/>
      <c r="D59" s="19"/>
      <c r="E59" s="19">
        <v>3</v>
      </c>
      <c r="F59" s="19"/>
      <c r="G59" s="19"/>
      <c r="H59" s="19"/>
      <c r="I59" s="19"/>
      <c r="J59" s="35"/>
      <c r="K59" s="35"/>
      <c r="L59" s="19"/>
      <c r="M59" s="27" t="s">
        <v>53</v>
      </c>
      <c r="N59" s="33" t="s">
        <v>152</v>
      </c>
      <c r="O59" s="29"/>
      <c r="P59" s="20" t="s">
        <v>141</v>
      </c>
      <c r="Q59" s="35"/>
      <c r="R59" s="47" t="s">
        <v>104</v>
      </c>
      <c r="S59" s="36" t="s">
        <v>142</v>
      </c>
      <c r="T59" s="36" t="s">
        <v>91</v>
      </c>
      <c r="U59" s="47" t="s">
        <v>143</v>
      </c>
      <c r="V59" s="47" t="s">
        <v>144</v>
      </c>
      <c r="W59" s="22" t="s">
        <v>150</v>
      </c>
      <c r="X59" s="19" t="s">
        <v>146</v>
      </c>
      <c r="Y59" s="19" t="s">
        <v>91</v>
      </c>
      <c r="Z59" s="48" t="s">
        <v>91</v>
      </c>
      <c r="AA59" s="48" t="s">
        <v>91</v>
      </c>
      <c r="AB59" s="29" t="s">
        <v>91</v>
      </c>
      <c r="AC59" s="35"/>
      <c r="AD59" s="35"/>
      <c r="AE59" s="35"/>
      <c r="AF59" s="35"/>
      <c r="AG59" s="73"/>
      <c r="AH59" s="73"/>
      <c r="AI59" s="69"/>
      <c r="AJ59" s="19">
        <v>0</v>
      </c>
      <c r="AK59" s="70">
        <v>1</v>
      </c>
      <c r="AL59" s="71">
        <v>0</v>
      </c>
    </row>
    <row r="60" spans="1:38" s="3" customFormat="1" ht="39.950000000000003" customHeight="1">
      <c r="A60" s="17">
        <v>26</v>
      </c>
      <c r="B60" s="19"/>
      <c r="C60" s="19"/>
      <c r="D60" s="19"/>
      <c r="E60" s="19">
        <v>3</v>
      </c>
      <c r="F60" s="19"/>
      <c r="G60" s="19"/>
      <c r="H60" s="19"/>
      <c r="I60" s="19"/>
      <c r="J60" s="35"/>
      <c r="K60" s="35"/>
      <c r="L60" s="19"/>
      <c r="M60" s="27" t="s">
        <v>53</v>
      </c>
      <c r="N60" s="33" t="s">
        <v>153</v>
      </c>
      <c r="O60" s="29"/>
      <c r="P60" s="20" t="s">
        <v>141</v>
      </c>
      <c r="Q60" s="35"/>
      <c r="R60" s="47" t="s">
        <v>104</v>
      </c>
      <c r="S60" s="36" t="s">
        <v>142</v>
      </c>
      <c r="T60" s="36" t="s">
        <v>91</v>
      </c>
      <c r="U60" s="47" t="s">
        <v>143</v>
      </c>
      <c r="V60" s="47" t="s">
        <v>144</v>
      </c>
      <c r="W60" s="22" t="s">
        <v>150</v>
      </c>
      <c r="X60" s="19" t="s">
        <v>146</v>
      </c>
      <c r="Y60" s="36" t="s">
        <v>91</v>
      </c>
      <c r="Z60" s="48" t="s">
        <v>91</v>
      </c>
      <c r="AA60" s="48" t="s">
        <v>91</v>
      </c>
      <c r="AB60" s="29" t="s">
        <v>91</v>
      </c>
      <c r="AC60" s="35"/>
      <c r="AD60" s="35"/>
      <c r="AE60" s="35"/>
      <c r="AF60" s="35"/>
      <c r="AG60" s="73"/>
      <c r="AH60" s="73"/>
      <c r="AI60" s="69"/>
      <c r="AJ60" s="19">
        <v>0</v>
      </c>
      <c r="AK60" s="70">
        <v>0</v>
      </c>
      <c r="AL60" s="71">
        <v>1</v>
      </c>
    </row>
    <row r="61" spans="1:38" s="3" customFormat="1" ht="39.950000000000003" customHeight="1">
      <c r="A61" s="17">
        <v>27</v>
      </c>
      <c r="B61" s="19"/>
      <c r="C61" s="19"/>
      <c r="D61" s="19"/>
      <c r="E61" s="19">
        <v>3</v>
      </c>
      <c r="F61" s="19"/>
      <c r="G61" s="19"/>
      <c r="H61" s="19"/>
      <c r="I61" s="19"/>
      <c r="J61" s="35"/>
      <c r="K61" s="35"/>
      <c r="L61" s="44"/>
      <c r="M61" s="27" t="s">
        <v>267</v>
      </c>
      <c r="N61" s="28" t="s">
        <v>161</v>
      </c>
      <c r="O61" s="29"/>
      <c r="P61" s="20" t="s">
        <v>141</v>
      </c>
      <c r="Q61" s="48"/>
      <c r="R61" s="47" t="s">
        <v>104</v>
      </c>
      <c r="S61" s="36" t="s">
        <v>142</v>
      </c>
      <c r="T61" s="47" t="s">
        <v>104</v>
      </c>
      <c r="U61" s="47" t="s">
        <v>143</v>
      </c>
      <c r="V61" s="47" t="s">
        <v>144</v>
      </c>
      <c r="W61" s="22" t="s">
        <v>150</v>
      </c>
      <c r="X61" s="19" t="s">
        <v>146</v>
      </c>
      <c r="Y61" s="36" t="s">
        <v>91</v>
      </c>
      <c r="Z61" s="48" t="s">
        <v>91</v>
      </c>
      <c r="AA61" s="48" t="s">
        <v>91</v>
      </c>
      <c r="AB61" s="29" t="s">
        <v>91</v>
      </c>
      <c r="AC61" s="35"/>
      <c r="AD61" s="35"/>
      <c r="AE61" s="35"/>
      <c r="AF61" s="35"/>
      <c r="AG61" s="73"/>
      <c r="AH61" s="73"/>
      <c r="AI61" s="69"/>
      <c r="AJ61" s="19">
        <v>1</v>
      </c>
      <c r="AK61" s="19">
        <v>1</v>
      </c>
      <c r="AL61" s="19">
        <v>1</v>
      </c>
    </row>
    <row r="62" spans="1:38" s="3" customFormat="1" ht="39.950000000000003" customHeight="1">
      <c r="A62" s="17">
        <v>28</v>
      </c>
      <c r="B62" s="19"/>
      <c r="C62" s="19"/>
      <c r="D62" s="19"/>
      <c r="E62" s="22"/>
      <c r="F62" s="19">
        <v>4</v>
      </c>
      <c r="G62" s="19"/>
      <c r="H62" s="19"/>
      <c r="I62" s="19"/>
      <c r="J62" s="35"/>
      <c r="K62" s="35"/>
      <c r="L62" s="26"/>
      <c r="M62" s="27" t="s">
        <v>268</v>
      </c>
      <c r="N62" s="28" t="s">
        <v>161</v>
      </c>
      <c r="O62" s="22"/>
      <c r="P62" s="20" t="s">
        <v>141</v>
      </c>
      <c r="Q62" s="48"/>
      <c r="R62" s="47" t="s">
        <v>104</v>
      </c>
      <c r="S62" s="36" t="s">
        <v>142</v>
      </c>
      <c r="T62" s="47" t="s">
        <v>104</v>
      </c>
      <c r="U62" s="47" t="s">
        <v>143</v>
      </c>
      <c r="V62" s="47" t="s">
        <v>144</v>
      </c>
      <c r="W62" s="35" t="s">
        <v>169</v>
      </c>
      <c r="X62" s="52" t="s">
        <v>269</v>
      </c>
      <c r="Y62" s="63" t="s">
        <v>270</v>
      </c>
      <c r="Z62" s="48" t="s">
        <v>271</v>
      </c>
      <c r="AA62" s="59">
        <v>0.80400000000000005</v>
      </c>
      <c r="AB62" s="29" t="s">
        <v>91</v>
      </c>
      <c r="AC62" s="35"/>
      <c r="AD62" s="35"/>
      <c r="AE62" s="35"/>
      <c r="AF62" s="35"/>
      <c r="AG62" s="73"/>
      <c r="AH62" s="73"/>
      <c r="AI62" s="69"/>
      <c r="AJ62" s="19">
        <v>1</v>
      </c>
      <c r="AK62" s="19">
        <v>1</v>
      </c>
      <c r="AL62" s="19">
        <v>1</v>
      </c>
    </row>
    <row r="63" spans="1:38" s="3" customFormat="1" ht="39.950000000000003" customHeight="1">
      <c r="A63" s="17">
        <v>29</v>
      </c>
      <c r="B63" s="20"/>
      <c r="C63" s="19"/>
      <c r="D63" s="19"/>
      <c r="E63" s="19"/>
      <c r="F63" s="19">
        <v>4</v>
      </c>
      <c r="G63" s="19"/>
      <c r="H63" s="19"/>
      <c r="I63" s="19"/>
      <c r="J63" s="29"/>
      <c r="K63" s="33"/>
      <c r="L63" s="45"/>
      <c r="M63" s="27" t="s">
        <v>272</v>
      </c>
      <c r="N63" s="46" t="s">
        <v>161</v>
      </c>
      <c r="O63" s="42"/>
      <c r="P63" s="20" t="s">
        <v>141</v>
      </c>
      <c r="Q63" s="47"/>
      <c r="R63" s="47" t="s">
        <v>104</v>
      </c>
      <c r="S63" s="36" t="s">
        <v>142</v>
      </c>
      <c r="T63" s="36" t="s">
        <v>91</v>
      </c>
      <c r="U63" s="47" t="s">
        <v>143</v>
      </c>
      <c r="V63" s="47" t="s">
        <v>144</v>
      </c>
      <c r="W63" s="22" t="s">
        <v>164</v>
      </c>
      <c r="X63" s="19" t="s">
        <v>273</v>
      </c>
      <c r="Y63" s="36" t="s">
        <v>249</v>
      </c>
      <c r="Z63" s="20" t="s">
        <v>91</v>
      </c>
      <c r="AA63" s="20" t="s">
        <v>91</v>
      </c>
      <c r="AB63" s="29" t="s">
        <v>91</v>
      </c>
      <c r="AC63" s="20"/>
      <c r="AD63" s="20"/>
      <c r="AE63" s="20"/>
      <c r="AF63" s="20"/>
      <c r="AG63" s="73"/>
      <c r="AH63" s="73"/>
      <c r="AI63" s="69"/>
      <c r="AJ63" s="19">
        <v>1</v>
      </c>
      <c r="AK63" s="19">
        <v>1</v>
      </c>
      <c r="AL63" s="19">
        <v>1</v>
      </c>
    </row>
    <row r="64" spans="1:38" s="3" customFormat="1" ht="39.950000000000003" customHeight="1">
      <c r="A64" s="17"/>
      <c r="B64" s="20"/>
      <c r="C64" s="19"/>
      <c r="D64" s="19"/>
      <c r="E64" s="19"/>
      <c r="F64" s="19">
        <v>4</v>
      </c>
      <c r="G64" s="19"/>
      <c r="H64" s="19"/>
      <c r="I64" s="19"/>
      <c r="J64" s="29"/>
      <c r="K64" s="33"/>
      <c r="L64" s="45"/>
      <c r="M64" s="27" t="s">
        <v>274</v>
      </c>
      <c r="N64" s="46" t="s">
        <v>161</v>
      </c>
      <c r="O64" s="42"/>
      <c r="P64" s="20" t="s">
        <v>141</v>
      </c>
      <c r="Q64" s="47"/>
      <c r="R64" s="47" t="s">
        <v>104</v>
      </c>
      <c r="S64" s="36" t="s">
        <v>142</v>
      </c>
      <c r="T64" s="36" t="s">
        <v>91</v>
      </c>
      <c r="U64" s="47" t="s">
        <v>143</v>
      </c>
      <c r="V64" s="47" t="s">
        <v>144</v>
      </c>
      <c r="W64" s="22" t="s">
        <v>164</v>
      </c>
      <c r="X64" s="19" t="s">
        <v>273</v>
      </c>
      <c r="Y64" s="36" t="s">
        <v>249</v>
      </c>
      <c r="Z64" s="20" t="s">
        <v>91</v>
      </c>
      <c r="AA64" s="20" t="s">
        <v>91</v>
      </c>
      <c r="AB64" s="29" t="s">
        <v>91</v>
      </c>
      <c r="AC64" s="20"/>
      <c r="AD64" s="20"/>
      <c r="AE64" s="20"/>
      <c r="AF64" s="20"/>
      <c r="AG64" s="73"/>
      <c r="AH64" s="73"/>
      <c r="AI64" s="69"/>
      <c r="AJ64" s="19">
        <v>1</v>
      </c>
      <c r="AK64" s="19">
        <v>1</v>
      </c>
      <c r="AL64" s="19">
        <v>1</v>
      </c>
    </row>
    <row r="65" spans="1:38" s="3" customFormat="1" ht="39.950000000000003" customHeight="1">
      <c r="A65" s="17">
        <v>30</v>
      </c>
      <c r="B65" s="20"/>
      <c r="C65" s="19"/>
      <c r="D65" s="19"/>
      <c r="E65" s="19"/>
      <c r="F65" s="19">
        <v>4</v>
      </c>
      <c r="G65" s="19"/>
      <c r="H65" s="19"/>
      <c r="I65" s="19"/>
      <c r="J65" s="29"/>
      <c r="K65" s="33"/>
      <c r="L65" s="79"/>
      <c r="M65" s="27" t="s">
        <v>274</v>
      </c>
      <c r="N65" s="46" t="s">
        <v>161</v>
      </c>
      <c r="O65" s="42"/>
      <c r="P65" s="20" t="s">
        <v>141</v>
      </c>
      <c r="Q65" s="47"/>
      <c r="R65" s="47" t="s">
        <v>104</v>
      </c>
      <c r="S65" s="36" t="s">
        <v>142</v>
      </c>
      <c r="T65" s="36" t="s">
        <v>91</v>
      </c>
      <c r="U65" s="47" t="s">
        <v>143</v>
      </c>
      <c r="V65" s="47" t="s">
        <v>144</v>
      </c>
      <c r="W65" s="22" t="s">
        <v>164</v>
      </c>
      <c r="X65" s="19" t="s">
        <v>273</v>
      </c>
      <c r="Y65" s="36" t="s">
        <v>249</v>
      </c>
      <c r="Z65" s="20" t="s">
        <v>91</v>
      </c>
      <c r="AA65" s="20" t="s">
        <v>91</v>
      </c>
      <c r="AB65" s="29" t="s">
        <v>91</v>
      </c>
      <c r="AC65" s="20"/>
      <c r="AD65" s="20"/>
      <c r="AE65" s="20"/>
      <c r="AF65" s="20"/>
      <c r="AG65" s="73"/>
      <c r="AH65" s="73"/>
      <c r="AI65" s="69"/>
      <c r="AJ65" s="19">
        <v>2</v>
      </c>
      <c r="AK65" s="19">
        <v>2</v>
      </c>
      <c r="AL65" s="19">
        <v>2</v>
      </c>
    </row>
    <row r="66" spans="1:38" s="3" customFormat="1" ht="39.950000000000003" customHeight="1">
      <c r="A66" s="17"/>
      <c r="B66" s="20"/>
      <c r="C66" s="19"/>
      <c r="D66" s="19"/>
      <c r="E66" s="19"/>
      <c r="F66" s="19">
        <v>4</v>
      </c>
      <c r="G66" s="19"/>
      <c r="H66" s="19"/>
      <c r="I66" s="19"/>
      <c r="J66" s="29"/>
      <c r="K66" s="33"/>
      <c r="L66" s="79"/>
      <c r="M66" s="27" t="s">
        <v>275</v>
      </c>
      <c r="N66" s="28" t="s">
        <v>161</v>
      </c>
      <c r="O66" s="42"/>
      <c r="P66" s="20" t="s">
        <v>141</v>
      </c>
      <c r="Q66" s="47"/>
      <c r="R66" s="47" t="s">
        <v>104</v>
      </c>
      <c r="S66" s="36" t="s">
        <v>142</v>
      </c>
      <c r="T66" s="36" t="s">
        <v>91</v>
      </c>
      <c r="U66" s="47" t="s">
        <v>143</v>
      </c>
      <c r="V66" s="47" t="s">
        <v>144</v>
      </c>
      <c r="W66" s="22" t="s">
        <v>164</v>
      </c>
      <c r="X66" s="19" t="s">
        <v>273</v>
      </c>
      <c r="Y66" s="36" t="s">
        <v>249</v>
      </c>
      <c r="Z66" s="20" t="s">
        <v>91</v>
      </c>
      <c r="AA66" s="20" t="s">
        <v>91</v>
      </c>
      <c r="AB66" s="29" t="s">
        <v>91</v>
      </c>
      <c r="AC66" s="20"/>
      <c r="AD66" s="20"/>
      <c r="AE66" s="20"/>
      <c r="AF66" s="20"/>
      <c r="AG66" s="73"/>
      <c r="AH66" s="73"/>
      <c r="AI66" s="69"/>
      <c r="AJ66" s="19">
        <v>1</v>
      </c>
      <c r="AK66" s="19">
        <v>1</v>
      </c>
      <c r="AL66" s="19">
        <v>1</v>
      </c>
    </row>
    <row r="67" spans="1:38" s="4" customFormat="1" ht="39.950000000000003" customHeight="1">
      <c r="A67" s="77">
        <v>31</v>
      </c>
      <c r="B67" s="78"/>
      <c r="C67" s="50"/>
      <c r="D67" s="50"/>
      <c r="E67" s="50"/>
      <c r="F67" s="50">
        <v>4</v>
      </c>
      <c r="G67" s="50"/>
      <c r="H67" s="50"/>
      <c r="I67" s="50"/>
      <c r="J67" s="80"/>
      <c r="K67" s="81"/>
      <c r="L67" s="82"/>
      <c r="M67" s="83" t="s">
        <v>276</v>
      </c>
      <c r="N67" s="84" t="s">
        <v>161</v>
      </c>
      <c r="O67" s="85"/>
      <c r="P67" s="20" t="s">
        <v>141</v>
      </c>
      <c r="Q67" s="88"/>
      <c r="R67" s="47" t="s">
        <v>104</v>
      </c>
      <c r="S67" s="36" t="s">
        <v>142</v>
      </c>
      <c r="T67" s="36" t="s">
        <v>91</v>
      </c>
      <c r="U67" s="89" t="s">
        <v>143</v>
      </c>
      <c r="V67" s="89" t="s">
        <v>144</v>
      </c>
      <c r="W67" s="90" t="s">
        <v>277</v>
      </c>
      <c r="X67" s="88" t="s">
        <v>91</v>
      </c>
      <c r="Y67" s="88" t="s">
        <v>278</v>
      </c>
      <c r="Z67" s="78" t="s">
        <v>91</v>
      </c>
      <c r="AA67" s="91">
        <v>5.0000000000000001E-3</v>
      </c>
      <c r="AB67" s="80" t="s">
        <v>91</v>
      </c>
      <c r="AC67" s="80"/>
      <c r="AD67" s="80"/>
      <c r="AE67" s="80"/>
      <c r="AF67" s="80"/>
      <c r="AG67" s="99"/>
      <c r="AH67" s="99"/>
      <c r="AI67" s="84"/>
      <c r="AJ67" s="50">
        <v>1</v>
      </c>
      <c r="AK67" s="80"/>
      <c r="AL67" s="100"/>
    </row>
    <row r="68" spans="1:38" s="3" customFormat="1" ht="39.950000000000003" customHeight="1">
      <c r="A68" s="17">
        <v>32</v>
      </c>
      <c r="B68" s="19"/>
      <c r="C68" s="19"/>
      <c r="D68" s="19"/>
      <c r="E68" s="22">
        <v>3</v>
      </c>
      <c r="F68" s="19"/>
      <c r="G68" s="19"/>
      <c r="H68" s="19"/>
      <c r="I68" s="19"/>
      <c r="J68" s="29"/>
      <c r="K68" s="29"/>
      <c r="L68" s="36"/>
      <c r="M68" s="27" t="s">
        <v>279</v>
      </c>
      <c r="N68" s="28" t="s">
        <v>195</v>
      </c>
      <c r="O68" s="29"/>
      <c r="P68" s="20" t="s">
        <v>141</v>
      </c>
      <c r="Q68" s="36" t="s">
        <v>91</v>
      </c>
      <c r="R68" s="47" t="s">
        <v>104</v>
      </c>
      <c r="S68" s="36" t="s">
        <v>142</v>
      </c>
      <c r="T68" s="36" t="s">
        <v>91</v>
      </c>
      <c r="U68" s="47" t="s">
        <v>144</v>
      </c>
      <c r="V68" s="47" t="s">
        <v>143</v>
      </c>
      <c r="W68" s="36" t="s">
        <v>91</v>
      </c>
      <c r="X68" s="36" t="s">
        <v>91</v>
      </c>
      <c r="Y68" s="36" t="s">
        <v>91</v>
      </c>
      <c r="Z68" s="36" t="s">
        <v>91</v>
      </c>
      <c r="AA68" s="58">
        <v>1E-3</v>
      </c>
      <c r="AB68" s="29" t="s">
        <v>91</v>
      </c>
      <c r="AC68" s="48"/>
      <c r="AD68" s="48"/>
      <c r="AE68" s="48"/>
      <c r="AF68" s="48"/>
      <c r="AG68" s="73"/>
      <c r="AH68" s="73"/>
      <c r="AI68" s="69"/>
      <c r="AJ68" s="19">
        <v>24</v>
      </c>
      <c r="AK68" s="19">
        <v>24</v>
      </c>
      <c r="AL68" s="19">
        <v>24</v>
      </c>
    </row>
    <row r="69" spans="1:38" s="3" customFormat="1" ht="39.950000000000003" customHeight="1">
      <c r="A69" s="17"/>
      <c r="B69" s="19"/>
      <c r="C69" s="19">
        <v>1</v>
      </c>
      <c r="D69" s="19"/>
      <c r="E69" s="19"/>
      <c r="F69" s="19"/>
      <c r="G69" s="19"/>
      <c r="H69" s="19"/>
      <c r="I69" s="19"/>
      <c r="J69" s="35"/>
      <c r="K69" s="35"/>
      <c r="L69" s="19"/>
      <c r="M69" s="27" t="s">
        <v>280</v>
      </c>
      <c r="N69" s="86" t="s">
        <v>405</v>
      </c>
      <c r="O69" s="29"/>
      <c r="P69" s="20" t="s">
        <v>141</v>
      </c>
      <c r="Q69" s="35"/>
      <c r="R69" s="47" t="s">
        <v>104</v>
      </c>
      <c r="S69" s="36" t="s">
        <v>142</v>
      </c>
      <c r="T69" s="47" t="s">
        <v>104</v>
      </c>
      <c r="U69" s="47" t="s">
        <v>143</v>
      </c>
      <c r="V69" s="47" t="s">
        <v>144</v>
      </c>
      <c r="W69" s="22" t="s">
        <v>150</v>
      </c>
      <c r="X69" s="19" t="s">
        <v>146</v>
      </c>
      <c r="Y69" s="36" t="s">
        <v>91</v>
      </c>
      <c r="Z69" s="20" t="s">
        <v>415</v>
      </c>
      <c r="AA69" s="20"/>
      <c r="AB69" s="29" t="s">
        <v>91</v>
      </c>
      <c r="AC69" s="35"/>
      <c r="AD69" s="35"/>
      <c r="AE69" s="35"/>
      <c r="AF69" s="35"/>
      <c r="AG69" s="73"/>
      <c r="AH69" s="73"/>
      <c r="AI69" s="69"/>
      <c r="AJ69" s="19">
        <v>1</v>
      </c>
      <c r="AK69" s="70">
        <v>0</v>
      </c>
      <c r="AL69" s="71">
        <v>0</v>
      </c>
    </row>
    <row r="70" spans="1:38" s="3" customFormat="1" ht="39.950000000000003" customHeight="1">
      <c r="A70" s="17"/>
      <c r="B70" s="19"/>
      <c r="C70" s="19">
        <v>1</v>
      </c>
      <c r="D70" s="19"/>
      <c r="E70" s="19"/>
      <c r="F70" s="19"/>
      <c r="G70" s="19"/>
      <c r="H70" s="19"/>
      <c r="I70" s="19"/>
      <c r="J70" s="35"/>
      <c r="K70" s="35"/>
      <c r="L70" s="19"/>
      <c r="M70" s="27" t="s">
        <v>280</v>
      </c>
      <c r="N70" s="86" t="s">
        <v>408</v>
      </c>
      <c r="O70" s="29"/>
      <c r="P70" s="20" t="s">
        <v>141</v>
      </c>
      <c r="Q70" s="35"/>
      <c r="R70" s="47" t="s">
        <v>104</v>
      </c>
      <c r="S70" s="36" t="s">
        <v>142</v>
      </c>
      <c r="T70" s="47" t="s">
        <v>104</v>
      </c>
      <c r="U70" s="47" t="s">
        <v>143</v>
      </c>
      <c r="V70" s="47" t="s">
        <v>144</v>
      </c>
      <c r="W70" s="22" t="s">
        <v>150</v>
      </c>
      <c r="X70" s="19" t="s">
        <v>146</v>
      </c>
      <c r="Y70" s="36" t="s">
        <v>91</v>
      </c>
      <c r="Z70" s="20" t="s">
        <v>415</v>
      </c>
      <c r="AA70" s="20"/>
      <c r="AB70" s="29" t="s">
        <v>91</v>
      </c>
      <c r="AC70" s="35"/>
      <c r="AD70" s="35"/>
      <c r="AE70" s="35"/>
      <c r="AF70" s="35"/>
      <c r="AG70" s="73"/>
      <c r="AH70" s="73"/>
      <c r="AI70" s="69"/>
      <c r="AJ70" s="19">
        <v>0</v>
      </c>
      <c r="AK70" s="70">
        <v>1</v>
      </c>
      <c r="AL70" s="71">
        <v>0</v>
      </c>
    </row>
    <row r="71" spans="1:38" s="5" customFormat="1" ht="39.950000000000003" customHeight="1">
      <c r="A71" s="17">
        <v>36</v>
      </c>
      <c r="B71" s="19"/>
      <c r="C71" s="19">
        <v>1</v>
      </c>
      <c r="D71" s="19"/>
      <c r="E71" s="19"/>
      <c r="F71" s="19"/>
      <c r="G71" s="19"/>
      <c r="H71" s="19"/>
      <c r="I71" s="19"/>
      <c r="J71" s="29"/>
      <c r="K71" s="29"/>
      <c r="L71" s="30"/>
      <c r="M71" s="27" t="s">
        <v>280</v>
      </c>
      <c r="N71" s="86" t="s">
        <v>410</v>
      </c>
      <c r="O71" s="29"/>
      <c r="P71" s="20" t="s">
        <v>141</v>
      </c>
      <c r="Q71" s="47"/>
      <c r="R71" s="47" t="s">
        <v>104</v>
      </c>
      <c r="S71" s="36" t="s">
        <v>142</v>
      </c>
      <c r="T71" s="47" t="s">
        <v>104</v>
      </c>
      <c r="U71" s="47" t="s">
        <v>143</v>
      </c>
      <c r="V71" s="47" t="s">
        <v>144</v>
      </c>
      <c r="W71" s="22" t="s">
        <v>150</v>
      </c>
      <c r="X71" s="19" t="s">
        <v>146</v>
      </c>
      <c r="Y71" s="36" t="s">
        <v>91</v>
      </c>
      <c r="Z71" s="20" t="s">
        <v>415</v>
      </c>
      <c r="AA71" s="20"/>
      <c r="AB71" s="29" t="s">
        <v>91</v>
      </c>
      <c r="AC71" s="48"/>
      <c r="AD71" s="48"/>
      <c r="AE71" s="48"/>
      <c r="AF71" s="48"/>
      <c r="AG71" s="73"/>
      <c r="AH71" s="73"/>
      <c r="AI71" s="69"/>
      <c r="AJ71" s="19">
        <v>0</v>
      </c>
      <c r="AK71" s="70">
        <v>0</v>
      </c>
      <c r="AL71" s="71">
        <v>1</v>
      </c>
    </row>
    <row r="72" spans="1:38" s="5" customFormat="1" ht="39.950000000000003" customHeight="1">
      <c r="A72" s="17"/>
      <c r="B72" s="19"/>
      <c r="C72" s="19"/>
      <c r="D72" s="19">
        <v>2</v>
      </c>
      <c r="E72" s="19"/>
      <c r="F72" s="19"/>
      <c r="G72" s="19"/>
      <c r="H72" s="19"/>
      <c r="I72" s="19"/>
      <c r="J72" s="29"/>
      <c r="K72" s="29"/>
      <c r="L72" s="30"/>
      <c r="M72" s="27" t="s">
        <v>282</v>
      </c>
      <c r="N72" s="86" t="s">
        <v>405</v>
      </c>
      <c r="O72" s="29"/>
      <c r="P72" s="20" t="s">
        <v>141</v>
      </c>
      <c r="Q72" s="47"/>
      <c r="R72" s="47" t="s">
        <v>104</v>
      </c>
      <c r="S72" s="36" t="s">
        <v>142</v>
      </c>
      <c r="T72" s="47" t="s">
        <v>104</v>
      </c>
      <c r="U72" s="47" t="s">
        <v>143</v>
      </c>
      <c r="V72" s="47" t="s">
        <v>144</v>
      </c>
      <c r="W72" s="22" t="s">
        <v>150</v>
      </c>
      <c r="X72" s="19" t="s">
        <v>146</v>
      </c>
      <c r="Y72" s="36" t="s">
        <v>91</v>
      </c>
      <c r="Z72" s="20" t="s">
        <v>91</v>
      </c>
      <c r="AA72" s="20" t="s">
        <v>91</v>
      </c>
      <c r="AB72" s="29" t="s">
        <v>91</v>
      </c>
      <c r="AC72" s="48"/>
      <c r="AD72" s="48"/>
      <c r="AE72" s="48"/>
      <c r="AF72" s="48"/>
      <c r="AG72" s="73"/>
      <c r="AH72" s="73"/>
      <c r="AI72" s="69"/>
      <c r="AJ72" s="19">
        <v>1</v>
      </c>
      <c r="AK72" s="70">
        <v>0</v>
      </c>
      <c r="AL72" s="71">
        <v>0</v>
      </c>
    </row>
    <row r="73" spans="1:38" s="5" customFormat="1" ht="39.950000000000003" customHeight="1">
      <c r="A73" s="17"/>
      <c r="B73" s="19"/>
      <c r="C73" s="19"/>
      <c r="D73" s="19">
        <v>2</v>
      </c>
      <c r="E73" s="19"/>
      <c r="F73" s="19"/>
      <c r="G73" s="19"/>
      <c r="H73" s="19"/>
      <c r="I73" s="19"/>
      <c r="J73" s="29"/>
      <c r="K73" s="29"/>
      <c r="L73" s="30"/>
      <c r="M73" s="27" t="s">
        <v>282</v>
      </c>
      <c r="N73" s="86" t="s">
        <v>408</v>
      </c>
      <c r="O73" s="29"/>
      <c r="P73" s="20" t="s">
        <v>141</v>
      </c>
      <c r="Q73" s="47"/>
      <c r="R73" s="47" t="s">
        <v>104</v>
      </c>
      <c r="S73" s="36" t="s">
        <v>142</v>
      </c>
      <c r="T73" s="47" t="s">
        <v>104</v>
      </c>
      <c r="U73" s="47" t="s">
        <v>143</v>
      </c>
      <c r="V73" s="47" t="s">
        <v>144</v>
      </c>
      <c r="W73" s="22" t="s">
        <v>150</v>
      </c>
      <c r="X73" s="19" t="s">
        <v>146</v>
      </c>
      <c r="Y73" s="36" t="s">
        <v>91</v>
      </c>
      <c r="Z73" s="20" t="s">
        <v>91</v>
      </c>
      <c r="AA73" s="20" t="s">
        <v>91</v>
      </c>
      <c r="AB73" s="29" t="s">
        <v>91</v>
      </c>
      <c r="AC73" s="48"/>
      <c r="AD73" s="48"/>
      <c r="AE73" s="48"/>
      <c r="AF73" s="48"/>
      <c r="AG73" s="73"/>
      <c r="AH73" s="73"/>
      <c r="AI73" s="69"/>
      <c r="AJ73" s="19">
        <v>0</v>
      </c>
      <c r="AK73" s="70">
        <v>1</v>
      </c>
      <c r="AL73" s="71">
        <v>0</v>
      </c>
    </row>
    <row r="74" spans="1:38" s="5" customFormat="1" ht="39.950000000000003" customHeight="1">
      <c r="A74" s="17"/>
      <c r="B74" s="19"/>
      <c r="C74" s="19"/>
      <c r="D74" s="19">
        <v>2</v>
      </c>
      <c r="E74" s="19"/>
      <c r="F74" s="19"/>
      <c r="G74" s="19"/>
      <c r="H74" s="19"/>
      <c r="I74" s="19"/>
      <c r="J74" s="29"/>
      <c r="K74" s="29"/>
      <c r="L74" s="30"/>
      <c r="M74" s="27" t="s">
        <v>282</v>
      </c>
      <c r="N74" s="86" t="s">
        <v>410</v>
      </c>
      <c r="O74" s="29"/>
      <c r="P74" s="20" t="s">
        <v>141</v>
      </c>
      <c r="Q74" s="47"/>
      <c r="R74" s="47" t="s">
        <v>104</v>
      </c>
      <c r="S74" s="36" t="s">
        <v>142</v>
      </c>
      <c r="T74" s="47" t="s">
        <v>104</v>
      </c>
      <c r="U74" s="47" t="s">
        <v>143</v>
      </c>
      <c r="V74" s="47" t="s">
        <v>144</v>
      </c>
      <c r="W74" s="22" t="s">
        <v>150</v>
      </c>
      <c r="X74" s="19" t="s">
        <v>146</v>
      </c>
      <c r="Y74" s="36" t="s">
        <v>91</v>
      </c>
      <c r="Z74" s="20" t="s">
        <v>91</v>
      </c>
      <c r="AA74" s="20" t="s">
        <v>91</v>
      </c>
      <c r="AB74" s="29" t="s">
        <v>91</v>
      </c>
      <c r="AC74" s="48"/>
      <c r="AD74" s="48"/>
      <c r="AE74" s="48"/>
      <c r="AF74" s="48"/>
      <c r="AG74" s="73"/>
      <c r="AH74" s="73"/>
      <c r="AI74" s="69"/>
      <c r="AJ74" s="19">
        <v>0</v>
      </c>
      <c r="AK74" s="70">
        <v>0</v>
      </c>
      <c r="AL74" s="71">
        <v>1</v>
      </c>
    </row>
    <row r="75" spans="1:38" s="5" customFormat="1" ht="39.950000000000003" customHeight="1">
      <c r="A75" s="17"/>
      <c r="B75" s="19"/>
      <c r="C75" s="19"/>
      <c r="D75" s="19"/>
      <c r="E75" s="19">
        <v>3</v>
      </c>
      <c r="F75" s="19"/>
      <c r="G75" s="19"/>
      <c r="H75" s="19"/>
      <c r="I75" s="19"/>
      <c r="J75" s="29"/>
      <c r="K75" s="29"/>
      <c r="L75" s="30"/>
      <c r="M75" s="27" t="s">
        <v>54</v>
      </c>
      <c r="N75" s="86" t="s">
        <v>405</v>
      </c>
      <c r="O75" s="29"/>
      <c r="P75" s="20" t="s">
        <v>141</v>
      </c>
      <c r="Q75" s="47"/>
      <c r="R75" s="47" t="s">
        <v>104</v>
      </c>
      <c r="S75" s="36" t="s">
        <v>142</v>
      </c>
      <c r="T75" s="36" t="s">
        <v>91</v>
      </c>
      <c r="U75" s="47" t="s">
        <v>143</v>
      </c>
      <c r="V75" s="47" t="s">
        <v>144</v>
      </c>
      <c r="W75" s="22" t="s">
        <v>150</v>
      </c>
      <c r="X75" s="19" t="s">
        <v>146</v>
      </c>
      <c r="Y75" s="36" t="s">
        <v>91</v>
      </c>
      <c r="Z75" s="20" t="s">
        <v>91</v>
      </c>
      <c r="AA75" s="20" t="s">
        <v>91</v>
      </c>
      <c r="AB75" s="29" t="s">
        <v>91</v>
      </c>
      <c r="AC75" s="48"/>
      <c r="AD75" s="48"/>
      <c r="AE75" s="48"/>
      <c r="AF75" s="48"/>
      <c r="AG75" s="73"/>
      <c r="AH75" s="73"/>
      <c r="AI75" s="69"/>
      <c r="AJ75" s="19">
        <v>1</v>
      </c>
      <c r="AK75" s="70">
        <v>0</v>
      </c>
      <c r="AL75" s="71">
        <v>0</v>
      </c>
    </row>
    <row r="76" spans="1:38" s="5" customFormat="1" ht="39.950000000000003" customHeight="1">
      <c r="A76" s="17"/>
      <c r="B76" s="19"/>
      <c r="C76" s="19"/>
      <c r="D76" s="19"/>
      <c r="E76" s="19">
        <v>3</v>
      </c>
      <c r="F76" s="19"/>
      <c r="G76" s="19"/>
      <c r="H76" s="19"/>
      <c r="I76" s="19"/>
      <c r="J76" s="29"/>
      <c r="K76" s="29"/>
      <c r="L76" s="30"/>
      <c r="M76" s="27" t="s">
        <v>54</v>
      </c>
      <c r="N76" s="86" t="s">
        <v>408</v>
      </c>
      <c r="O76" s="29"/>
      <c r="P76" s="20" t="s">
        <v>141</v>
      </c>
      <c r="Q76" s="47"/>
      <c r="R76" s="47" t="s">
        <v>104</v>
      </c>
      <c r="S76" s="36" t="s">
        <v>142</v>
      </c>
      <c r="T76" s="36" t="s">
        <v>91</v>
      </c>
      <c r="U76" s="47" t="s">
        <v>143</v>
      </c>
      <c r="V76" s="47" t="s">
        <v>144</v>
      </c>
      <c r="W76" s="22" t="s">
        <v>150</v>
      </c>
      <c r="X76" s="19" t="s">
        <v>146</v>
      </c>
      <c r="Y76" s="36" t="s">
        <v>91</v>
      </c>
      <c r="Z76" s="20" t="s">
        <v>91</v>
      </c>
      <c r="AA76" s="20" t="s">
        <v>91</v>
      </c>
      <c r="AB76" s="29" t="s">
        <v>91</v>
      </c>
      <c r="AC76" s="48"/>
      <c r="AD76" s="48"/>
      <c r="AE76" s="48"/>
      <c r="AF76" s="48"/>
      <c r="AG76" s="73"/>
      <c r="AH76" s="73"/>
      <c r="AI76" s="69"/>
      <c r="AJ76" s="19">
        <v>0</v>
      </c>
      <c r="AK76" s="70">
        <v>1</v>
      </c>
      <c r="AL76" s="71">
        <v>0</v>
      </c>
    </row>
    <row r="77" spans="1:38" s="5" customFormat="1" ht="39.950000000000003" customHeight="1">
      <c r="A77" s="17"/>
      <c r="B77" s="19"/>
      <c r="C77" s="19"/>
      <c r="D77" s="19"/>
      <c r="E77" s="19">
        <v>3</v>
      </c>
      <c r="F77" s="19"/>
      <c r="G77" s="19"/>
      <c r="H77" s="19"/>
      <c r="I77" s="19"/>
      <c r="J77" s="29"/>
      <c r="K77" s="29"/>
      <c r="L77" s="30"/>
      <c r="M77" s="27" t="s">
        <v>54</v>
      </c>
      <c r="N77" s="86" t="s">
        <v>410</v>
      </c>
      <c r="O77" s="29"/>
      <c r="P77" s="20" t="s">
        <v>141</v>
      </c>
      <c r="Q77" s="47"/>
      <c r="R77" s="47" t="s">
        <v>104</v>
      </c>
      <c r="S77" s="36" t="s">
        <v>142</v>
      </c>
      <c r="T77" s="36" t="s">
        <v>91</v>
      </c>
      <c r="U77" s="47" t="s">
        <v>143</v>
      </c>
      <c r="V77" s="47" t="s">
        <v>144</v>
      </c>
      <c r="W77" s="22" t="s">
        <v>150</v>
      </c>
      <c r="X77" s="19" t="s">
        <v>146</v>
      </c>
      <c r="Y77" s="36" t="s">
        <v>91</v>
      </c>
      <c r="Z77" s="20" t="s">
        <v>91</v>
      </c>
      <c r="AA77" s="20" t="s">
        <v>91</v>
      </c>
      <c r="AB77" s="29" t="s">
        <v>91</v>
      </c>
      <c r="AC77" s="48"/>
      <c r="AD77" s="48"/>
      <c r="AE77" s="48"/>
      <c r="AF77" s="48"/>
      <c r="AG77" s="73"/>
      <c r="AH77" s="73"/>
      <c r="AI77" s="69"/>
      <c r="AJ77" s="19">
        <v>0</v>
      </c>
      <c r="AK77" s="70">
        <v>0</v>
      </c>
      <c r="AL77" s="71">
        <v>1</v>
      </c>
    </row>
    <row r="78" spans="1:38" s="5" customFormat="1" ht="39.950000000000003" customHeight="1">
      <c r="A78" s="17"/>
      <c r="B78" s="19"/>
      <c r="C78" s="19"/>
      <c r="D78" s="19"/>
      <c r="E78" s="19">
        <v>3</v>
      </c>
      <c r="F78" s="19"/>
      <c r="G78" s="19"/>
      <c r="H78" s="19"/>
      <c r="I78" s="19"/>
      <c r="J78" s="29"/>
      <c r="K78" s="29"/>
      <c r="L78" s="30"/>
      <c r="M78" s="27" t="s">
        <v>283</v>
      </c>
      <c r="N78" s="33" t="s">
        <v>416</v>
      </c>
      <c r="O78" s="29"/>
      <c r="P78" s="20" t="s">
        <v>141</v>
      </c>
      <c r="Q78" s="47"/>
      <c r="R78" s="47" t="s">
        <v>104</v>
      </c>
      <c r="S78" s="36" t="s">
        <v>142</v>
      </c>
      <c r="T78" s="47" t="s">
        <v>104</v>
      </c>
      <c r="U78" s="47" t="s">
        <v>143</v>
      </c>
      <c r="V78" s="47" t="s">
        <v>144</v>
      </c>
      <c r="W78" s="22" t="s">
        <v>150</v>
      </c>
      <c r="X78" s="19" t="s">
        <v>146</v>
      </c>
      <c r="Y78" s="36" t="s">
        <v>91</v>
      </c>
      <c r="Z78" s="20" t="s">
        <v>91</v>
      </c>
      <c r="AA78" s="20" t="s">
        <v>91</v>
      </c>
      <c r="AB78" s="29" t="s">
        <v>91</v>
      </c>
      <c r="AC78" s="48"/>
      <c r="AD78" s="48"/>
      <c r="AE78" s="48"/>
      <c r="AF78" s="48"/>
      <c r="AG78" s="73"/>
      <c r="AH78" s="73"/>
      <c r="AI78" s="69"/>
      <c r="AJ78" s="19">
        <v>1</v>
      </c>
      <c r="AK78" s="19">
        <v>1</v>
      </c>
      <c r="AL78" s="19">
        <v>1</v>
      </c>
    </row>
    <row r="79" spans="1:38" s="5" customFormat="1" ht="39.950000000000003" customHeight="1">
      <c r="A79" s="17"/>
      <c r="B79" s="19"/>
      <c r="C79" s="19"/>
      <c r="D79" s="19"/>
      <c r="E79" s="19"/>
      <c r="F79" s="19">
        <v>4</v>
      </c>
      <c r="G79" s="19"/>
      <c r="H79" s="19"/>
      <c r="I79" s="19"/>
      <c r="J79" s="29"/>
      <c r="K79" s="29"/>
      <c r="L79" s="30"/>
      <c r="M79" s="27" t="s">
        <v>285</v>
      </c>
      <c r="N79" s="33" t="s">
        <v>416</v>
      </c>
      <c r="O79" s="29"/>
      <c r="P79" s="20" t="s">
        <v>141</v>
      </c>
      <c r="Q79" s="47"/>
      <c r="R79" s="47" t="s">
        <v>104</v>
      </c>
      <c r="S79" s="36" t="s">
        <v>142</v>
      </c>
      <c r="T79" s="47" t="s">
        <v>104</v>
      </c>
      <c r="U79" s="47" t="s">
        <v>143</v>
      </c>
      <c r="V79" s="47" t="s">
        <v>144</v>
      </c>
      <c r="W79" s="35" t="s">
        <v>169</v>
      </c>
      <c r="X79" s="52" t="s">
        <v>269</v>
      </c>
      <c r="Y79" s="63" t="s">
        <v>270</v>
      </c>
      <c r="Z79" s="48" t="s">
        <v>417</v>
      </c>
      <c r="AA79" s="59">
        <v>0.627</v>
      </c>
      <c r="AB79" s="29" t="s">
        <v>91</v>
      </c>
      <c r="AC79" s="48"/>
      <c r="AD79" s="48"/>
      <c r="AE79" s="48"/>
      <c r="AF79" s="48"/>
      <c r="AG79" s="73"/>
      <c r="AH79" s="73"/>
      <c r="AI79" s="69"/>
      <c r="AJ79" s="19">
        <v>1</v>
      </c>
      <c r="AK79" s="19">
        <v>1</v>
      </c>
      <c r="AL79" s="19">
        <v>1</v>
      </c>
    </row>
    <row r="80" spans="1:38" s="5" customFormat="1" ht="39.950000000000003" customHeight="1">
      <c r="A80" s="17"/>
      <c r="B80" s="19"/>
      <c r="C80" s="19"/>
      <c r="D80" s="19"/>
      <c r="E80" s="19"/>
      <c r="F80" s="19">
        <v>4</v>
      </c>
      <c r="G80" s="19"/>
      <c r="H80" s="19"/>
      <c r="I80" s="19"/>
      <c r="J80" s="29"/>
      <c r="K80" s="29"/>
      <c r="L80" s="30"/>
      <c r="M80" s="27" t="s">
        <v>287</v>
      </c>
      <c r="N80" s="46" t="s">
        <v>161</v>
      </c>
      <c r="O80" s="22"/>
      <c r="P80" s="20" t="s">
        <v>141</v>
      </c>
      <c r="Q80" s="47"/>
      <c r="R80" s="47" t="s">
        <v>104</v>
      </c>
      <c r="S80" s="36" t="s">
        <v>142</v>
      </c>
      <c r="T80" s="36" t="s">
        <v>91</v>
      </c>
      <c r="U80" s="47" t="s">
        <v>143</v>
      </c>
      <c r="V80" s="47" t="s">
        <v>144</v>
      </c>
      <c r="W80" s="22" t="s">
        <v>164</v>
      </c>
      <c r="X80" s="19" t="s">
        <v>288</v>
      </c>
      <c r="Y80" s="36" t="s">
        <v>249</v>
      </c>
      <c r="Z80" s="48" t="s">
        <v>91</v>
      </c>
      <c r="AA80" s="48" t="s">
        <v>91</v>
      </c>
      <c r="AB80" s="29" t="s">
        <v>91</v>
      </c>
      <c r="AC80" s="48"/>
      <c r="AD80" s="48"/>
      <c r="AE80" s="48"/>
      <c r="AF80" s="48"/>
      <c r="AG80" s="73"/>
      <c r="AH80" s="73"/>
      <c r="AI80" s="69"/>
      <c r="AJ80" s="19">
        <v>1</v>
      </c>
      <c r="AK80" s="19">
        <v>1</v>
      </c>
      <c r="AL80" s="19">
        <v>1</v>
      </c>
    </row>
    <row r="81" spans="1:38" s="5" customFormat="1" ht="39.950000000000003" customHeight="1">
      <c r="A81" s="17"/>
      <c r="B81" s="19"/>
      <c r="C81" s="19"/>
      <c r="D81" s="19"/>
      <c r="E81" s="19"/>
      <c r="F81" s="19">
        <v>4</v>
      </c>
      <c r="G81" s="19"/>
      <c r="H81" s="19"/>
      <c r="I81" s="19"/>
      <c r="J81" s="29"/>
      <c r="K81" s="29"/>
      <c r="L81" s="30"/>
      <c r="M81" s="27" t="s">
        <v>289</v>
      </c>
      <c r="N81" s="46" t="s">
        <v>161</v>
      </c>
      <c r="O81" s="22"/>
      <c r="P81" s="20" t="s">
        <v>141</v>
      </c>
      <c r="Q81" s="47"/>
      <c r="R81" s="47" t="s">
        <v>104</v>
      </c>
      <c r="S81" s="36" t="s">
        <v>142</v>
      </c>
      <c r="T81" s="36" t="s">
        <v>91</v>
      </c>
      <c r="U81" s="47" t="s">
        <v>143</v>
      </c>
      <c r="V81" s="47" t="s">
        <v>144</v>
      </c>
      <c r="W81" s="22" t="s">
        <v>164</v>
      </c>
      <c r="X81" s="19" t="s">
        <v>290</v>
      </c>
      <c r="Y81" s="36" t="s">
        <v>249</v>
      </c>
      <c r="Z81" s="48" t="s">
        <v>91</v>
      </c>
      <c r="AA81" s="48" t="s">
        <v>91</v>
      </c>
      <c r="AB81" s="29" t="s">
        <v>91</v>
      </c>
      <c r="AC81" s="48"/>
      <c r="AD81" s="48"/>
      <c r="AE81" s="48"/>
      <c r="AF81" s="48"/>
      <c r="AG81" s="73"/>
      <c r="AH81" s="73"/>
      <c r="AI81" s="69"/>
      <c r="AJ81" s="19">
        <v>1</v>
      </c>
      <c r="AK81" s="19">
        <v>1</v>
      </c>
      <c r="AL81" s="19">
        <v>1</v>
      </c>
    </row>
    <row r="82" spans="1:38" s="5" customFormat="1" ht="39.950000000000003" customHeight="1">
      <c r="A82" s="17"/>
      <c r="B82" s="19"/>
      <c r="C82" s="19"/>
      <c r="D82" s="19"/>
      <c r="E82" s="19"/>
      <c r="F82" s="19">
        <v>4</v>
      </c>
      <c r="G82" s="19"/>
      <c r="H82" s="19"/>
      <c r="I82" s="19"/>
      <c r="J82" s="29"/>
      <c r="K82" s="29"/>
      <c r="L82" s="30"/>
      <c r="M82" s="27" t="s">
        <v>289</v>
      </c>
      <c r="N82" s="46" t="s">
        <v>161</v>
      </c>
      <c r="O82" s="22"/>
      <c r="P82" s="20" t="s">
        <v>141</v>
      </c>
      <c r="Q82" s="47"/>
      <c r="R82" s="47" t="s">
        <v>104</v>
      </c>
      <c r="S82" s="36" t="s">
        <v>142</v>
      </c>
      <c r="T82" s="36" t="s">
        <v>91</v>
      </c>
      <c r="U82" s="47" t="s">
        <v>143</v>
      </c>
      <c r="V82" s="47" t="s">
        <v>144</v>
      </c>
      <c r="W82" s="22" t="s">
        <v>164</v>
      </c>
      <c r="X82" s="19" t="s">
        <v>290</v>
      </c>
      <c r="Y82" s="36" t="s">
        <v>249</v>
      </c>
      <c r="Z82" s="48" t="s">
        <v>91</v>
      </c>
      <c r="AA82" s="48" t="s">
        <v>91</v>
      </c>
      <c r="AB82" s="29" t="s">
        <v>91</v>
      </c>
      <c r="AC82" s="48"/>
      <c r="AD82" s="48"/>
      <c r="AE82" s="48"/>
      <c r="AF82" s="48"/>
      <c r="AG82" s="73"/>
      <c r="AH82" s="73"/>
      <c r="AI82" s="69"/>
      <c r="AJ82" s="19">
        <v>1</v>
      </c>
      <c r="AK82" s="19">
        <v>1</v>
      </c>
      <c r="AL82" s="19">
        <v>1</v>
      </c>
    </row>
    <row r="83" spans="1:38" s="5" customFormat="1" ht="39.950000000000003" customHeight="1">
      <c r="A83" s="17"/>
      <c r="B83" s="19"/>
      <c r="C83" s="19"/>
      <c r="D83" s="19"/>
      <c r="E83" s="19">
        <v>3</v>
      </c>
      <c r="F83" s="19"/>
      <c r="G83" s="19"/>
      <c r="H83" s="19"/>
      <c r="I83" s="19"/>
      <c r="J83" s="29"/>
      <c r="K83" s="29"/>
      <c r="L83" s="30"/>
      <c r="M83" s="27" t="s">
        <v>279</v>
      </c>
      <c r="N83" s="28" t="s">
        <v>195</v>
      </c>
      <c r="O83" s="22"/>
      <c r="P83" s="20" t="s">
        <v>141</v>
      </c>
      <c r="Q83" s="36" t="s">
        <v>91</v>
      </c>
      <c r="R83" s="47" t="s">
        <v>104</v>
      </c>
      <c r="S83" s="36" t="s">
        <v>142</v>
      </c>
      <c r="T83" s="36" t="s">
        <v>91</v>
      </c>
      <c r="U83" s="47" t="s">
        <v>144</v>
      </c>
      <c r="V83" s="47" t="s">
        <v>143</v>
      </c>
      <c r="W83" s="20" t="s">
        <v>195</v>
      </c>
      <c r="X83" s="36" t="s">
        <v>91</v>
      </c>
      <c r="Y83" s="36" t="s">
        <v>91</v>
      </c>
      <c r="Z83" s="36" t="s">
        <v>91</v>
      </c>
      <c r="AA83" s="58">
        <v>1E-3</v>
      </c>
      <c r="AB83" s="29" t="s">
        <v>91</v>
      </c>
      <c r="AC83" s="48"/>
      <c r="AD83" s="48"/>
      <c r="AE83" s="48"/>
      <c r="AF83" s="48"/>
      <c r="AG83" s="73"/>
      <c r="AH83" s="73"/>
      <c r="AI83" s="69"/>
      <c r="AJ83" s="19">
        <v>18</v>
      </c>
      <c r="AK83" s="19">
        <v>18</v>
      </c>
      <c r="AL83" s="19">
        <v>18</v>
      </c>
    </row>
    <row r="84" spans="1:38" s="6" customFormat="1" ht="39.950000000000003" customHeight="1">
      <c r="A84" s="17">
        <v>37</v>
      </c>
      <c r="B84" s="19"/>
      <c r="C84" s="19"/>
      <c r="D84" s="19">
        <v>2</v>
      </c>
      <c r="E84" s="19"/>
      <c r="F84" s="19"/>
      <c r="G84" s="19"/>
      <c r="H84" s="19"/>
      <c r="I84" s="19"/>
      <c r="J84" s="29"/>
      <c r="K84" s="29"/>
      <c r="L84" s="30"/>
      <c r="M84" s="27" t="s">
        <v>291</v>
      </c>
      <c r="N84" s="46" t="s">
        <v>161</v>
      </c>
      <c r="O84" s="29"/>
      <c r="P84" s="20" t="s">
        <v>141</v>
      </c>
      <c r="Q84" s="47"/>
      <c r="R84" s="47" t="s">
        <v>104</v>
      </c>
      <c r="S84" s="36" t="s">
        <v>142</v>
      </c>
      <c r="T84" s="47" t="s">
        <v>104</v>
      </c>
      <c r="U84" s="47" t="s">
        <v>143</v>
      </c>
      <c r="V84" s="47" t="s">
        <v>144</v>
      </c>
      <c r="W84" s="22" t="s">
        <v>150</v>
      </c>
      <c r="X84" s="19" t="s">
        <v>146</v>
      </c>
      <c r="Y84" s="36" t="s">
        <v>91</v>
      </c>
      <c r="Z84" s="20" t="s">
        <v>418</v>
      </c>
      <c r="AA84" s="92"/>
      <c r="AB84" s="29" t="s">
        <v>91</v>
      </c>
      <c r="AC84" s="48"/>
      <c r="AD84" s="48"/>
      <c r="AE84" s="48"/>
      <c r="AF84" s="48"/>
      <c r="AG84" s="73"/>
      <c r="AH84" s="73"/>
      <c r="AI84" s="69"/>
      <c r="AJ84" s="19">
        <v>1</v>
      </c>
      <c r="AK84" s="19">
        <v>1</v>
      </c>
      <c r="AL84" s="19">
        <v>1</v>
      </c>
    </row>
    <row r="85" spans="1:38" s="6" customFormat="1" ht="39.950000000000003" customHeight="1">
      <c r="A85" s="17"/>
      <c r="B85" s="19"/>
      <c r="C85" s="19"/>
      <c r="D85" s="19"/>
      <c r="E85" s="19">
        <v>3</v>
      </c>
      <c r="F85" s="19"/>
      <c r="G85" s="19"/>
      <c r="H85" s="19"/>
      <c r="I85" s="19"/>
      <c r="J85" s="29"/>
      <c r="K85" s="29"/>
      <c r="L85" s="30"/>
      <c r="M85" s="27" t="s">
        <v>293</v>
      </c>
      <c r="N85" s="46" t="s">
        <v>161</v>
      </c>
      <c r="O85" s="29"/>
      <c r="P85" s="20" t="s">
        <v>141</v>
      </c>
      <c r="Q85" s="47"/>
      <c r="R85" s="47" t="s">
        <v>104</v>
      </c>
      <c r="S85" s="36" t="s">
        <v>142</v>
      </c>
      <c r="T85" s="47" t="s">
        <v>104</v>
      </c>
      <c r="U85" s="47" t="s">
        <v>143</v>
      </c>
      <c r="V85" s="47" t="s">
        <v>144</v>
      </c>
      <c r="W85" s="22" t="s">
        <v>150</v>
      </c>
      <c r="X85" s="19" t="s">
        <v>146</v>
      </c>
      <c r="Y85" s="36" t="s">
        <v>91</v>
      </c>
      <c r="Z85" s="20" t="s">
        <v>419</v>
      </c>
      <c r="AA85" s="58">
        <v>2.1638999999999999</v>
      </c>
      <c r="AB85" s="29" t="s">
        <v>91</v>
      </c>
      <c r="AC85" s="48"/>
      <c r="AD85" s="48"/>
      <c r="AE85" s="48"/>
      <c r="AF85" s="48"/>
      <c r="AG85" s="73"/>
      <c r="AH85" s="73"/>
      <c r="AI85" s="69"/>
      <c r="AJ85" s="19">
        <v>1</v>
      </c>
      <c r="AK85" s="19">
        <v>1</v>
      </c>
      <c r="AL85" s="19">
        <v>1</v>
      </c>
    </row>
    <row r="86" spans="1:38" s="6" customFormat="1" ht="39.950000000000003" customHeight="1">
      <c r="A86" s="17"/>
      <c r="B86" s="19"/>
      <c r="C86" s="19"/>
      <c r="D86" s="19"/>
      <c r="E86" s="19"/>
      <c r="F86" s="19">
        <v>4</v>
      </c>
      <c r="G86" s="19"/>
      <c r="H86" s="19"/>
      <c r="I86" s="19"/>
      <c r="J86" s="29"/>
      <c r="K86" s="29"/>
      <c r="L86" s="30"/>
      <c r="M86" s="27" t="s">
        <v>295</v>
      </c>
      <c r="N86" s="46" t="s">
        <v>161</v>
      </c>
      <c r="O86" s="29"/>
      <c r="P86" s="20" t="s">
        <v>141</v>
      </c>
      <c r="Q86" s="47"/>
      <c r="R86" s="47" t="s">
        <v>104</v>
      </c>
      <c r="S86" s="36" t="s">
        <v>142</v>
      </c>
      <c r="T86" s="47" t="s">
        <v>104</v>
      </c>
      <c r="U86" s="47" t="s">
        <v>143</v>
      </c>
      <c r="V86" s="47" t="s">
        <v>144</v>
      </c>
      <c r="W86" s="22" t="s">
        <v>150</v>
      </c>
      <c r="X86" s="19" t="s">
        <v>146</v>
      </c>
      <c r="Y86" s="36" t="s">
        <v>91</v>
      </c>
      <c r="Z86" s="20" t="s">
        <v>420</v>
      </c>
      <c r="AA86" s="58">
        <v>1.274</v>
      </c>
      <c r="AB86" s="29" t="s">
        <v>91</v>
      </c>
      <c r="AC86" s="48"/>
      <c r="AD86" s="48"/>
      <c r="AE86" s="48"/>
      <c r="AF86" s="48"/>
      <c r="AG86" s="73"/>
      <c r="AH86" s="73"/>
      <c r="AI86" s="69"/>
      <c r="AJ86" s="19">
        <v>1</v>
      </c>
      <c r="AK86" s="19">
        <v>1</v>
      </c>
      <c r="AL86" s="19">
        <v>1</v>
      </c>
    </row>
    <row r="87" spans="1:38" s="6" customFormat="1" ht="39.950000000000003" customHeight="1">
      <c r="A87" s="17">
        <v>38</v>
      </c>
      <c r="B87" s="19"/>
      <c r="C87" s="19"/>
      <c r="D87" s="19"/>
      <c r="E87" s="19"/>
      <c r="F87" s="19"/>
      <c r="G87" s="19">
        <v>5</v>
      </c>
      <c r="H87" s="19"/>
      <c r="I87" s="19"/>
      <c r="J87" s="29"/>
      <c r="K87" s="29"/>
      <c r="L87" s="30"/>
      <c r="M87" s="27" t="s">
        <v>297</v>
      </c>
      <c r="N87" s="46" t="s">
        <v>161</v>
      </c>
      <c r="O87" s="29"/>
      <c r="P87" s="20" t="s">
        <v>141</v>
      </c>
      <c r="Q87" s="47"/>
      <c r="R87" s="47" t="s">
        <v>104</v>
      </c>
      <c r="S87" s="36" t="s">
        <v>142</v>
      </c>
      <c r="T87" s="47" t="s">
        <v>104</v>
      </c>
      <c r="U87" s="47" t="s">
        <v>143</v>
      </c>
      <c r="V87" s="47" t="s">
        <v>144</v>
      </c>
      <c r="W87" s="22" t="s">
        <v>239</v>
      </c>
      <c r="X87" s="19" t="s">
        <v>298</v>
      </c>
      <c r="Y87" s="36" t="s">
        <v>241</v>
      </c>
      <c r="Z87" s="20" t="s">
        <v>421</v>
      </c>
      <c r="AA87" s="93">
        <v>1.034</v>
      </c>
      <c r="AB87" s="29" t="s">
        <v>91</v>
      </c>
      <c r="AC87" s="48"/>
      <c r="AD87" s="48"/>
      <c r="AE87" s="48"/>
      <c r="AF87" s="48"/>
      <c r="AG87" s="73"/>
      <c r="AH87" s="73"/>
      <c r="AI87" s="69"/>
      <c r="AJ87" s="19">
        <v>1</v>
      </c>
      <c r="AK87" s="19">
        <v>1</v>
      </c>
      <c r="AL87" s="19">
        <v>1</v>
      </c>
    </row>
    <row r="88" spans="1:38" s="6" customFormat="1" ht="39.950000000000003" customHeight="1">
      <c r="A88" s="17">
        <v>39</v>
      </c>
      <c r="B88" s="19"/>
      <c r="C88" s="19"/>
      <c r="D88" s="19"/>
      <c r="E88" s="19"/>
      <c r="F88" s="19"/>
      <c r="G88" s="19">
        <v>5</v>
      </c>
      <c r="H88" s="19"/>
      <c r="I88" s="19"/>
      <c r="J88" s="29"/>
      <c r="K88" s="29"/>
      <c r="L88" s="19"/>
      <c r="M88" s="27" t="s">
        <v>300</v>
      </c>
      <c r="N88" s="46" t="s">
        <v>161</v>
      </c>
      <c r="O88" s="19"/>
      <c r="P88" s="20" t="s">
        <v>141</v>
      </c>
      <c r="Q88" s="19"/>
      <c r="R88" s="47" t="s">
        <v>104</v>
      </c>
      <c r="S88" s="36" t="s">
        <v>142</v>
      </c>
      <c r="T88" s="47" t="s">
        <v>104</v>
      </c>
      <c r="U88" s="47" t="s">
        <v>143</v>
      </c>
      <c r="V88" s="47" t="s">
        <v>144</v>
      </c>
      <c r="W88" s="22" t="s">
        <v>164</v>
      </c>
      <c r="X88" s="19" t="s">
        <v>232</v>
      </c>
      <c r="Y88" s="55" t="s">
        <v>166</v>
      </c>
      <c r="Z88" s="19" t="s">
        <v>301</v>
      </c>
      <c r="AA88" s="94">
        <v>5.5E-2</v>
      </c>
      <c r="AB88" s="29" t="s">
        <v>91</v>
      </c>
      <c r="AC88" s="19"/>
      <c r="AD88" s="19"/>
      <c r="AE88" s="19"/>
      <c r="AF88" s="19"/>
      <c r="AG88" s="19"/>
      <c r="AH88" s="19"/>
      <c r="AI88" s="19"/>
      <c r="AJ88" s="19">
        <v>2</v>
      </c>
      <c r="AK88" s="19">
        <v>2</v>
      </c>
      <c r="AL88" s="19">
        <v>2</v>
      </c>
    </row>
    <row r="89" spans="1:38" s="6" customFormat="1" ht="39.950000000000003" customHeight="1">
      <c r="A89" s="17">
        <v>40</v>
      </c>
      <c r="B89" s="19"/>
      <c r="C89" s="19"/>
      <c r="D89" s="19"/>
      <c r="E89" s="19"/>
      <c r="F89" s="19"/>
      <c r="G89" s="19">
        <v>5</v>
      </c>
      <c r="H89" s="19"/>
      <c r="I89" s="19"/>
      <c r="J89" s="29"/>
      <c r="K89" s="29"/>
      <c r="L89" s="30"/>
      <c r="M89" s="27" t="s">
        <v>302</v>
      </c>
      <c r="N89" s="46" t="s">
        <v>161</v>
      </c>
      <c r="O89" s="29"/>
      <c r="P89" s="20" t="s">
        <v>141</v>
      </c>
      <c r="Q89" s="47"/>
      <c r="R89" s="47" t="s">
        <v>104</v>
      </c>
      <c r="S89" s="36" t="s">
        <v>142</v>
      </c>
      <c r="T89" s="47" t="s">
        <v>104</v>
      </c>
      <c r="U89" s="47" t="s">
        <v>143</v>
      </c>
      <c r="V89" s="47" t="s">
        <v>144</v>
      </c>
      <c r="W89" s="22" t="s">
        <v>200</v>
      </c>
      <c r="X89" s="19" t="s">
        <v>235</v>
      </c>
      <c r="Y89" s="55" t="s">
        <v>202</v>
      </c>
      <c r="Z89" s="19" t="s">
        <v>303</v>
      </c>
      <c r="AA89" s="95">
        <v>1.9E-2</v>
      </c>
      <c r="AB89" s="29" t="s">
        <v>304</v>
      </c>
      <c r="AC89" s="48"/>
      <c r="AD89" s="48"/>
      <c r="AE89" s="48"/>
      <c r="AF89" s="48"/>
      <c r="AG89" s="73"/>
      <c r="AH89" s="73"/>
      <c r="AI89" s="69"/>
      <c r="AJ89" s="19">
        <v>1</v>
      </c>
      <c r="AK89" s="19">
        <v>1</v>
      </c>
      <c r="AL89" s="19">
        <v>1</v>
      </c>
    </row>
    <row r="90" spans="1:38" s="6" customFormat="1" ht="39.950000000000003" customHeight="1">
      <c r="A90" s="17">
        <v>41</v>
      </c>
      <c r="B90" s="19"/>
      <c r="C90" s="19"/>
      <c r="D90" s="19"/>
      <c r="E90" s="19"/>
      <c r="F90" s="19"/>
      <c r="G90" s="19">
        <v>5</v>
      </c>
      <c r="H90" s="19"/>
      <c r="I90" s="19"/>
      <c r="J90" s="29"/>
      <c r="K90" s="29"/>
      <c r="L90" s="19"/>
      <c r="M90" s="27" t="s">
        <v>305</v>
      </c>
      <c r="N90" s="46" t="s">
        <v>161</v>
      </c>
      <c r="O90" s="19"/>
      <c r="P90" s="20" t="s">
        <v>141</v>
      </c>
      <c r="Q90" s="19"/>
      <c r="R90" s="47" t="s">
        <v>104</v>
      </c>
      <c r="S90" s="36" t="s">
        <v>142</v>
      </c>
      <c r="T90" s="47" t="s">
        <v>104</v>
      </c>
      <c r="U90" s="47" t="s">
        <v>143</v>
      </c>
      <c r="V90" s="47" t="s">
        <v>144</v>
      </c>
      <c r="W90" s="22" t="s">
        <v>200</v>
      </c>
      <c r="X90" s="19" t="s">
        <v>235</v>
      </c>
      <c r="Y90" s="55" t="s">
        <v>202</v>
      </c>
      <c r="Z90" s="29" t="s">
        <v>306</v>
      </c>
      <c r="AA90" s="96">
        <v>0.111</v>
      </c>
      <c r="AB90" s="19" t="s">
        <v>91</v>
      </c>
      <c r="AC90" s="19"/>
      <c r="AD90" s="19"/>
      <c r="AE90" s="19"/>
      <c r="AF90" s="19"/>
      <c r="AG90" s="19"/>
      <c r="AH90" s="19"/>
      <c r="AI90" s="19"/>
      <c r="AJ90" s="19">
        <v>1</v>
      </c>
      <c r="AK90" s="19">
        <v>1</v>
      </c>
      <c r="AL90" s="19">
        <v>1</v>
      </c>
    </row>
    <row r="91" spans="1:38" s="6" customFormat="1" ht="39.950000000000003" customHeight="1">
      <c r="A91" s="17">
        <v>42</v>
      </c>
      <c r="B91" s="19"/>
      <c r="C91" s="19"/>
      <c r="D91" s="19"/>
      <c r="E91" s="19"/>
      <c r="F91" s="19">
        <v>4</v>
      </c>
      <c r="G91" s="19"/>
      <c r="H91" s="19"/>
      <c r="I91" s="19"/>
      <c r="J91" s="29"/>
      <c r="K91" s="29"/>
      <c r="L91" s="30"/>
      <c r="M91" s="27" t="s">
        <v>307</v>
      </c>
      <c r="N91" s="46" t="s">
        <v>161</v>
      </c>
      <c r="O91" s="22"/>
      <c r="P91" s="20" t="s">
        <v>141</v>
      </c>
      <c r="Q91" s="31"/>
      <c r="R91" s="47" t="s">
        <v>104</v>
      </c>
      <c r="S91" s="36" t="s">
        <v>142</v>
      </c>
      <c r="T91" s="47" t="s">
        <v>104</v>
      </c>
      <c r="U91" s="47" t="s">
        <v>143</v>
      </c>
      <c r="V91" s="47" t="s">
        <v>144</v>
      </c>
      <c r="W91" s="19" t="s">
        <v>150</v>
      </c>
      <c r="X91" s="19" t="s">
        <v>146</v>
      </c>
      <c r="Y91" s="29" t="s">
        <v>91</v>
      </c>
      <c r="Z91" s="29" t="s">
        <v>91</v>
      </c>
      <c r="AA91" s="58">
        <v>0.91690000000000005</v>
      </c>
      <c r="AB91" s="29" t="s">
        <v>91</v>
      </c>
      <c r="AC91" s="29"/>
      <c r="AD91" s="29"/>
      <c r="AE91" s="29"/>
      <c r="AF91" s="29"/>
      <c r="AG91" s="29"/>
      <c r="AH91" s="29"/>
      <c r="AI91" s="69"/>
      <c r="AJ91" s="19">
        <v>1</v>
      </c>
      <c r="AK91" s="19">
        <v>1</v>
      </c>
      <c r="AL91" s="19">
        <v>1</v>
      </c>
    </row>
    <row r="92" spans="1:38" s="6" customFormat="1" ht="39.950000000000003" customHeight="1">
      <c r="A92" s="17">
        <v>43</v>
      </c>
      <c r="B92" s="19"/>
      <c r="C92" s="19"/>
      <c r="D92" s="19"/>
      <c r="E92" s="19"/>
      <c r="F92" s="19"/>
      <c r="G92" s="19">
        <v>5</v>
      </c>
      <c r="H92" s="19"/>
      <c r="I92" s="19"/>
      <c r="J92" s="29"/>
      <c r="K92" s="29"/>
      <c r="L92" s="30"/>
      <c r="M92" s="27" t="s">
        <v>308</v>
      </c>
      <c r="N92" s="46" t="s">
        <v>161</v>
      </c>
      <c r="O92" s="29"/>
      <c r="P92" s="20" t="s">
        <v>141</v>
      </c>
      <c r="Q92" s="47"/>
      <c r="R92" s="47" t="s">
        <v>104</v>
      </c>
      <c r="S92" s="36" t="s">
        <v>142</v>
      </c>
      <c r="T92" s="47" t="s">
        <v>104</v>
      </c>
      <c r="U92" s="47" t="s">
        <v>143</v>
      </c>
      <c r="V92" s="47" t="s">
        <v>144</v>
      </c>
      <c r="W92" s="22" t="s">
        <v>200</v>
      </c>
      <c r="X92" s="19" t="s">
        <v>27</v>
      </c>
      <c r="Y92" s="36" t="s">
        <v>202</v>
      </c>
      <c r="Z92" s="29" t="s">
        <v>309</v>
      </c>
      <c r="AA92" s="97">
        <v>0.376</v>
      </c>
      <c r="AB92" s="29" t="s">
        <v>91</v>
      </c>
      <c r="AC92" s="29"/>
      <c r="AD92" s="29"/>
      <c r="AE92" s="29"/>
      <c r="AF92" s="29"/>
      <c r="AG92" s="29"/>
      <c r="AH92" s="29"/>
      <c r="AI92" s="69"/>
      <c r="AJ92" s="19">
        <v>1</v>
      </c>
      <c r="AK92" s="19">
        <v>1</v>
      </c>
      <c r="AL92" s="19">
        <v>1</v>
      </c>
    </row>
    <row r="93" spans="1:38" s="6" customFormat="1" ht="39.950000000000003" customHeight="1">
      <c r="A93" s="17">
        <v>45</v>
      </c>
      <c r="B93" s="19"/>
      <c r="C93" s="19"/>
      <c r="D93" s="19"/>
      <c r="E93" s="19"/>
      <c r="F93" s="19"/>
      <c r="G93" s="19">
        <v>5</v>
      </c>
      <c r="H93" s="19"/>
      <c r="I93" s="19"/>
      <c r="J93" s="29"/>
      <c r="K93" s="29"/>
      <c r="L93" s="30"/>
      <c r="M93" s="27" t="s">
        <v>58</v>
      </c>
      <c r="N93" s="46" t="s">
        <v>161</v>
      </c>
      <c r="O93" s="19"/>
      <c r="P93" s="20" t="s">
        <v>141</v>
      </c>
      <c r="Q93" s="47"/>
      <c r="R93" s="47" t="s">
        <v>104</v>
      </c>
      <c r="S93" s="36" t="s">
        <v>142</v>
      </c>
      <c r="T93" s="47" t="s">
        <v>104</v>
      </c>
      <c r="U93" s="47" t="s">
        <v>143</v>
      </c>
      <c r="V93" s="47" t="s">
        <v>144</v>
      </c>
      <c r="W93" s="22" t="s">
        <v>200</v>
      </c>
      <c r="X93" s="19" t="s">
        <v>27</v>
      </c>
      <c r="Y93" s="36" t="s">
        <v>202</v>
      </c>
      <c r="Z93" s="33" t="s">
        <v>214</v>
      </c>
      <c r="AA93" s="98">
        <v>0.29599999999999999</v>
      </c>
      <c r="AB93" s="29" t="s">
        <v>91</v>
      </c>
      <c r="AC93" s="48"/>
      <c r="AD93" s="48"/>
      <c r="AE93" s="48"/>
      <c r="AF93" s="48"/>
      <c r="AG93" s="73"/>
      <c r="AH93" s="73"/>
      <c r="AI93" s="69"/>
      <c r="AJ93" s="19">
        <v>1</v>
      </c>
      <c r="AK93" s="19">
        <v>1</v>
      </c>
      <c r="AL93" s="19">
        <v>1</v>
      </c>
    </row>
    <row r="94" spans="1:38" s="6" customFormat="1" ht="39.950000000000003" customHeight="1">
      <c r="A94" s="17">
        <v>47</v>
      </c>
      <c r="B94" s="19"/>
      <c r="C94" s="19"/>
      <c r="D94" s="19"/>
      <c r="E94" s="19"/>
      <c r="F94" s="19"/>
      <c r="G94" s="19">
        <v>5</v>
      </c>
      <c r="H94" s="19"/>
      <c r="I94" s="19"/>
      <c r="J94" s="29"/>
      <c r="K94" s="29"/>
      <c r="L94" s="30"/>
      <c r="M94" s="27" t="s">
        <v>310</v>
      </c>
      <c r="N94" s="46" t="s">
        <v>161</v>
      </c>
      <c r="O94" s="22"/>
      <c r="P94" s="20" t="s">
        <v>141</v>
      </c>
      <c r="Q94" s="31"/>
      <c r="R94" s="47" t="s">
        <v>104</v>
      </c>
      <c r="S94" s="36" t="s">
        <v>142</v>
      </c>
      <c r="T94" s="47" t="s">
        <v>104</v>
      </c>
      <c r="U94" s="47" t="s">
        <v>143</v>
      </c>
      <c r="V94" s="47" t="s">
        <v>144</v>
      </c>
      <c r="W94" s="22" t="s">
        <v>200</v>
      </c>
      <c r="X94" s="19" t="s">
        <v>27</v>
      </c>
      <c r="Y94" s="36" t="s">
        <v>202</v>
      </c>
      <c r="Z94" s="29" t="s">
        <v>311</v>
      </c>
      <c r="AA94" s="97">
        <v>1.4999999999999999E-2</v>
      </c>
      <c r="AB94" s="29" t="s">
        <v>91</v>
      </c>
      <c r="AC94" s="29"/>
      <c r="AD94" s="29"/>
      <c r="AE94" s="29"/>
      <c r="AF94" s="29"/>
      <c r="AG94" s="29"/>
      <c r="AH94" s="29"/>
      <c r="AI94" s="69"/>
      <c r="AJ94" s="19">
        <v>1</v>
      </c>
      <c r="AK94" s="19">
        <v>1</v>
      </c>
      <c r="AL94" s="19">
        <v>1</v>
      </c>
    </row>
    <row r="95" spans="1:38" s="6" customFormat="1" ht="39.950000000000003" customHeight="1">
      <c r="A95" s="17">
        <v>48</v>
      </c>
      <c r="B95" s="19"/>
      <c r="C95" s="19"/>
      <c r="D95" s="19"/>
      <c r="E95" s="19"/>
      <c r="F95" s="19"/>
      <c r="G95" s="19">
        <v>5</v>
      </c>
      <c r="H95" s="19"/>
      <c r="I95" s="19"/>
      <c r="J95" s="29"/>
      <c r="K95" s="29"/>
      <c r="L95" s="30"/>
      <c r="M95" s="27" t="s">
        <v>312</v>
      </c>
      <c r="N95" s="46" t="s">
        <v>161</v>
      </c>
      <c r="O95" s="22"/>
      <c r="P95" s="20" t="s">
        <v>141</v>
      </c>
      <c r="Q95" s="47"/>
      <c r="R95" s="47" t="s">
        <v>104</v>
      </c>
      <c r="S95" s="36" t="s">
        <v>142</v>
      </c>
      <c r="T95" s="47" t="s">
        <v>104</v>
      </c>
      <c r="U95" s="47" t="s">
        <v>144</v>
      </c>
      <c r="V95" s="47" t="s">
        <v>143</v>
      </c>
      <c r="W95" s="19" t="s">
        <v>150</v>
      </c>
      <c r="X95" s="19" t="s">
        <v>146</v>
      </c>
      <c r="Y95" s="29" t="s">
        <v>91</v>
      </c>
      <c r="Z95" s="36" t="s">
        <v>91</v>
      </c>
      <c r="AA95" s="54">
        <v>0.22989999999999999</v>
      </c>
      <c r="AB95" s="29" t="s">
        <v>91</v>
      </c>
      <c r="AC95" s="48"/>
      <c r="AD95" s="48"/>
      <c r="AE95" s="48"/>
      <c r="AF95" s="48"/>
      <c r="AG95" s="73"/>
      <c r="AH95" s="73"/>
      <c r="AI95" s="69"/>
      <c r="AJ95" s="19">
        <v>1</v>
      </c>
      <c r="AK95" s="19">
        <v>1</v>
      </c>
      <c r="AL95" s="19">
        <v>1</v>
      </c>
    </row>
    <row r="96" spans="1:38" s="6" customFormat="1" ht="39.950000000000003" customHeight="1">
      <c r="A96" s="17">
        <v>49</v>
      </c>
      <c r="B96" s="19"/>
      <c r="C96" s="19"/>
      <c r="D96" s="19"/>
      <c r="E96" s="19"/>
      <c r="F96" s="19">
        <v>4</v>
      </c>
      <c r="G96" s="19"/>
      <c r="H96" s="19"/>
      <c r="I96" s="19"/>
      <c r="J96" s="29"/>
      <c r="K96" s="29"/>
      <c r="L96" s="30"/>
      <c r="M96" s="27" t="s">
        <v>313</v>
      </c>
      <c r="N96" s="46" t="s">
        <v>161</v>
      </c>
      <c r="O96" s="22"/>
      <c r="P96" s="20" t="s">
        <v>141</v>
      </c>
      <c r="Q96" s="47"/>
      <c r="R96" s="47" t="s">
        <v>104</v>
      </c>
      <c r="S96" s="36" t="s">
        <v>142</v>
      </c>
      <c r="T96" s="47" t="s">
        <v>104</v>
      </c>
      <c r="U96" s="47" t="s">
        <v>143</v>
      </c>
      <c r="V96" s="47" t="s">
        <v>144</v>
      </c>
      <c r="W96" s="19" t="s">
        <v>150</v>
      </c>
      <c r="X96" s="19" t="s">
        <v>146</v>
      </c>
      <c r="Y96" s="29" t="s">
        <v>91</v>
      </c>
      <c r="Z96" s="29" t="s">
        <v>314</v>
      </c>
      <c r="AA96" s="58">
        <v>0.41299999999999998</v>
      </c>
      <c r="AB96" s="29" t="s">
        <v>91</v>
      </c>
      <c r="AC96" s="48"/>
      <c r="AD96" s="48"/>
      <c r="AE96" s="48"/>
      <c r="AF96" s="48"/>
      <c r="AG96" s="73"/>
      <c r="AH96" s="73"/>
      <c r="AI96" s="69"/>
      <c r="AJ96" s="19">
        <v>1</v>
      </c>
      <c r="AK96" s="19">
        <v>1</v>
      </c>
      <c r="AL96" s="19">
        <v>1</v>
      </c>
    </row>
    <row r="97" spans="1:38" s="6" customFormat="1" ht="39.950000000000003" customHeight="1">
      <c r="A97" s="17">
        <v>50</v>
      </c>
      <c r="B97" s="19"/>
      <c r="C97" s="19"/>
      <c r="D97" s="19"/>
      <c r="E97" s="19"/>
      <c r="F97" s="19"/>
      <c r="G97" s="19">
        <v>5</v>
      </c>
      <c r="H97" s="19"/>
      <c r="I97" s="19"/>
      <c r="J97" s="29"/>
      <c r="K97" s="29"/>
      <c r="L97" s="30"/>
      <c r="M97" s="27" t="s">
        <v>315</v>
      </c>
      <c r="N97" s="46" t="s">
        <v>161</v>
      </c>
      <c r="O97" s="29"/>
      <c r="P97" s="20" t="s">
        <v>141</v>
      </c>
      <c r="Q97" s="47"/>
      <c r="R97" s="47" t="s">
        <v>104</v>
      </c>
      <c r="S97" s="36" t="s">
        <v>142</v>
      </c>
      <c r="T97" s="47" t="s">
        <v>104</v>
      </c>
      <c r="U97" s="47" t="s">
        <v>143</v>
      </c>
      <c r="V97" s="47" t="s">
        <v>144</v>
      </c>
      <c r="W97" s="22" t="s">
        <v>239</v>
      </c>
      <c r="X97" s="19" t="s">
        <v>298</v>
      </c>
      <c r="Y97" s="36" t="s">
        <v>241</v>
      </c>
      <c r="Z97" s="29" t="s">
        <v>316</v>
      </c>
      <c r="AA97" s="92">
        <v>0.36</v>
      </c>
      <c r="AB97" s="29" t="s">
        <v>91</v>
      </c>
      <c r="AC97" s="48"/>
      <c r="AD97" s="48"/>
      <c r="AE97" s="48"/>
      <c r="AF97" s="48"/>
      <c r="AG97" s="73"/>
      <c r="AH97" s="73"/>
      <c r="AI97" s="69"/>
      <c r="AJ97" s="19">
        <v>1</v>
      </c>
      <c r="AK97" s="19">
        <v>1</v>
      </c>
      <c r="AL97" s="19">
        <v>1</v>
      </c>
    </row>
    <row r="98" spans="1:38" s="6" customFormat="1" ht="39.950000000000003" customHeight="1">
      <c r="A98" s="17">
        <v>51</v>
      </c>
      <c r="B98" s="19"/>
      <c r="C98" s="19"/>
      <c r="D98" s="19"/>
      <c r="E98" s="19"/>
      <c r="F98" s="19"/>
      <c r="G98" s="19">
        <v>5</v>
      </c>
      <c r="H98" s="19"/>
      <c r="I98" s="19"/>
      <c r="J98" s="29"/>
      <c r="K98" s="29"/>
      <c r="L98" s="26"/>
      <c r="M98" s="27" t="s">
        <v>317</v>
      </c>
      <c r="N98" s="46" t="s">
        <v>161</v>
      </c>
      <c r="O98" s="22"/>
      <c r="P98" s="20" t="s">
        <v>141</v>
      </c>
      <c r="Q98" s="47"/>
      <c r="R98" s="47" t="s">
        <v>104</v>
      </c>
      <c r="S98" s="36" t="s">
        <v>142</v>
      </c>
      <c r="T98" s="47" t="s">
        <v>104</v>
      </c>
      <c r="U98" s="47" t="s">
        <v>143</v>
      </c>
      <c r="V98" s="47" t="s">
        <v>144</v>
      </c>
      <c r="W98" s="22" t="s">
        <v>200</v>
      </c>
      <c r="X98" s="19" t="s">
        <v>27</v>
      </c>
      <c r="Y98" s="36" t="s">
        <v>202</v>
      </c>
      <c r="Z98" s="29" t="s">
        <v>318</v>
      </c>
      <c r="AA98" s="58">
        <v>5.0000000000000001E-3</v>
      </c>
      <c r="AB98" s="29" t="s">
        <v>91</v>
      </c>
      <c r="AC98" s="48"/>
      <c r="AD98" s="48"/>
      <c r="AE98" s="48"/>
      <c r="AF98" s="48"/>
      <c r="AG98" s="73"/>
      <c r="AH98" s="73"/>
      <c r="AI98" s="69"/>
      <c r="AJ98" s="19">
        <v>1</v>
      </c>
      <c r="AK98" s="19">
        <v>1</v>
      </c>
      <c r="AL98" s="19">
        <v>1</v>
      </c>
    </row>
    <row r="99" spans="1:38" s="6" customFormat="1" ht="39.950000000000003" customHeight="1">
      <c r="A99" s="17">
        <v>52</v>
      </c>
      <c r="B99" s="19"/>
      <c r="C99" s="19"/>
      <c r="D99" s="19"/>
      <c r="E99" s="19"/>
      <c r="F99" s="19"/>
      <c r="G99" s="19">
        <v>5</v>
      </c>
      <c r="H99" s="19"/>
      <c r="I99" s="19"/>
      <c r="J99" s="29"/>
      <c r="K99" s="29"/>
      <c r="L99" s="45"/>
      <c r="M99" s="27" t="s">
        <v>319</v>
      </c>
      <c r="N99" s="46" t="s">
        <v>161</v>
      </c>
      <c r="O99" s="22"/>
      <c r="P99" s="20" t="s">
        <v>141</v>
      </c>
      <c r="Q99" s="47"/>
      <c r="R99" s="47" t="s">
        <v>104</v>
      </c>
      <c r="S99" s="36" t="s">
        <v>142</v>
      </c>
      <c r="T99" s="47" t="s">
        <v>104</v>
      </c>
      <c r="U99" s="47" t="s">
        <v>143</v>
      </c>
      <c r="V99" s="47" t="s">
        <v>144</v>
      </c>
      <c r="W99" s="22" t="s">
        <v>164</v>
      </c>
      <c r="X99" s="19" t="s">
        <v>232</v>
      </c>
      <c r="Y99" s="55" t="s">
        <v>166</v>
      </c>
      <c r="Z99" s="20" t="s">
        <v>320</v>
      </c>
      <c r="AA99" s="58">
        <v>4.8000000000000001E-2</v>
      </c>
      <c r="AB99" s="29" t="s">
        <v>91</v>
      </c>
      <c r="AC99" s="48"/>
      <c r="AD99" s="48"/>
      <c r="AE99" s="48"/>
      <c r="AF99" s="48"/>
      <c r="AG99" s="73"/>
      <c r="AH99" s="73"/>
      <c r="AI99" s="69"/>
      <c r="AJ99" s="19">
        <v>1</v>
      </c>
      <c r="AK99" s="19">
        <v>1</v>
      </c>
      <c r="AL99" s="19">
        <v>1</v>
      </c>
    </row>
    <row r="100" spans="1:38" s="6" customFormat="1" ht="39.950000000000003" customHeight="1">
      <c r="A100" s="17">
        <v>53</v>
      </c>
      <c r="B100" s="19"/>
      <c r="C100" s="19"/>
      <c r="D100" s="19"/>
      <c r="E100" s="19"/>
      <c r="F100" s="19">
        <v>4</v>
      </c>
      <c r="G100" s="19"/>
      <c r="H100" s="19"/>
      <c r="I100" s="19"/>
      <c r="J100" s="29"/>
      <c r="K100" s="29"/>
      <c r="L100" s="45"/>
      <c r="M100" s="27" t="s">
        <v>321</v>
      </c>
      <c r="N100" s="46" t="s">
        <v>161</v>
      </c>
      <c r="O100" s="22"/>
      <c r="P100" s="20" t="s">
        <v>141</v>
      </c>
      <c r="Q100" s="47"/>
      <c r="R100" s="47" t="s">
        <v>104</v>
      </c>
      <c r="S100" s="36" t="s">
        <v>142</v>
      </c>
      <c r="T100" s="47" t="s">
        <v>104</v>
      </c>
      <c r="U100" s="47" t="s">
        <v>143</v>
      </c>
      <c r="V100" s="47" t="s">
        <v>144</v>
      </c>
      <c r="W100" s="19" t="s">
        <v>150</v>
      </c>
      <c r="X100" s="19" t="s">
        <v>146</v>
      </c>
      <c r="Y100" s="29" t="s">
        <v>91</v>
      </c>
      <c r="Z100" s="29" t="s">
        <v>322</v>
      </c>
      <c r="AA100" s="58">
        <v>0.41799999999999998</v>
      </c>
      <c r="AB100" s="29" t="s">
        <v>91</v>
      </c>
      <c r="AC100" s="48"/>
      <c r="AD100" s="48"/>
      <c r="AE100" s="48"/>
      <c r="AF100" s="48"/>
      <c r="AG100" s="73"/>
      <c r="AH100" s="73"/>
      <c r="AI100" s="69"/>
      <c r="AJ100" s="19">
        <v>1</v>
      </c>
      <c r="AK100" s="19">
        <v>1</v>
      </c>
      <c r="AL100" s="19">
        <v>1</v>
      </c>
    </row>
    <row r="101" spans="1:38" s="6" customFormat="1" ht="39.950000000000003" customHeight="1">
      <c r="A101" s="17"/>
      <c r="B101" s="19"/>
      <c r="C101" s="19"/>
      <c r="D101" s="19"/>
      <c r="E101" s="19"/>
      <c r="F101" s="19"/>
      <c r="G101" s="19">
        <v>5</v>
      </c>
      <c r="H101" s="19"/>
      <c r="I101" s="19"/>
      <c r="J101" s="29"/>
      <c r="K101" s="29"/>
      <c r="L101" s="26"/>
      <c r="M101" s="27" t="s">
        <v>323</v>
      </c>
      <c r="N101" s="46" t="s">
        <v>161</v>
      </c>
      <c r="O101" s="22"/>
      <c r="P101" s="20" t="s">
        <v>141</v>
      </c>
      <c r="Q101" s="47"/>
      <c r="R101" s="47" t="s">
        <v>104</v>
      </c>
      <c r="S101" s="36" t="s">
        <v>142</v>
      </c>
      <c r="T101" s="47" t="s">
        <v>104</v>
      </c>
      <c r="U101" s="47" t="s">
        <v>143</v>
      </c>
      <c r="V101" s="47" t="s">
        <v>144</v>
      </c>
      <c r="W101" s="22" t="s">
        <v>200</v>
      </c>
      <c r="X101" s="19" t="s">
        <v>235</v>
      </c>
      <c r="Y101" s="55" t="s">
        <v>202</v>
      </c>
      <c r="Z101" s="20" t="s">
        <v>324</v>
      </c>
      <c r="AA101" s="93">
        <v>0.155</v>
      </c>
      <c r="AB101" s="29" t="s">
        <v>91</v>
      </c>
      <c r="AC101" s="48"/>
      <c r="AD101" s="48"/>
      <c r="AE101" s="48"/>
      <c r="AF101" s="48"/>
      <c r="AG101" s="73"/>
      <c r="AH101" s="73"/>
      <c r="AI101" s="69"/>
      <c r="AJ101" s="19">
        <v>2</v>
      </c>
      <c r="AK101" s="19">
        <v>2</v>
      </c>
      <c r="AL101" s="19">
        <v>2</v>
      </c>
    </row>
    <row r="102" spans="1:38" s="6" customFormat="1" ht="39.950000000000003" customHeight="1">
      <c r="A102" s="17">
        <v>54</v>
      </c>
      <c r="B102" s="19"/>
      <c r="C102" s="19"/>
      <c r="D102" s="19"/>
      <c r="E102" s="19"/>
      <c r="F102" s="19"/>
      <c r="G102" s="19">
        <v>5</v>
      </c>
      <c r="H102" s="19"/>
      <c r="I102" s="19"/>
      <c r="J102" s="29"/>
      <c r="K102" s="29"/>
      <c r="L102" s="26"/>
      <c r="M102" s="27" t="s">
        <v>325</v>
      </c>
      <c r="N102" s="46" t="s">
        <v>161</v>
      </c>
      <c r="O102" s="22"/>
      <c r="P102" s="20" t="s">
        <v>141</v>
      </c>
      <c r="Q102" s="47"/>
      <c r="R102" s="47" t="s">
        <v>104</v>
      </c>
      <c r="S102" s="36" t="s">
        <v>142</v>
      </c>
      <c r="T102" s="47" t="s">
        <v>104</v>
      </c>
      <c r="U102" s="47" t="s">
        <v>143</v>
      </c>
      <c r="V102" s="47" t="s">
        <v>144</v>
      </c>
      <c r="W102" s="22" t="s">
        <v>200</v>
      </c>
      <c r="X102" s="19" t="s">
        <v>235</v>
      </c>
      <c r="Y102" s="55" t="s">
        <v>202</v>
      </c>
      <c r="Z102" s="29" t="s">
        <v>326</v>
      </c>
      <c r="AA102" s="93">
        <v>5.3999999999999999E-2</v>
      </c>
      <c r="AB102" s="29" t="s">
        <v>91</v>
      </c>
      <c r="AC102" s="48"/>
      <c r="AD102" s="48"/>
      <c r="AE102" s="48"/>
      <c r="AF102" s="48"/>
      <c r="AG102" s="73"/>
      <c r="AH102" s="73"/>
      <c r="AI102" s="69"/>
      <c r="AJ102" s="19">
        <v>2</v>
      </c>
      <c r="AK102" s="19">
        <v>2</v>
      </c>
      <c r="AL102" s="19">
        <v>2</v>
      </c>
    </row>
    <row r="103" spans="1:38" s="6" customFormat="1" ht="39.950000000000003" customHeight="1">
      <c r="A103" s="17"/>
      <c r="B103" s="19"/>
      <c r="C103" s="19"/>
      <c r="D103" s="19"/>
      <c r="E103" s="19"/>
      <c r="F103" s="19">
        <v>4</v>
      </c>
      <c r="G103" s="19"/>
      <c r="H103" s="19"/>
      <c r="I103" s="19"/>
      <c r="J103" s="29"/>
      <c r="K103" s="29"/>
      <c r="L103" s="26"/>
      <c r="M103" s="27" t="s">
        <v>327</v>
      </c>
      <c r="N103" s="46" t="s">
        <v>161</v>
      </c>
      <c r="O103" s="22"/>
      <c r="P103" s="20" t="s">
        <v>141</v>
      </c>
      <c r="Q103" s="47"/>
      <c r="R103" s="47" t="s">
        <v>104</v>
      </c>
      <c r="S103" s="36" t="s">
        <v>142</v>
      </c>
      <c r="T103" s="47" t="s">
        <v>104</v>
      </c>
      <c r="U103" s="47" t="s">
        <v>143</v>
      </c>
      <c r="V103" s="47" t="s">
        <v>144</v>
      </c>
      <c r="W103" s="19" t="s">
        <v>150</v>
      </c>
      <c r="X103" s="19" t="s">
        <v>146</v>
      </c>
      <c r="Y103" s="29" t="s">
        <v>91</v>
      </c>
      <c r="Z103" s="29" t="s">
        <v>328</v>
      </c>
      <c r="AA103" s="58">
        <v>0.216</v>
      </c>
      <c r="AB103" s="29" t="s">
        <v>91</v>
      </c>
      <c r="AC103" s="48"/>
      <c r="AD103" s="48"/>
      <c r="AE103" s="48"/>
      <c r="AF103" s="48"/>
      <c r="AG103" s="73"/>
      <c r="AH103" s="73"/>
      <c r="AI103" s="69"/>
      <c r="AJ103" s="19">
        <v>1</v>
      </c>
      <c r="AK103" s="19">
        <v>1</v>
      </c>
      <c r="AL103" s="19">
        <v>1</v>
      </c>
    </row>
    <row r="104" spans="1:38" s="6" customFormat="1" ht="39.950000000000003" customHeight="1">
      <c r="A104" s="17"/>
      <c r="B104" s="19"/>
      <c r="C104" s="19"/>
      <c r="D104" s="19"/>
      <c r="E104" s="19"/>
      <c r="F104" s="19"/>
      <c r="G104" s="19">
        <v>5</v>
      </c>
      <c r="H104" s="19"/>
      <c r="I104" s="19"/>
      <c r="J104" s="29"/>
      <c r="K104" s="29"/>
      <c r="L104" s="26"/>
      <c r="M104" s="27" t="s">
        <v>329</v>
      </c>
      <c r="N104" s="46" t="s">
        <v>161</v>
      </c>
      <c r="O104" s="22"/>
      <c r="P104" s="20" t="s">
        <v>141</v>
      </c>
      <c r="Q104" s="47"/>
      <c r="R104" s="47" t="s">
        <v>104</v>
      </c>
      <c r="S104" s="36" t="s">
        <v>142</v>
      </c>
      <c r="T104" s="47" t="s">
        <v>104</v>
      </c>
      <c r="U104" s="47" t="s">
        <v>143</v>
      </c>
      <c r="V104" s="47" t="s">
        <v>144</v>
      </c>
      <c r="W104" s="22" t="s">
        <v>200</v>
      </c>
      <c r="X104" s="19" t="s">
        <v>235</v>
      </c>
      <c r="Y104" s="55" t="s">
        <v>202</v>
      </c>
      <c r="Z104" s="29" t="s">
        <v>330</v>
      </c>
      <c r="AA104" s="58">
        <v>0.108</v>
      </c>
      <c r="AB104" s="29" t="s">
        <v>91</v>
      </c>
      <c r="AC104" s="48"/>
      <c r="AD104" s="48"/>
      <c r="AE104" s="48"/>
      <c r="AF104" s="48"/>
      <c r="AG104" s="73"/>
      <c r="AH104" s="73"/>
      <c r="AI104" s="69"/>
      <c r="AJ104" s="19">
        <v>1</v>
      </c>
      <c r="AK104" s="19">
        <v>1</v>
      </c>
      <c r="AL104" s="19">
        <v>1</v>
      </c>
    </row>
    <row r="105" spans="1:38" s="6" customFormat="1" ht="39.950000000000003" customHeight="1">
      <c r="A105" s="17"/>
      <c r="B105" s="19"/>
      <c r="C105" s="19"/>
      <c r="D105" s="19"/>
      <c r="E105" s="19"/>
      <c r="F105" s="19"/>
      <c r="G105" s="19">
        <v>5</v>
      </c>
      <c r="H105" s="19"/>
      <c r="I105" s="19"/>
      <c r="J105" s="29"/>
      <c r="K105" s="29"/>
      <c r="L105" s="26"/>
      <c r="M105" s="27" t="s">
        <v>331</v>
      </c>
      <c r="N105" s="46" t="s">
        <v>161</v>
      </c>
      <c r="O105" s="22"/>
      <c r="P105" s="20" t="s">
        <v>141</v>
      </c>
      <c r="Q105" s="47"/>
      <c r="R105" s="47" t="s">
        <v>104</v>
      </c>
      <c r="S105" s="36" t="s">
        <v>142</v>
      </c>
      <c r="T105" s="47" t="s">
        <v>104</v>
      </c>
      <c r="U105" s="47" t="s">
        <v>143</v>
      </c>
      <c r="V105" s="47" t="s">
        <v>144</v>
      </c>
      <c r="W105" s="22" t="s">
        <v>247</v>
      </c>
      <c r="X105" s="19" t="s">
        <v>248</v>
      </c>
      <c r="Y105" s="36" t="s">
        <v>249</v>
      </c>
      <c r="Z105" s="29" t="s">
        <v>332</v>
      </c>
      <c r="AA105" s="58">
        <v>4.2000000000000003E-2</v>
      </c>
      <c r="AB105" s="29" t="s">
        <v>91</v>
      </c>
      <c r="AC105" s="48"/>
      <c r="AD105" s="48"/>
      <c r="AE105" s="48"/>
      <c r="AF105" s="48"/>
      <c r="AG105" s="73"/>
      <c r="AH105" s="73"/>
      <c r="AI105" s="69"/>
      <c r="AJ105" s="19">
        <v>1</v>
      </c>
      <c r="AK105" s="19">
        <v>1</v>
      </c>
      <c r="AL105" s="19">
        <v>1</v>
      </c>
    </row>
    <row r="106" spans="1:38" s="6" customFormat="1" ht="39.950000000000003" customHeight="1">
      <c r="A106" s="17"/>
      <c r="B106" s="19"/>
      <c r="C106" s="19"/>
      <c r="D106" s="19"/>
      <c r="E106" s="19"/>
      <c r="F106" s="19"/>
      <c r="G106" s="19">
        <v>5</v>
      </c>
      <c r="H106" s="19"/>
      <c r="I106" s="19"/>
      <c r="J106" s="29"/>
      <c r="K106" s="29"/>
      <c r="L106" s="26"/>
      <c r="M106" s="27" t="s">
        <v>333</v>
      </c>
      <c r="N106" s="46" t="s">
        <v>161</v>
      </c>
      <c r="O106" s="22"/>
      <c r="P106" s="20" t="s">
        <v>141</v>
      </c>
      <c r="Q106" s="47"/>
      <c r="R106" s="47" t="s">
        <v>104</v>
      </c>
      <c r="S106" s="36" t="s">
        <v>142</v>
      </c>
      <c r="T106" s="47" t="s">
        <v>104</v>
      </c>
      <c r="U106" s="47" t="s">
        <v>143</v>
      </c>
      <c r="V106" s="47" t="s">
        <v>144</v>
      </c>
      <c r="W106" s="22" t="s">
        <v>247</v>
      </c>
      <c r="X106" s="19" t="s">
        <v>248</v>
      </c>
      <c r="Y106" s="36" t="s">
        <v>249</v>
      </c>
      <c r="Z106" s="29" t="s">
        <v>334</v>
      </c>
      <c r="AA106" s="58">
        <v>6.6000000000000003E-2</v>
      </c>
      <c r="AB106" s="29" t="s">
        <v>91</v>
      </c>
      <c r="AC106" s="48"/>
      <c r="AD106" s="48"/>
      <c r="AE106" s="48"/>
      <c r="AF106" s="48"/>
      <c r="AG106" s="73"/>
      <c r="AH106" s="73"/>
      <c r="AI106" s="69"/>
      <c r="AJ106" s="19">
        <v>1</v>
      </c>
      <c r="AK106" s="19">
        <v>1</v>
      </c>
      <c r="AL106" s="19">
        <v>1</v>
      </c>
    </row>
    <row r="107" spans="1:38" s="6" customFormat="1" ht="39.950000000000003" customHeight="1">
      <c r="A107" s="17"/>
      <c r="B107" s="19"/>
      <c r="C107" s="19"/>
      <c r="D107" s="19"/>
      <c r="E107" s="19"/>
      <c r="F107" s="19">
        <v>4</v>
      </c>
      <c r="G107" s="19"/>
      <c r="H107" s="19"/>
      <c r="I107" s="19"/>
      <c r="J107" s="29"/>
      <c r="K107" s="29"/>
      <c r="L107" s="26"/>
      <c r="M107" s="27" t="s">
        <v>335</v>
      </c>
      <c r="N107" s="46" t="s">
        <v>161</v>
      </c>
      <c r="O107" s="22"/>
      <c r="P107" s="20" t="s">
        <v>141</v>
      </c>
      <c r="Q107" s="47"/>
      <c r="R107" s="47" t="s">
        <v>104</v>
      </c>
      <c r="S107" s="36" t="s">
        <v>142</v>
      </c>
      <c r="T107" s="47" t="s">
        <v>104</v>
      </c>
      <c r="U107" s="47" t="s">
        <v>143</v>
      </c>
      <c r="V107" s="47" t="s">
        <v>144</v>
      </c>
      <c r="W107" s="22" t="s">
        <v>164</v>
      </c>
      <c r="X107" s="19" t="s">
        <v>232</v>
      </c>
      <c r="Y107" s="55" t="s">
        <v>166</v>
      </c>
      <c r="Z107" s="29" t="s">
        <v>336</v>
      </c>
      <c r="AA107" s="58">
        <v>3.7999999999999999E-2</v>
      </c>
      <c r="AB107" s="29" t="s">
        <v>91</v>
      </c>
      <c r="AC107" s="48"/>
      <c r="AD107" s="48"/>
      <c r="AE107" s="48"/>
      <c r="AF107" s="48"/>
      <c r="AG107" s="73"/>
      <c r="AH107" s="73"/>
      <c r="AI107" s="69"/>
      <c r="AJ107" s="19">
        <v>2</v>
      </c>
      <c r="AK107" s="19">
        <v>2</v>
      </c>
      <c r="AL107" s="19">
        <v>2</v>
      </c>
    </row>
    <row r="108" spans="1:38" s="6" customFormat="1" ht="39.950000000000003" customHeight="1">
      <c r="A108" s="17">
        <v>55</v>
      </c>
      <c r="B108" s="19"/>
      <c r="C108" s="19"/>
      <c r="D108" s="19"/>
      <c r="E108" s="19"/>
      <c r="F108" s="19">
        <v>4</v>
      </c>
      <c r="G108" s="19"/>
      <c r="H108" s="19"/>
      <c r="I108" s="19"/>
      <c r="J108" s="29"/>
      <c r="K108" s="29"/>
      <c r="L108" s="26"/>
      <c r="M108" s="27" t="s">
        <v>337</v>
      </c>
      <c r="N108" s="46" t="s">
        <v>161</v>
      </c>
      <c r="O108" s="22"/>
      <c r="P108" s="20" t="s">
        <v>141</v>
      </c>
      <c r="Q108" s="36"/>
      <c r="R108" s="47" t="s">
        <v>104</v>
      </c>
      <c r="S108" s="36" t="s">
        <v>142</v>
      </c>
      <c r="T108" s="47" t="s">
        <v>104</v>
      </c>
      <c r="U108" s="47" t="s">
        <v>144</v>
      </c>
      <c r="V108" s="47" t="s">
        <v>143</v>
      </c>
      <c r="W108" s="22" t="s">
        <v>164</v>
      </c>
      <c r="X108" s="19" t="s">
        <v>232</v>
      </c>
      <c r="Y108" s="55" t="s">
        <v>166</v>
      </c>
      <c r="Z108" s="19" t="s">
        <v>338</v>
      </c>
      <c r="AA108" s="58">
        <v>6.2E-2</v>
      </c>
      <c r="AB108" s="29" t="s">
        <v>91</v>
      </c>
      <c r="AC108" s="48"/>
      <c r="AD108" s="48"/>
      <c r="AE108" s="48"/>
      <c r="AF108" s="48"/>
      <c r="AG108" s="73"/>
      <c r="AH108" s="73"/>
      <c r="AI108" s="69"/>
      <c r="AJ108" s="19">
        <v>2</v>
      </c>
      <c r="AK108" s="19">
        <v>2</v>
      </c>
      <c r="AL108" s="19">
        <v>2</v>
      </c>
    </row>
    <row r="109" spans="1:38" s="6" customFormat="1" ht="39.950000000000003" customHeight="1">
      <c r="A109" s="17"/>
      <c r="B109" s="19"/>
      <c r="C109" s="19"/>
      <c r="D109" s="19"/>
      <c r="E109" s="19">
        <v>3</v>
      </c>
      <c r="F109" s="19"/>
      <c r="G109" s="19"/>
      <c r="H109" s="19"/>
      <c r="I109" s="19"/>
      <c r="J109" s="29"/>
      <c r="K109" s="29"/>
      <c r="L109" s="26"/>
      <c r="M109" s="27" t="s">
        <v>339</v>
      </c>
      <c r="N109" s="46" t="s">
        <v>161</v>
      </c>
      <c r="O109" s="22"/>
      <c r="P109" s="20" t="s">
        <v>141</v>
      </c>
      <c r="Q109" s="36"/>
      <c r="R109" s="47" t="s">
        <v>104</v>
      </c>
      <c r="S109" s="36" t="s">
        <v>142</v>
      </c>
      <c r="T109" s="47" t="s">
        <v>104</v>
      </c>
      <c r="U109" s="47" t="s">
        <v>144</v>
      </c>
      <c r="V109" s="47" t="s">
        <v>143</v>
      </c>
      <c r="W109" s="19" t="s">
        <v>150</v>
      </c>
      <c r="X109" s="19" t="s">
        <v>146</v>
      </c>
      <c r="Y109" s="29" t="s">
        <v>91</v>
      </c>
      <c r="Z109" s="36" t="s">
        <v>340</v>
      </c>
      <c r="AA109" s="58">
        <v>8.5000000000000006E-2</v>
      </c>
      <c r="AB109" s="29" t="s">
        <v>91</v>
      </c>
      <c r="AC109" s="48"/>
      <c r="AD109" s="48"/>
      <c r="AE109" s="48"/>
      <c r="AF109" s="48"/>
      <c r="AG109" s="73"/>
      <c r="AH109" s="73"/>
      <c r="AI109" s="69"/>
      <c r="AJ109" s="19">
        <v>1</v>
      </c>
      <c r="AK109" s="19">
        <v>1</v>
      </c>
      <c r="AL109" s="19">
        <v>1</v>
      </c>
    </row>
    <row r="110" spans="1:38" s="6" customFormat="1" ht="39.950000000000003" customHeight="1">
      <c r="A110" s="17"/>
      <c r="B110" s="19"/>
      <c r="C110" s="19"/>
      <c r="D110" s="19"/>
      <c r="E110" s="19"/>
      <c r="F110" s="19">
        <v>4</v>
      </c>
      <c r="G110" s="19"/>
      <c r="H110" s="19"/>
      <c r="I110" s="19"/>
      <c r="J110" s="29"/>
      <c r="K110" s="29"/>
      <c r="L110" s="26"/>
      <c r="M110" s="27" t="s">
        <v>341</v>
      </c>
      <c r="N110" s="46" t="s">
        <v>161</v>
      </c>
      <c r="O110" s="22"/>
      <c r="P110" s="20" t="s">
        <v>141</v>
      </c>
      <c r="Q110" s="36"/>
      <c r="R110" s="47" t="s">
        <v>104</v>
      </c>
      <c r="S110" s="36" t="s">
        <v>142</v>
      </c>
      <c r="T110" s="47" t="s">
        <v>104</v>
      </c>
      <c r="U110" s="47" t="s">
        <v>144</v>
      </c>
      <c r="V110" s="47" t="s">
        <v>143</v>
      </c>
      <c r="W110" s="22" t="s">
        <v>177</v>
      </c>
      <c r="X110" s="36" t="s">
        <v>342</v>
      </c>
      <c r="Y110" s="29" t="s">
        <v>91</v>
      </c>
      <c r="Z110" s="36" t="s">
        <v>343</v>
      </c>
      <c r="AA110" s="58">
        <v>4.2999999999999997E-2</v>
      </c>
      <c r="AB110" s="29" t="s">
        <v>91</v>
      </c>
      <c r="AC110" s="48"/>
      <c r="AD110" s="48"/>
      <c r="AE110" s="48"/>
      <c r="AF110" s="48"/>
      <c r="AG110" s="73"/>
      <c r="AH110" s="73"/>
      <c r="AI110" s="69"/>
      <c r="AJ110" s="19">
        <v>1</v>
      </c>
      <c r="AK110" s="19">
        <v>1</v>
      </c>
      <c r="AL110" s="19">
        <v>1</v>
      </c>
    </row>
    <row r="111" spans="1:38" s="6" customFormat="1" ht="39.950000000000003" customHeight="1">
      <c r="A111" s="17"/>
      <c r="B111" s="19"/>
      <c r="C111" s="19"/>
      <c r="D111" s="19"/>
      <c r="E111" s="19"/>
      <c r="F111" s="19">
        <v>4</v>
      </c>
      <c r="G111" s="19"/>
      <c r="H111" s="19"/>
      <c r="I111" s="19"/>
      <c r="J111" s="29"/>
      <c r="K111" s="29"/>
      <c r="L111" s="26"/>
      <c r="M111" s="27" t="s">
        <v>344</v>
      </c>
      <c r="N111" s="46" t="s">
        <v>161</v>
      </c>
      <c r="O111" s="22"/>
      <c r="P111" s="20" t="s">
        <v>141</v>
      </c>
      <c r="Q111" s="36"/>
      <c r="R111" s="47" t="s">
        <v>104</v>
      </c>
      <c r="S111" s="36" t="s">
        <v>142</v>
      </c>
      <c r="T111" s="47" t="s">
        <v>104</v>
      </c>
      <c r="U111" s="47" t="s">
        <v>144</v>
      </c>
      <c r="V111" s="47" t="s">
        <v>143</v>
      </c>
      <c r="W111" s="22" t="s">
        <v>177</v>
      </c>
      <c r="X111" s="36" t="s">
        <v>342</v>
      </c>
      <c r="Y111" s="29" t="s">
        <v>91</v>
      </c>
      <c r="Z111" s="36" t="s">
        <v>345</v>
      </c>
      <c r="AA111" s="58">
        <v>3.3000000000000002E-2</v>
      </c>
      <c r="AB111" s="29" t="s">
        <v>91</v>
      </c>
      <c r="AC111" s="48"/>
      <c r="AD111" s="48"/>
      <c r="AE111" s="48"/>
      <c r="AF111" s="48"/>
      <c r="AG111" s="73"/>
      <c r="AH111" s="73"/>
      <c r="AI111" s="69"/>
      <c r="AJ111" s="19">
        <v>1</v>
      </c>
      <c r="AK111" s="19">
        <v>1</v>
      </c>
      <c r="AL111" s="19">
        <v>1</v>
      </c>
    </row>
    <row r="112" spans="1:38" s="6" customFormat="1" ht="39.950000000000003" customHeight="1">
      <c r="A112" s="17"/>
      <c r="B112" s="19"/>
      <c r="C112" s="19"/>
      <c r="D112" s="19"/>
      <c r="E112" s="19"/>
      <c r="F112" s="19">
        <v>4</v>
      </c>
      <c r="G112" s="19"/>
      <c r="H112" s="19"/>
      <c r="I112" s="19"/>
      <c r="J112" s="29"/>
      <c r="K112" s="29"/>
      <c r="L112" s="26"/>
      <c r="M112" s="27" t="s">
        <v>346</v>
      </c>
      <c r="N112" s="46" t="s">
        <v>161</v>
      </c>
      <c r="O112" s="22"/>
      <c r="P112" s="20" t="s">
        <v>141</v>
      </c>
      <c r="Q112" s="36"/>
      <c r="R112" s="47" t="s">
        <v>104</v>
      </c>
      <c r="S112" s="36" t="s">
        <v>142</v>
      </c>
      <c r="T112" s="47" t="s">
        <v>104</v>
      </c>
      <c r="U112" s="47" t="s">
        <v>144</v>
      </c>
      <c r="V112" s="47" t="s">
        <v>143</v>
      </c>
      <c r="W112" s="22" t="s">
        <v>247</v>
      </c>
      <c r="X112" s="19" t="s">
        <v>248</v>
      </c>
      <c r="Y112" s="36" t="s">
        <v>249</v>
      </c>
      <c r="Z112" s="36" t="s">
        <v>347</v>
      </c>
      <c r="AA112" s="58">
        <v>6.0000000000000001E-3</v>
      </c>
      <c r="AB112" s="29" t="s">
        <v>91</v>
      </c>
      <c r="AC112" s="48"/>
      <c r="AD112" s="48"/>
      <c r="AE112" s="48"/>
      <c r="AF112" s="48"/>
      <c r="AG112" s="73"/>
      <c r="AH112" s="73"/>
      <c r="AI112" s="69"/>
      <c r="AJ112" s="19">
        <v>1</v>
      </c>
      <c r="AK112" s="19">
        <v>1</v>
      </c>
      <c r="AL112" s="19">
        <v>1</v>
      </c>
    </row>
    <row r="113" spans="1:38" s="6" customFormat="1" ht="39.950000000000003" customHeight="1">
      <c r="A113" s="17"/>
      <c r="B113" s="19"/>
      <c r="C113" s="19"/>
      <c r="D113" s="19"/>
      <c r="E113" s="19"/>
      <c r="F113" s="19">
        <v>4</v>
      </c>
      <c r="G113" s="19"/>
      <c r="H113" s="19"/>
      <c r="I113" s="19"/>
      <c r="J113" s="29"/>
      <c r="K113" s="29"/>
      <c r="L113" s="26"/>
      <c r="M113" s="27" t="s">
        <v>348</v>
      </c>
      <c r="N113" s="46" t="s">
        <v>161</v>
      </c>
      <c r="O113" s="22"/>
      <c r="P113" s="20" t="s">
        <v>141</v>
      </c>
      <c r="Q113" s="36"/>
      <c r="R113" s="47" t="s">
        <v>104</v>
      </c>
      <c r="S113" s="36" t="s">
        <v>142</v>
      </c>
      <c r="T113" s="47" t="s">
        <v>104</v>
      </c>
      <c r="U113" s="47" t="s">
        <v>144</v>
      </c>
      <c r="V113" s="47" t="s">
        <v>143</v>
      </c>
      <c r="W113" s="22" t="s">
        <v>260</v>
      </c>
      <c r="X113" s="36" t="s">
        <v>349</v>
      </c>
      <c r="Y113" s="29" t="s">
        <v>91</v>
      </c>
      <c r="Z113" s="36" t="s">
        <v>350</v>
      </c>
      <c r="AA113" s="58">
        <v>2E-3</v>
      </c>
      <c r="AB113" s="29" t="s">
        <v>91</v>
      </c>
      <c r="AC113" s="48"/>
      <c r="AD113" s="48"/>
      <c r="AE113" s="48"/>
      <c r="AF113" s="48"/>
      <c r="AG113" s="73"/>
      <c r="AH113" s="73"/>
      <c r="AI113" s="69"/>
      <c r="AJ113" s="19">
        <v>1</v>
      </c>
      <c r="AK113" s="19">
        <v>1</v>
      </c>
      <c r="AL113" s="19">
        <v>1</v>
      </c>
    </row>
    <row r="114" spans="1:38" s="6" customFormat="1" ht="39.950000000000003" customHeight="1">
      <c r="A114" s="17"/>
      <c r="B114" s="19"/>
      <c r="C114" s="19"/>
      <c r="D114" s="19"/>
      <c r="E114" s="19"/>
      <c r="F114" s="19">
        <v>4</v>
      </c>
      <c r="G114" s="19"/>
      <c r="H114" s="19"/>
      <c r="I114" s="19"/>
      <c r="J114" s="29"/>
      <c r="K114" s="29"/>
      <c r="L114" s="26"/>
      <c r="M114" s="27" t="s">
        <v>351</v>
      </c>
      <c r="N114" s="46" t="s">
        <v>161</v>
      </c>
      <c r="O114" s="22"/>
      <c r="P114" s="20" t="s">
        <v>141</v>
      </c>
      <c r="Q114" s="36"/>
      <c r="R114" s="47" t="s">
        <v>104</v>
      </c>
      <c r="S114" s="36" t="s">
        <v>142</v>
      </c>
      <c r="T114" s="47" t="s">
        <v>104</v>
      </c>
      <c r="U114" s="47" t="s">
        <v>144</v>
      </c>
      <c r="V114" s="47" t="s">
        <v>143</v>
      </c>
      <c r="W114" s="20" t="s">
        <v>195</v>
      </c>
      <c r="X114" s="36" t="s">
        <v>352</v>
      </c>
      <c r="Y114" s="29" t="s">
        <v>91</v>
      </c>
      <c r="Z114" s="29" t="s">
        <v>91</v>
      </c>
      <c r="AA114" s="58">
        <v>1E-3</v>
      </c>
      <c r="AB114" s="29" t="s">
        <v>91</v>
      </c>
      <c r="AC114" s="48"/>
      <c r="AD114" s="48"/>
      <c r="AE114" s="48"/>
      <c r="AF114" s="48"/>
      <c r="AG114" s="73"/>
      <c r="AH114" s="73"/>
      <c r="AI114" s="69"/>
      <c r="AJ114" s="19">
        <v>1</v>
      </c>
      <c r="AK114" s="19">
        <v>1</v>
      </c>
      <c r="AL114" s="19">
        <v>1</v>
      </c>
    </row>
    <row r="115" spans="1:38" s="6" customFormat="1" ht="39.950000000000003" customHeight="1">
      <c r="A115" s="17"/>
      <c r="B115" s="19"/>
      <c r="C115" s="19"/>
      <c r="D115" s="19"/>
      <c r="E115" s="19">
        <v>3</v>
      </c>
      <c r="F115" s="19"/>
      <c r="G115" s="19"/>
      <c r="H115" s="19"/>
      <c r="I115" s="19"/>
      <c r="J115" s="29"/>
      <c r="K115" s="29"/>
      <c r="L115" s="26"/>
      <c r="M115" s="27" t="s">
        <v>353</v>
      </c>
      <c r="N115" s="46" t="s">
        <v>161</v>
      </c>
      <c r="O115" s="22"/>
      <c r="P115" s="20" t="s">
        <v>141</v>
      </c>
      <c r="Q115" s="36"/>
      <c r="R115" s="47" t="s">
        <v>104</v>
      </c>
      <c r="S115" s="36" t="s">
        <v>142</v>
      </c>
      <c r="T115" s="47" t="s">
        <v>104</v>
      </c>
      <c r="U115" s="47" t="s">
        <v>143</v>
      </c>
      <c r="V115" s="47" t="s">
        <v>144</v>
      </c>
      <c r="W115" s="19" t="s">
        <v>150</v>
      </c>
      <c r="X115" s="19" t="s">
        <v>146</v>
      </c>
      <c r="Y115" s="29" t="s">
        <v>91</v>
      </c>
      <c r="Z115" s="29" t="s">
        <v>91</v>
      </c>
      <c r="AA115" s="58"/>
      <c r="AB115" s="29" t="s">
        <v>91</v>
      </c>
      <c r="AC115" s="48"/>
      <c r="AD115" s="48"/>
      <c r="AE115" s="48"/>
      <c r="AF115" s="48"/>
      <c r="AG115" s="73"/>
      <c r="AH115" s="73"/>
      <c r="AI115" s="69"/>
      <c r="AJ115" s="19">
        <v>1</v>
      </c>
      <c r="AK115" s="19">
        <v>1</v>
      </c>
      <c r="AL115" s="19">
        <v>1</v>
      </c>
    </row>
    <row r="116" spans="1:38" s="6" customFormat="1" ht="39.950000000000003" customHeight="1">
      <c r="A116" s="17"/>
      <c r="B116" s="19"/>
      <c r="C116" s="19"/>
      <c r="D116" s="19"/>
      <c r="E116" s="19">
        <v>3</v>
      </c>
      <c r="F116" s="19"/>
      <c r="G116" s="19"/>
      <c r="H116" s="19"/>
      <c r="I116" s="19"/>
      <c r="J116" s="29"/>
      <c r="K116" s="29"/>
      <c r="L116" s="36" t="s">
        <v>262</v>
      </c>
      <c r="M116" s="27" t="s">
        <v>263</v>
      </c>
      <c r="N116" s="46" t="s">
        <v>161</v>
      </c>
      <c r="O116" s="42"/>
      <c r="P116" s="20" t="s">
        <v>141</v>
      </c>
      <c r="Q116" s="47"/>
      <c r="R116" s="47" t="s">
        <v>104</v>
      </c>
      <c r="S116" s="36" t="s">
        <v>142</v>
      </c>
      <c r="T116" s="47" t="s">
        <v>104</v>
      </c>
      <c r="U116" s="47" t="s">
        <v>144</v>
      </c>
      <c r="V116" s="47" t="s">
        <v>143</v>
      </c>
      <c r="W116" s="22" t="s">
        <v>195</v>
      </c>
      <c r="X116" s="19" t="s">
        <v>265</v>
      </c>
      <c r="Y116" s="19" t="s">
        <v>91</v>
      </c>
      <c r="Z116" s="36" t="s">
        <v>91</v>
      </c>
      <c r="AA116" s="54">
        <v>2.3E-3</v>
      </c>
      <c r="AB116" s="29" t="s">
        <v>197</v>
      </c>
      <c r="AC116" s="48"/>
      <c r="AD116" s="48"/>
      <c r="AE116" s="48"/>
      <c r="AF116" s="48"/>
      <c r="AG116" s="73"/>
      <c r="AH116" s="73"/>
      <c r="AI116" s="69"/>
      <c r="AJ116" s="19">
        <v>1</v>
      </c>
      <c r="AK116" s="19">
        <v>1</v>
      </c>
      <c r="AL116" s="19">
        <v>1</v>
      </c>
    </row>
    <row r="117" spans="1:38" s="6" customFormat="1" ht="39.950000000000003" customHeight="1">
      <c r="A117" s="17"/>
      <c r="B117" s="19"/>
      <c r="C117" s="19"/>
      <c r="D117" s="19">
        <v>2</v>
      </c>
      <c r="E117" s="19"/>
      <c r="F117" s="19"/>
      <c r="G117" s="19"/>
      <c r="H117" s="19"/>
      <c r="I117" s="19"/>
      <c r="J117" s="29"/>
      <c r="K117" s="29"/>
      <c r="L117" s="26"/>
      <c r="M117" s="27" t="s">
        <v>354</v>
      </c>
      <c r="N117" s="46" t="s">
        <v>161</v>
      </c>
      <c r="O117" s="22"/>
      <c r="P117" s="20" t="s">
        <v>141</v>
      </c>
      <c r="Q117" s="36"/>
      <c r="R117" s="47" t="s">
        <v>104</v>
      </c>
      <c r="S117" s="36" t="s">
        <v>142</v>
      </c>
      <c r="T117" s="47" t="s">
        <v>104</v>
      </c>
      <c r="U117" s="47" t="s">
        <v>144</v>
      </c>
      <c r="V117" s="47" t="s">
        <v>143</v>
      </c>
      <c r="W117" s="22" t="s">
        <v>177</v>
      </c>
      <c r="X117" s="36" t="s">
        <v>342</v>
      </c>
      <c r="Y117" s="29" t="s">
        <v>91</v>
      </c>
      <c r="Z117" s="36" t="s">
        <v>355</v>
      </c>
      <c r="AA117" s="58">
        <v>3.4000000000000002E-2</v>
      </c>
      <c r="AB117" s="29" t="s">
        <v>91</v>
      </c>
      <c r="AC117" s="48"/>
      <c r="AD117" s="48"/>
      <c r="AE117" s="48"/>
      <c r="AF117" s="48"/>
      <c r="AG117" s="73"/>
      <c r="AH117" s="73"/>
      <c r="AI117" s="69"/>
      <c r="AJ117" s="19">
        <v>1</v>
      </c>
      <c r="AK117" s="19">
        <v>1</v>
      </c>
      <c r="AL117" s="19">
        <v>1</v>
      </c>
    </row>
    <row r="118" spans="1:38" s="6" customFormat="1" ht="39.950000000000003" customHeight="1">
      <c r="A118" s="17"/>
      <c r="B118" s="19"/>
      <c r="C118" s="19"/>
      <c r="D118" s="19">
        <v>2</v>
      </c>
      <c r="E118" s="19"/>
      <c r="F118" s="19"/>
      <c r="G118" s="19"/>
      <c r="H118" s="19"/>
      <c r="I118" s="19"/>
      <c r="J118" s="29"/>
      <c r="K118" s="29"/>
      <c r="L118" s="26"/>
      <c r="M118" s="27" t="s">
        <v>356</v>
      </c>
      <c r="N118" s="46" t="s">
        <v>161</v>
      </c>
      <c r="O118" s="22"/>
      <c r="P118" s="20" t="s">
        <v>141</v>
      </c>
      <c r="Q118" s="36"/>
      <c r="R118" s="47" t="s">
        <v>104</v>
      </c>
      <c r="S118" s="36" t="s">
        <v>142</v>
      </c>
      <c r="T118" s="47" t="s">
        <v>104</v>
      </c>
      <c r="U118" s="47" t="s">
        <v>144</v>
      </c>
      <c r="V118" s="47" t="s">
        <v>143</v>
      </c>
      <c r="W118" s="22" t="s">
        <v>177</v>
      </c>
      <c r="X118" s="36" t="s">
        <v>342</v>
      </c>
      <c r="Y118" s="29" t="s">
        <v>91</v>
      </c>
      <c r="Z118" s="36" t="s">
        <v>357</v>
      </c>
      <c r="AA118" s="58">
        <v>1E-3</v>
      </c>
      <c r="AB118" s="29" t="s">
        <v>91</v>
      </c>
      <c r="AC118" s="48"/>
      <c r="AD118" s="48"/>
      <c r="AE118" s="48"/>
      <c r="AF118" s="48"/>
      <c r="AG118" s="73"/>
      <c r="AH118" s="73"/>
      <c r="AI118" s="69"/>
      <c r="AJ118" s="19">
        <v>1</v>
      </c>
      <c r="AK118" s="19">
        <v>1</v>
      </c>
      <c r="AL118" s="19">
        <v>1</v>
      </c>
    </row>
    <row r="119" spans="1:38" s="6" customFormat="1" ht="39.950000000000003" customHeight="1">
      <c r="A119" s="17"/>
      <c r="B119" s="19"/>
      <c r="C119" s="19"/>
      <c r="D119" s="19">
        <v>2</v>
      </c>
      <c r="E119" s="19"/>
      <c r="F119" s="19"/>
      <c r="G119" s="19"/>
      <c r="H119" s="19"/>
      <c r="I119" s="19"/>
      <c r="J119" s="29"/>
      <c r="K119" s="29"/>
      <c r="L119" s="26"/>
      <c r="M119" s="27" t="s">
        <v>358</v>
      </c>
      <c r="N119" s="46" t="s">
        <v>161</v>
      </c>
      <c r="O119" s="22"/>
      <c r="P119" s="20" t="s">
        <v>141</v>
      </c>
      <c r="Q119" s="36"/>
      <c r="R119" s="47" t="s">
        <v>104</v>
      </c>
      <c r="S119" s="36" t="s">
        <v>142</v>
      </c>
      <c r="T119" s="47" t="s">
        <v>104</v>
      </c>
      <c r="U119" s="47" t="s">
        <v>143</v>
      </c>
      <c r="V119" s="47" t="s">
        <v>144</v>
      </c>
      <c r="W119" s="22" t="s">
        <v>177</v>
      </c>
      <c r="X119" s="36"/>
      <c r="Y119" s="29" t="s">
        <v>91</v>
      </c>
      <c r="Z119" s="36" t="s">
        <v>359</v>
      </c>
      <c r="AA119" s="58">
        <v>0.72</v>
      </c>
      <c r="AB119" s="29" t="s">
        <v>91</v>
      </c>
      <c r="AC119" s="48"/>
      <c r="AD119" s="48"/>
      <c r="AE119" s="48"/>
      <c r="AF119" s="48"/>
      <c r="AG119" s="73"/>
      <c r="AH119" s="73"/>
      <c r="AI119" s="69"/>
      <c r="AJ119" s="19">
        <v>1</v>
      </c>
      <c r="AK119" s="19">
        <v>1</v>
      </c>
      <c r="AL119" s="19">
        <v>1</v>
      </c>
    </row>
    <row r="120" spans="1:38" s="6" customFormat="1" ht="39.950000000000003" customHeight="1">
      <c r="A120" s="17"/>
      <c r="B120" s="19"/>
      <c r="C120" s="19"/>
      <c r="D120" s="19">
        <v>2</v>
      </c>
      <c r="E120" s="19"/>
      <c r="F120" s="19"/>
      <c r="G120" s="19"/>
      <c r="H120" s="19"/>
      <c r="I120" s="19"/>
      <c r="J120" s="29"/>
      <c r="K120" s="29"/>
      <c r="L120" s="26"/>
      <c r="M120" s="27" t="s">
        <v>360</v>
      </c>
      <c r="N120" s="43" t="s">
        <v>361</v>
      </c>
      <c r="O120" s="22"/>
      <c r="P120" s="20" t="s">
        <v>141</v>
      </c>
      <c r="Q120" s="36"/>
      <c r="R120" s="47" t="s">
        <v>104</v>
      </c>
      <c r="S120" s="36" t="s">
        <v>142</v>
      </c>
      <c r="T120" s="47" t="s">
        <v>104</v>
      </c>
      <c r="U120" s="47" t="s">
        <v>144</v>
      </c>
      <c r="V120" s="47" t="s">
        <v>143</v>
      </c>
      <c r="W120" s="22" t="s">
        <v>195</v>
      </c>
      <c r="X120" s="36" t="s">
        <v>362</v>
      </c>
      <c r="Y120" s="29" t="s">
        <v>91</v>
      </c>
      <c r="Z120" s="29" t="s">
        <v>91</v>
      </c>
      <c r="AA120" s="58">
        <v>3.0000000000000001E-3</v>
      </c>
      <c r="AB120" s="29" t="s">
        <v>197</v>
      </c>
      <c r="AC120" s="48"/>
      <c r="AD120" s="48"/>
      <c r="AE120" s="48"/>
      <c r="AF120" s="48"/>
      <c r="AG120" s="73"/>
      <c r="AH120" s="73"/>
      <c r="AI120" s="69"/>
      <c r="AJ120" s="19">
        <v>4</v>
      </c>
      <c r="AK120" s="19">
        <v>4</v>
      </c>
      <c r="AL120" s="19">
        <v>4</v>
      </c>
    </row>
    <row r="121" spans="1:38" s="6" customFormat="1" ht="39.950000000000003" customHeight="1">
      <c r="A121" s="17"/>
      <c r="B121" s="19"/>
      <c r="C121" s="19"/>
      <c r="D121" s="19">
        <v>2</v>
      </c>
      <c r="E121" s="19"/>
      <c r="F121" s="19"/>
      <c r="G121" s="19"/>
      <c r="H121" s="19"/>
      <c r="I121" s="19"/>
      <c r="J121" s="29"/>
      <c r="K121" s="29"/>
      <c r="L121" s="36" t="s">
        <v>262</v>
      </c>
      <c r="M121" s="27" t="s">
        <v>263</v>
      </c>
      <c r="N121" s="43" t="s">
        <v>363</v>
      </c>
      <c r="O121" s="42"/>
      <c r="P121" s="20" t="s">
        <v>141</v>
      </c>
      <c r="Q121" s="47"/>
      <c r="R121" s="47" t="s">
        <v>104</v>
      </c>
      <c r="S121" s="36" t="s">
        <v>142</v>
      </c>
      <c r="T121" s="47" t="s">
        <v>104</v>
      </c>
      <c r="U121" s="47" t="s">
        <v>144</v>
      </c>
      <c r="V121" s="47" t="s">
        <v>143</v>
      </c>
      <c r="W121" s="22" t="s">
        <v>195</v>
      </c>
      <c r="X121" s="19" t="s">
        <v>265</v>
      </c>
      <c r="Y121" s="29" t="s">
        <v>91</v>
      </c>
      <c r="Z121" s="55" t="s">
        <v>91</v>
      </c>
      <c r="AA121" s="54">
        <v>2.3E-3</v>
      </c>
      <c r="AB121" s="29" t="s">
        <v>197</v>
      </c>
      <c r="AC121" s="48"/>
      <c r="AD121" s="48"/>
      <c r="AE121" s="48"/>
      <c r="AF121" s="48"/>
      <c r="AG121" s="73"/>
      <c r="AH121" s="73"/>
      <c r="AI121" s="69"/>
      <c r="AJ121" s="19">
        <v>2</v>
      </c>
      <c r="AK121" s="19">
        <v>2</v>
      </c>
      <c r="AL121" s="19">
        <v>2</v>
      </c>
    </row>
    <row r="122" spans="1:38" s="6" customFormat="1" ht="39.950000000000003" customHeight="1">
      <c r="A122" s="17"/>
      <c r="B122" s="19"/>
      <c r="C122" s="19"/>
      <c r="D122" s="19">
        <v>2</v>
      </c>
      <c r="E122" s="19"/>
      <c r="F122" s="19"/>
      <c r="G122" s="19"/>
      <c r="H122" s="19"/>
      <c r="I122" s="19"/>
      <c r="J122" s="29"/>
      <c r="K122" s="29"/>
      <c r="L122" s="36"/>
      <c r="M122" s="27" t="s">
        <v>364</v>
      </c>
      <c r="N122" s="46" t="s">
        <v>161</v>
      </c>
      <c r="O122" s="42"/>
      <c r="P122" s="20" t="s">
        <v>141</v>
      </c>
      <c r="Q122" s="47"/>
      <c r="R122" s="47" t="s">
        <v>104</v>
      </c>
      <c r="S122" s="36" t="s">
        <v>142</v>
      </c>
      <c r="T122" s="47" t="s">
        <v>104</v>
      </c>
      <c r="U122" s="47" t="s">
        <v>143</v>
      </c>
      <c r="V122" s="47" t="s">
        <v>144</v>
      </c>
      <c r="W122" s="22" t="s">
        <v>252</v>
      </c>
      <c r="X122" s="19" t="s">
        <v>253</v>
      </c>
      <c r="Y122" s="55" t="s">
        <v>91</v>
      </c>
      <c r="Z122" s="55" t="s">
        <v>365</v>
      </c>
      <c r="AA122" s="54">
        <v>0.114</v>
      </c>
      <c r="AB122" s="29" t="s">
        <v>91</v>
      </c>
      <c r="AC122" s="48"/>
      <c r="AD122" s="48"/>
      <c r="AE122" s="48"/>
      <c r="AF122" s="48"/>
      <c r="AG122" s="73"/>
      <c r="AH122" s="73"/>
      <c r="AI122" s="69"/>
      <c r="AJ122" s="19">
        <v>1</v>
      </c>
      <c r="AK122" s="19">
        <v>1</v>
      </c>
      <c r="AL122" s="19">
        <v>1</v>
      </c>
    </row>
    <row r="123" spans="1:38" s="6" customFormat="1" ht="39.950000000000003" customHeight="1">
      <c r="A123" s="17"/>
      <c r="B123" s="19"/>
      <c r="C123" s="19">
        <v>1</v>
      </c>
      <c r="D123" s="19"/>
      <c r="E123" s="19"/>
      <c r="F123" s="19"/>
      <c r="G123" s="19"/>
      <c r="H123" s="19"/>
      <c r="I123" s="19"/>
      <c r="J123" s="29"/>
      <c r="K123" s="29"/>
      <c r="L123" s="26"/>
      <c r="M123" s="27" t="s">
        <v>366</v>
      </c>
      <c r="N123" s="86" t="s">
        <v>405</v>
      </c>
      <c r="O123" s="22"/>
      <c r="P123" s="20" t="s">
        <v>141</v>
      </c>
      <c r="Q123" s="36"/>
      <c r="R123" s="47" t="s">
        <v>104</v>
      </c>
      <c r="S123" s="36" t="s">
        <v>142</v>
      </c>
      <c r="T123" s="47" t="s">
        <v>104</v>
      </c>
      <c r="U123" s="47" t="s">
        <v>143</v>
      </c>
      <c r="V123" s="47" t="s">
        <v>144</v>
      </c>
      <c r="W123" s="22" t="s">
        <v>150</v>
      </c>
      <c r="X123" s="19" t="s">
        <v>146</v>
      </c>
      <c r="Y123" s="36" t="s">
        <v>91</v>
      </c>
      <c r="Z123" s="36" t="s">
        <v>422</v>
      </c>
      <c r="AA123" s="20" t="s">
        <v>91</v>
      </c>
      <c r="AB123" s="29" t="s">
        <v>91</v>
      </c>
      <c r="AC123" s="48"/>
      <c r="AD123" s="48"/>
      <c r="AE123" s="48"/>
      <c r="AF123" s="48"/>
      <c r="AG123" s="73"/>
      <c r="AH123" s="73"/>
      <c r="AI123" s="69"/>
      <c r="AJ123" s="19">
        <v>1</v>
      </c>
      <c r="AK123" s="70">
        <v>0</v>
      </c>
      <c r="AL123" s="71">
        <v>0</v>
      </c>
    </row>
    <row r="124" spans="1:38" s="6" customFormat="1" ht="39.950000000000003" customHeight="1">
      <c r="A124" s="17">
        <v>56</v>
      </c>
      <c r="B124" s="19"/>
      <c r="C124" s="19">
        <v>1</v>
      </c>
      <c r="D124" s="19"/>
      <c r="E124" s="19"/>
      <c r="F124" s="19"/>
      <c r="G124" s="19"/>
      <c r="H124" s="19"/>
      <c r="I124" s="19"/>
      <c r="J124" s="29"/>
      <c r="K124" s="29"/>
      <c r="L124" s="26"/>
      <c r="M124" s="27" t="s">
        <v>366</v>
      </c>
      <c r="N124" s="86" t="s">
        <v>408</v>
      </c>
      <c r="O124" s="22"/>
      <c r="P124" s="20" t="s">
        <v>141</v>
      </c>
      <c r="Q124" s="47"/>
      <c r="R124" s="47" t="s">
        <v>104</v>
      </c>
      <c r="S124" s="36" t="s">
        <v>142</v>
      </c>
      <c r="T124" s="47" t="s">
        <v>104</v>
      </c>
      <c r="U124" s="47" t="s">
        <v>143</v>
      </c>
      <c r="V124" s="47" t="s">
        <v>144</v>
      </c>
      <c r="W124" s="22" t="s">
        <v>150</v>
      </c>
      <c r="X124" s="19" t="s">
        <v>146</v>
      </c>
      <c r="Y124" s="36" t="s">
        <v>91</v>
      </c>
      <c r="Z124" s="36" t="s">
        <v>422</v>
      </c>
      <c r="AA124" s="20" t="s">
        <v>91</v>
      </c>
      <c r="AB124" s="29" t="s">
        <v>91</v>
      </c>
      <c r="AC124" s="48"/>
      <c r="AD124" s="48"/>
      <c r="AE124" s="48"/>
      <c r="AF124" s="48"/>
      <c r="AG124" s="73"/>
      <c r="AH124" s="73"/>
      <c r="AI124" s="69"/>
      <c r="AJ124" s="19">
        <v>0</v>
      </c>
      <c r="AK124" s="70">
        <v>1</v>
      </c>
      <c r="AL124" s="71">
        <v>0</v>
      </c>
    </row>
    <row r="125" spans="1:38" s="6" customFormat="1" ht="39.950000000000003" customHeight="1">
      <c r="A125" s="17">
        <v>57</v>
      </c>
      <c r="B125" s="19"/>
      <c r="C125" s="19">
        <v>1</v>
      </c>
      <c r="D125" s="19"/>
      <c r="E125" s="19"/>
      <c r="F125" s="19"/>
      <c r="G125" s="19"/>
      <c r="H125" s="19"/>
      <c r="I125" s="19"/>
      <c r="J125" s="29"/>
      <c r="K125" s="29"/>
      <c r="L125" s="26"/>
      <c r="M125" s="27" t="s">
        <v>366</v>
      </c>
      <c r="N125" s="86" t="s">
        <v>410</v>
      </c>
      <c r="O125" s="22"/>
      <c r="P125" s="20" t="s">
        <v>141</v>
      </c>
      <c r="Q125" s="47"/>
      <c r="R125" s="47" t="s">
        <v>104</v>
      </c>
      <c r="S125" s="36" t="s">
        <v>142</v>
      </c>
      <c r="T125" s="47" t="s">
        <v>104</v>
      </c>
      <c r="U125" s="47" t="s">
        <v>143</v>
      </c>
      <c r="V125" s="47" t="s">
        <v>144</v>
      </c>
      <c r="W125" s="22" t="s">
        <v>150</v>
      </c>
      <c r="X125" s="19" t="s">
        <v>146</v>
      </c>
      <c r="Y125" s="36" t="s">
        <v>91</v>
      </c>
      <c r="Z125" s="36" t="s">
        <v>422</v>
      </c>
      <c r="AA125" s="20" t="s">
        <v>91</v>
      </c>
      <c r="AB125" s="29" t="s">
        <v>91</v>
      </c>
      <c r="AC125" s="48"/>
      <c r="AD125" s="48"/>
      <c r="AE125" s="48"/>
      <c r="AF125" s="48"/>
      <c r="AG125" s="73"/>
      <c r="AH125" s="73"/>
      <c r="AI125" s="69"/>
      <c r="AJ125" s="19">
        <v>0</v>
      </c>
      <c r="AK125" s="70">
        <v>0</v>
      </c>
      <c r="AL125" s="71">
        <v>1</v>
      </c>
    </row>
    <row r="126" spans="1:38" s="6" customFormat="1" ht="39.950000000000003" customHeight="1">
      <c r="A126" s="17">
        <v>58</v>
      </c>
      <c r="B126" s="19"/>
      <c r="C126" s="19"/>
      <c r="D126" s="19">
        <v>2</v>
      </c>
      <c r="E126" s="19"/>
      <c r="F126" s="19"/>
      <c r="G126" s="19"/>
      <c r="H126" s="19"/>
      <c r="I126" s="19"/>
      <c r="J126" s="29"/>
      <c r="K126" s="29"/>
      <c r="L126" s="26"/>
      <c r="M126" s="27" t="s">
        <v>55</v>
      </c>
      <c r="N126" s="86" t="s">
        <v>405</v>
      </c>
      <c r="O126" s="22"/>
      <c r="P126" s="20" t="s">
        <v>141</v>
      </c>
      <c r="Q126" s="47"/>
      <c r="R126" s="47" t="s">
        <v>104</v>
      </c>
      <c r="S126" s="36" t="s">
        <v>142</v>
      </c>
      <c r="T126" s="36" t="s">
        <v>91</v>
      </c>
      <c r="U126" s="47" t="s">
        <v>143</v>
      </c>
      <c r="V126" s="47" t="s">
        <v>144</v>
      </c>
      <c r="W126" s="22" t="s">
        <v>150</v>
      </c>
      <c r="X126" s="19" t="s">
        <v>146</v>
      </c>
      <c r="Y126" s="36" t="s">
        <v>91</v>
      </c>
      <c r="Z126" s="20" t="s">
        <v>91</v>
      </c>
      <c r="AA126" s="20" t="s">
        <v>91</v>
      </c>
      <c r="AB126" s="29" t="s">
        <v>91</v>
      </c>
      <c r="AC126" s="48"/>
      <c r="AD126" s="48"/>
      <c r="AE126" s="48"/>
      <c r="AF126" s="48"/>
      <c r="AG126" s="73"/>
      <c r="AH126" s="73"/>
      <c r="AI126" s="69"/>
      <c r="AJ126" s="19">
        <v>1</v>
      </c>
      <c r="AK126" s="70">
        <v>0</v>
      </c>
      <c r="AL126" s="71">
        <v>0</v>
      </c>
    </row>
    <row r="127" spans="1:38" s="6" customFormat="1" ht="39.950000000000003" customHeight="1">
      <c r="A127" s="17">
        <v>59</v>
      </c>
      <c r="B127" s="19"/>
      <c r="C127" s="19"/>
      <c r="D127" s="19">
        <v>2</v>
      </c>
      <c r="E127" s="19"/>
      <c r="F127" s="19"/>
      <c r="G127" s="19"/>
      <c r="H127" s="19"/>
      <c r="I127" s="19"/>
      <c r="J127" s="29"/>
      <c r="K127" s="29"/>
      <c r="L127" s="87"/>
      <c r="M127" s="27" t="s">
        <v>55</v>
      </c>
      <c r="N127" s="86" t="s">
        <v>408</v>
      </c>
      <c r="O127" s="22"/>
      <c r="P127" s="20" t="s">
        <v>141</v>
      </c>
      <c r="Q127" s="47"/>
      <c r="R127" s="47" t="s">
        <v>104</v>
      </c>
      <c r="S127" s="36" t="s">
        <v>142</v>
      </c>
      <c r="T127" s="36" t="s">
        <v>91</v>
      </c>
      <c r="U127" s="47" t="s">
        <v>143</v>
      </c>
      <c r="V127" s="47" t="s">
        <v>144</v>
      </c>
      <c r="W127" s="22" t="s">
        <v>150</v>
      </c>
      <c r="X127" s="19" t="s">
        <v>146</v>
      </c>
      <c r="Y127" s="36" t="s">
        <v>91</v>
      </c>
      <c r="Z127" s="20" t="s">
        <v>91</v>
      </c>
      <c r="AA127" s="20" t="s">
        <v>91</v>
      </c>
      <c r="AB127" s="29" t="s">
        <v>91</v>
      </c>
      <c r="AC127" s="48"/>
      <c r="AD127" s="48"/>
      <c r="AE127" s="48"/>
      <c r="AF127" s="48"/>
      <c r="AG127" s="73"/>
      <c r="AH127" s="73"/>
      <c r="AI127" s="69"/>
      <c r="AJ127" s="19">
        <v>0</v>
      </c>
      <c r="AK127" s="70">
        <v>1</v>
      </c>
      <c r="AL127" s="71">
        <v>0</v>
      </c>
    </row>
    <row r="128" spans="1:38" s="6" customFormat="1" ht="39.950000000000003" customHeight="1">
      <c r="A128" s="17">
        <v>60</v>
      </c>
      <c r="B128" s="19"/>
      <c r="C128" s="19"/>
      <c r="D128" s="19">
        <v>2</v>
      </c>
      <c r="E128" s="19"/>
      <c r="F128" s="19"/>
      <c r="G128" s="19"/>
      <c r="H128" s="19"/>
      <c r="I128" s="19"/>
      <c r="J128" s="29"/>
      <c r="K128" s="29"/>
      <c r="L128" s="87"/>
      <c r="M128" s="27" t="s">
        <v>55</v>
      </c>
      <c r="N128" s="86" t="s">
        <v>410</v>
      </c>
      <c r="O128" s="22"/>
      <c r="P128" s="20" t="s">
        <v>141</v>
      </c>
      <c r="Q128" s="47"/>
      <c r="R128" s="47" t="s">
        <v>104</v>
      </c>
      <c r="S128" s="36" t="s">
        <v>142</v>
      </c>
      <c r="T128" s="36" t="s">
        <v>91</v>
      </c>
      <c r="U128" s="47" t="s">
        <v>143</v>
      </c>
      <c r="V128" s="47" t="s">
        <v>144</v>
      </c>
      <c r="W128" s="22" t="s">
        <v>150</v>
      </c>
      <c r="X128" s="19" t="s">
        <v>146</v>
      </c>
      <c r="Y128" s="36" t="s">
        <v>91</v>
      </c>
      <c r="Z128" s="20" t="s">
        <v>91</v>
      </c>
      <c r="AA128" s="20" t="s">
        <v>91</v>
      </c>
      <c r="AB128" s="29" t="s">
        <v>91</v>
      </c>
      <c r="AC128" s="48"/>
      <c r="AD128" s="48"/>
      <c r="AE128" s="48"/>
      <c r="AF128" s="48"/>
      <c r="AG128" s="73"/>
      <c r="AH128" s="73"/>
      <c r="AI128" s="69"/>
      <c r="AJ128" s="19">
        <v>0</v>
      </c>
      <c r="AK128" s="70">
        <v>0</v>
      </c>
      <c r="AL128" s="71">
        <v>1</v>
      </c>
    </row>
    <row r="129" spans="1:38" s="6" customFormat="1" ht="39.950000000000003" customHeight="1">
      <c r="A129" s="17">
        <v>61</v>
      </c>
      <c r="B129" s="19"/>
      <c r="C129" s="19"/>
      <c r="D129" s="19">
        <v>2</v>
      </c>
      <c r="E129" s="19"/>
      <c r="F129" s="19"/>
      <c r="G129" s="19"/>
      <c r="H129" s="19"/>
      <c r="I129" s="19"/>
      <c r="J129" s="29"/>
      <c r="K129" s="29"/>
      <c r="L129" s="87"/>
      <c r="M129" s="27" t="s">
        <v>368</v>
      </c>
      <c r="N129" s="33" t="s">
        <v>416</v>
      </c>
      <c r="O129" s="29"/>
      <c r="P129" s="20" t="s">
        <v>141</v>
      </c>
      <c r="Q129" s="47"/>
      <c r="R129" s="47" t="s">
        <v>104</v>
      </c>
      <c r="S129" s="36" t="s">
        <v>142</v>
      </c>
      <c r="T129" s="47" t="s">
        <v>104</v>
      </c>
      <c r="U129" s="47" t="s">
        <v>143</v>
      </c>
      <c r="V129" s="47" t="s">
        <v>144</v>
      </c>
      <c r="W129" s="22" t="s">
        <v>150</v>
      </c>
      <c r="X129" s="19" t="s">
        <v>146</v>
      </c>
      <c r="Y129" s="36" t="s">
        <v>91</v>
      </c>
      <c r="Z129" s="20" t="s">
        <v>91</v>
      </c>
      <c r="AA129" s="20" t="s">
        <v>91</v>
      </c>
      <c r="AB129" s="29" t="s">
        <v>91</v>
      </c>
      <c r="AC129" s="48"/>
      <c r="AD129" s="48"/>
      <c r="AE129" s="48"/>
      <c r="AF129" s="48"/>
      <c r="AG129" s="73"/>
      <c r="AH129" s="73"/>
      <c r="AI129" s="69"/>
      <c r="AJ129" s="19">
        <v>1</v>
      </c>
      <c r="AK129" s="19">
        <v>1</v>
      </c>
      <c r="AL129" s="19">
        <v>1</v>
      </c>
    </row>
    <row r="130" spans="1:38" s="6" customFormat="1" ht="39.950000000000003" customHeight="1">
      <c r="A130" s="17"/>
      <c r="B130" s="19"/>
      <c r="C130" s="19"/>
      <c r="D130" s="19"/>
      <c r="E130" s="19">
        <v>3</v>
      </c>
      <c r="F130" s="19"/>
      <c r="G130" s="19"/>
      <c r="H130" s="19"/>
      <c r="I130" s="19"/>
      <c r="J130" s="29"/>
      <c r="K130" s="29"/>
      <c r="L130" s="87"/>
      <c r="M130" s="27" t="s">
        <v>369</v>
      </c>
      <c r="N130" s="33" t="s">
        <v>416</v>
      </c>
      <c r="O130" s="29"/>
      <c r="P130" s="20" t="s">
        <v>141</v>
      </c>
      <c r="Q130" s="47"/>
      <c r="R130" s="47" t="s">
        <v>104</v>
      </c>
      <c r="S130" s="36" t="s">
        <v>142</v>
      </c>
      <c r="T130" s="47" t="s">
        <v>104</v>
      </c>
      <c r="U130" s="47" t="s">
        <v>143</v>
      </c>
      <c r="V130" s="47" t="s">
        <v>144</v>
      </c>
      <c r="W130" s="35" t="s">
        <v>169</v>
      </c>
      <c r="X130" s="52" t="s">
        <v>269</v>
      </c>
      <c r="Y130" s="63" t="s">
        <v>270</v>
      </c>
      <c r="Z130" s="36" t="s">
        <v>423</v>
      </c>
      <c r="AA130" s="105">
        <v>2.9460000000000002</v>
      </c>
      <c r="AB130" s="36" t="s">
        <v>91</v>
      </c>
      <c r="AC130" s="48"/>
      <c r="AD130" s="48"/>
      <c r="AE130" s="48"/>
      <c r="AF130" s="48"/>
      <c r="AG130" s="73"/>
      <c r="AH130" s="73"/>
      <c r="AI130" s="69"/>
      <c r="AJ130" s="19">
        <v>1</v>
      </c>
      <c r="AK130" s="19">
        <v>1</v>
      </c>
      <c r="AL130" s="19">
        <v>1</v>
      </c>
    </row>
    <row r="131" spans="1:38" s="6" customFormat="1" ht="39.950000000000003" customHeight="1">
      <c r="A131" s="17">
        <v>62</v>
      </c>
      <c r="B131" s="19"/>
      <c r="C131" s="19"/>
      <c r="D131" s="19"/>
      <c r="E131" s="19">
        <v>3</v>
      </c>
      <c r="F131" s="19"/>
      <c r="G131" s="19"/>
      <c r="H131" s="19"/>
      <c r="I131" s="19"/>
      <c r="J131" s="29"/>
      <c r="K131" s="29"/>
      <c r="L131" s="87"/>
      <c r="M131" s="27" t="s">
        <v>287</v>
      </c>
      <c r="N131" s="33" t="s">
        <v>161</v>
      </c>
      <c r="O131" s="29"/>
      <c r="P131" s="20" t="s">
        <v>141</v>
      </c>
      <c r="Q131" s="47"/>
      <c r="R131" s="47" t="s">
        <v>104</v>
      </c>
      <c r="S131" s="36" t="s">
        <v>142</v>
      </c>
      <c r="T131" s="36" t="s">
        <v>91</v>
      </c>
      <c r="U131" s="47" t="s">
        <v>143</v>
      </c>
      <c r="V131" s="47" t="s">
        <v>144</v>
      </c>
      <c r="W131" s="22" t="s">
        <v>164</v>
      </c>
      <c r="X131" s="19" t="s">
        <v>288</v>
      </c>
      <c r="Y131" s="36" t="s">
        <v>249</v>
      </c>
      <c r="Z131" s="48" t="s">
        <v>91</v>
      </c>
      <c r="AA131" s="48" t="s">
        <v>91</v>
      </c>
      <c r="AB131" s="36" t="s">
        <v>91</v>
      </c>
      <c r="AC131" s="48"/>
      <c r="AD131" s="48"/>
      <c r="AE131" s="48"/>
      <c r="AF131" s="48"/>
      <c r="AG131" s="73"/>
      <c r="AH131" s="73"/>
      <c r="AI131" s="69"/>
      <c r="AJ131" s="19">
        <v>1</v>
      </c>
      <c r="AK131" s="19">
        <v>1</v>
      </c>
      <c r="AL131" s="19">
        <v>1</v>
      </c>
    </row>
    <row r="132" spans="1:38" s="6" customFormat="1" ht="39.950000000000003" customHeight="1">
      <c r="A132" s="17">
        <v>63</v>
      </c>
      <c r="B132" s="19"/>
      <c r="C132" s="19"/>
      <c r="D132" s="19"/>
      <c r="E132" s="19">
        <v>3</v>
      </c>
      <c r="F132" s="19"/>
      <c r="G132" s="19"/>
      <c r="H132" s="19"/>
      <c r="I132" s="19"/>
      <c r="J132" s="29"/>
      <c r="K132" s="29"/>
      <c r="L132" s="102"/>
      <c r="M132" s="27" t="s">
        <v>371</v>
      </c>
      <c r="N132" s="33" t="s">
        <v>161</v>
      </c>
      <c r="O132" s="29"/>
      <c r="P132" s="20" t="s">
        <v>141</v>
      </c>
      <c r="Q132" s="36"/>
      <c r="R132" s="47" t="s">
        <v>104</v>
      </c>
      <c r="S132" s="36" t="s">
        <v>142</v>
      </c>
      <c r="T132" s="36" t="s">
        <v>91</v>
      </c>
      <c r="U132" s="47" t="s">
        <v>143</v>
      </c>
      <c r="V132" s="47" t="s">
        <v>144</v>
      </c>
      <c r="W132" s="22" t="s">
        <v>164</v>
      </c>
      <c r="X132" s="19" t="s">
        <v>290</v>
      </c>
      <c r="Y132" s="36" t="s">
        <v>249</v>
      </c>
      <c r="Z132" s="48" t="s">
        <v>91</v>
      </c>
      <c r="AA132" s="48" t="s">
        <v>91</v>
      </c>
      <c r="AB132" s="29" t="s">
        <v>91</v>
      </c>
      <c r="AC132" s="48"/>
      <c r="AD132" s="48"/>
      <c r="AE132" s="48"/>
      <c r="AF132" s="48"/>
      <c r="AG132" s="73"/>
      <c r="AH132" s="73"/>
      <c r="AI132" s="69"/>
      <c r="AJ132" s="19">
        <v>1</v>
      </c>
      <c r="AK132" s="19">
        <v>1</v>
      </c>
      <c r="AL132" s="19">
        <v>1</v>
      </c>
    </row>
    <row r="133" spans="1:38" s="6" customFormat="1" ht="39.950000000000003" customHeight="1">
      <c r="A133" s="17">
        <v>64</v>
      </c>
      <c r="B133" s="19"/>
      <c r="C133" s="19"/>
      <c r="D133" s="19"/>
      <c r="E133" s="19">
        <v>3</v>
      </c>
      <c r="F133" s="19"/>
      <c r="G133" s="19"/>
      <c r="H133" s="19"/>
      <c r="I133" s="19"/>
      <c r="J133" s="29"/>
      <c r="K133" s="29"/>
      <c r="L133" s="36"/>
      <c r="M133" s="27" t="s">
        <v>372</v>
      </c>
      <c r="N133" s="33" t="s">
        <v>161</v>
      </c>
      <c r="O133" s="42"/>
      <c r="P133" s="20" t="s">
        <v>141</v>
      </c>
      <c r="Q133" s="47"/>
      <c r="R133" s="47" t="s">
        <v>104</v>
      </c>
      <c r="S133" s="36" t="s">
        <v>142</v>
      </c>
      <c r="T133" s="36" t="s">
        <v>91</v>
      </c>
      <c r="U133" s="47" t="s">
        <v>143</v>
      </c>
      <c r="V133" s="47" t="s">
        <v>144</v>
      </c>
      <c r="W133" s="22" t="s">
        <v>164</v>
      </c>
      <c r="X133" s="19" t="s">
        <v>290</v>
      </c>
      <c r="Y133" s="36" t="s">
        <v>249</v>
      </c>
      <c r="Z133" s="48" t="s">
        <v>91</v>
      </c>
      <c r="AA133" s="48" t="s">
        <v>91</v>
      </c>
      <c r="AB133" s="29" t="s">
        <v>197</v>
      </c>
      <c r="AC133" s="48"/>
      <c r="AD133" s="48"/>
      <c r="AE133" s="48"/>
      <c r="AF133" s="48"/>
      <c r="AG133" s="73"/>
      <c r="AH133" s="73"/>
      <c r="AI133" s="75"/>
      <c r="AJ133" s="19">
        <v>1</v>
      </c>
      <c r="AK133" s="19">
        <v>1</v>
      </c>
      <c r="AL133" s="19">
        <v>1</v>
      </c>
    </row>
    <row r="134" spans="1:38" ht="39.950000000000003" customHeight="1">
      <c r="A134" s="17">
        <v>65</v>
      </c>
      <c r="B134" s="19"/>
      <c r="C134" s="19"/>
      <c r="D134" s="19"/>
      <c r="E134" s="21">
        <v>3</v>
      </c>
      <c r="F134" s="19"/>
      <c r="G134" s="19"/>
      <c r="H134" s="19"/>
      <c r="I134" s="19"/>
      <c r="J134" s="29"/>
      <c r="K134" s="29"/>
      <c r="L134" s="19"/>
      <c r="M134" s="27" t="s">
        <v>371</v>
      </c>
      <c r="N134" s="33" t="s">
        <v>161</v>
      </c>
      <c r="O134" s="22"/>
      <c r="P134" s="20" t="s">
        <v>141</v>
      </c>
      <c r="Q134" s="47"/>
      <c r="R134" s="47" t="s">
        <v>104</v>
      </c>
      <c r="S134" s="36" t="s">
        <v>142</v>
      </c>
      <c r="T134" s="36" t="s">
        <v>91</v>
      </c>
      <c r="U134" s="47" t="s">
        <v>143</v>
      </c>
      <c r="V134" s="47" t="s">
        <v>144</v>
      </c>
      <c r="W134" s="22" t="s">
        <v>164</v>
      </c>
      <c r="X134" s="19" t="s">
        <v>290</v>
      </c>
      <c r="Y134" s="36" t="s">
        <v>249</v>
      </c>
      <c r="Z134" s="48" t="s">
        <v>91</v>
      </c>
      <c r="AA134" s="48" t="s">
        <v>91</v>
      </c>
      <c r="AB134" s="29" t="s">
        <v>91</v>
      </c>
      <c r="AC134" s="48"/>
      <c r="AD134" s="48"/>
      <c r="AE134" s="48"/>
      <c r="AF134" s="48"/>
      <c r="AG134" s="73"/>
      <c r="AH134" s="73"/>
      <c r="AI134" s="69"/>
      <c r="AJ134" s="19">
        <v>1</v>
      </c>
      <c r="AK134" s="19">
        <v>1</v>
      </c>
      <c r="AL134" s="19">
        <v>1</v>
      </c>
    </row>
    <row r="135" spans="1:38" s="3" customFormat="1" ht="39.950000000000003" customHeight="1">
      <c r="A135" s="17">
        <v>66</v>
      </c>
      <c r="B135" s="19"/>
      <c r="C135" s="19"/>
      <c r="D135" s="19"/>
      <c r="E135" s="21">
        <v>3</v>
      </c>
      <c r="F135" s="19"/>
      <c r="G135" s="19"/>
      <c r="H135" s="19"/>
      <c r="I135" s="19"/>
      <c r="J135" s="29"/>
      <c r="K135" s="29"/>
      <c r="L135" s="102"/>
      <c r="M135" s="27" t="s">
        <v>371</v>
      </c>
      <c r="N135" s="33" t="s">
        <v>161</v>
      </c>
      <c r="O135" s="22"/>
      <c r="P135" s="20" t="s">
        <v>141</v>
      </c>
      <c r="Q135" s="47"/>
      <c r="R135" s="47" t="s">
        <v>104</v>
      </c>
      <c r="S135" s="36" t="s">
        <v>142</v>
      </c>
      <c r="T135" s="36" t="s">
        <v>91</v>
      </c>
      <c r="U135" s="47" t="s">
        <v>143</v>
      </c>
      <c r="V135" s="47" t="s">
        <v>144</v>
      </c>
      <c r="W135" s="22" t="s">
        <v>164</v>
      </c>
      <c r="X135" s="19" t="s">
        <v>290</v>
      </c>
      <c r="Y135" s="36" t="s">
        <v>249</v>
      </c>
      <c r="Z135" s="48" t="s">
        <v>91</v>
      </c>
      <c r="AA135" s="48" t="s">
        <v>91</v>
      </c>
      <c r="AB135" s="29" t="s">
        <v>304</v>
      </c>
      <c r="AC135" s="48"/>
      <c r="AD135" s="48"/>
      <c r="AE135" s="48"/>
      <c r="AF135" s="48"/>
      <c r="AG135" s="73"/>
      <c r="AH135" s="73"/>
      <c r="AI135" s="69"/>
      <c r="AJ135" s="19">
        <v>1</v>
      </c>
      <c r="AK135" s="19">
        <v>1</v>
      </c>
      <c r="AL135" s="19">
        <v>1</v>
      </c>
    </row>
    <row r="136" spans="1:38" s="7" customFormat="1" ht="39.950000000000003" customHeight="1">
      <c r="A136" s="17">
        <v>67</v>
      </c>
      <c r="B136" s="19"/>
      <c r="C136" s="19"/>
      <c r="D136" s="19"/>
      <c r="E136" s="21">
        <v>3</v>
      </c>
      <c r="F136" s="19"/>
      <c r="G136" s="19"/>
      <c r="H136" s="19"/>
      <c r="I136" s="19"/>
      <c r="J136" s="29"/>
      <c r="K136" s="29"/>
      <c r="L136" s="102"/>
      <c r="M136" s="27" t="s">
        <v>373</v>
      </c>
      <c r="N136" s="33" t="s">
        <v>161</v>
      </c>
      <c r="O136" s="22"/>
      <c r="P136" s="20" t="s">
        <v>141</v>
      </c>
      <c r="Q136" s="47"/>
      <c r="R136" s="47" t="s">
        <v>104</v>
      </c>
      <c r="S136" s="36" t="s">
        <v>142</v>
      </c>
      <c r="T136" s="47" t="s">
        <v>104</v>
      </c>
      <c r="U136" s="47" t="s">
        <v>143</v>
      </c>
      <c r="V136" s="47" t="s">
        <v>144</v>
      </c>
      <c r="W136" s="22" t="s">
        <v>150</v>
      </c>
      <c r="X136" s="19" t="s">
        <v>146</v>
      </c>
      <c r="Y136" s="36" t="s">
        <v>91</v>
      </c>
      <c r="Z136" s="36" t="s">
        <v>424</v>
      </c>
      <c r="AA136" s="105">
        <v>1.2083999999999999</v>
      </c>
      <c r="AB136" s="29" t="s">
        <v>91</v>
      </c>
      <c r="AC136" s="48"/>
      <c r="AD136" s="48"/>
      <c r="AE136" s="48"/>
      <c r="AF136" s="48"/>
      <c r="AG136" s="73"/>
      <c r="AH136" s="73"/>
      <c r="AI136" s="69"/>
      <c r="AJ136" s="19">
        <v>1</v>
      </c>
      <c r="AK136" s="19">
        <v>1</v>
      </c>
      <c r="AL136" s="19">
        <v>1</v>
      </c>
    </row>
    <row r="137" spans="1:38" ht="39.950000000000003" customHeight="1">
      <c r="A137" s="17">
        <v>68</v>
      </c>
      <c r="B137" s="19"/>
      <c r="C137" s="19"/>
      <c r="D137" s="19"/>
      <c r="E137" s="19"/>
      <c r="F137" s="19">
        <v>4</v>
      </c>
      <c r="G137" s="19"/>
      <c r="H137" s="19"/>
      <c r="I137" s="19"/>
      <c r="J137" s="29"/>
      <c r="K137" s="29"/>
      <c r="L137" s="102"/>
      <c r="M137" s="27" t="s">
        <v>375</v>
      </c>
      <c r="N137" s="33" t="s">
        <v>376</v>
      </c>
      <c r="O137" s="22"/>
      <c r="P137" s="20" t="s">
        <v>141</v>
      </c>
      <c r="Q137" s="47"/>
      <c r="R137" s="47" t="s">
        <v>104</v>
      </c>
      <c r="S137" s="36" t="s">
        <v>142</v>
      </c>
      <c r="T137" s="47" t="s">
        <v>104</v>
      </c>
      <c r="U137" s="47" t="s">
        <v>144</v>
      </c>
      <c r="V137" s="47" t="s">
        <v>143</v>
      </c>
      <c r="W137" s="22" t="s">
        <v>200</v>
      </c>
      <c r="X137" s="19" t="s">
        <v>27</v>
      </c>
      <c r="Y137" s="36" t="s">
        <v>202</v>
      </c>
      <c r="Z137" s="36" t="s">
        <v>377</v>
      </c>
      <c r="AA137" s="106">
        <v>0.129</v>
      </c>
      <c r="AB137" s="29" t="s">
        <v>91</v>
      </c>
      <c r="AC137" s="48"/>
      <c r="AD137" s="48"/>
      <c r="AE137" s="48"/>
      <c r="AF137" s="48"/>
      <c r="AG137" s="73"/>
      <c r="AH137" s="73"/>
      <c r="AI137" s="69"/>
      <c r="AJ137" s="19">
        <v>1</v>
      </c>
      <c r="AK137" s="19">
        <v>1</v>
      </c>
      <c r="AL137" s="19">
        <v>1</v>
      </c>
    </row>
    <row r="138" spans="1:38" customFormat="1" ht="39.950000000000003" customHeight="1">
      <c r="A138" s="17"/>
      <c r="B138" s="19"/>
      <c r="C138" s="19"/>
      <c r="D138" s="19"/>
      <c r="E138" s="19"/>
      <c r="F138" s="19">
        <v>4</v>
      </c>
      <c r="G138" s="19"/>
      <c r="H138" s="19"/>
      <c r="I138" s="19"/>
      <c r="J138" s="29"/>
      <c r="K138" s="29"/>
      <c r="L138" s="87"/>
      <c r="M138" s="27" t="s">
        <v>378</v>
      </c>
      <c r="N138" s="33" t="s">
        <v>376</v>
      </c>
      <c r="O138" s="22"/>
      <c r="P138" s="20" t="s">
        <v>141</v>
      </c>
      <c r="Q138" s="47"/>
      <c r="R138" s="47" t="s">
        <v>104</v>
      </c>
      <c r="S138" s="36" t="s">
        <v>142</v>
      </c>
      <c r="T138" s="47" t="s">
        <v>104</v>
      </c>
      <c r="U138" s="47" t="s">
        <v>144</v>
      </c>
      <c r="V138" s="47" t="s">
        <v>143</v>
      </c>
      <c r="W138" s="22" t="s">
        <v>200</v>
      </c>
      <c r="X138" s="19" t="s">
        <v>27</v>
      </c>
      <c r="Y138" s="36" t="s">
        <v>202</v>
      </c>
      <c r="Z138" s="36" t="s">
        <v>379</v>
      </c>
      <c r="AA138" s="106">
        <v>0.13600000000000001</v>
      </c>
      <c r="AB138" s="29"/>
      <c r="AC138" s="48"/>
      <c r="AD138" s="48"/>
      <c r="AE138" s="48"/>
      <c r="AF138" s="48"/>
      <c r="AG138" s="73"/>
      <c r="AH138" s="73"/>
      <c r="AI138" s="69"/>
      <c r="AJ138" s="19">
        <v>1</v>
      </c>
      <c r="AK138" s="19">
        <v>1</v>
      </c>
      <c r="AL138" s="19">
        <v>1</v>
      </c>
    </row>
    <row r="139" spans="1:38" s="8" customFormat="1" ht="39.950000000000003" customHeight="1">
      <c r="A139" s="17">
        <v>69</v>
      </c>
      <c r="B139" s="19"/>
      <c r="C139" s="19"/>
      <c r="D139" s="19"/>
      <c r="E139" s="19"/>
      <c r="F139" s="19">
        <v>4</v>
      </c>
      <c r="G139" s="19"/>
      <c r="H139" s="19"/>
      <c r="I139" s="19"/>
      <c r="J139" s="29"/>
      <c r="K139" s="29"/>
      <c r="L139" s="102"/>
      <c r="M139" s="27" t="s">
        <v>380</v>
      </c>
      <c r="N139" s="33" t="s">
        <v>376</v>
      </c>
      <c r="O139" s="29"/>
      <c r="P139" s="20" t="s">
        <v>141</v>
      </c>
      <c r="Q139" s="47"/>
      <c r="R139" s="47" t="s">
        <v>104</v>
      </c>
      <c r="S139" s="36" t="s">
        <v>142</v>
      </c>
      <c r="T139" s="47" t="s">
        <v>104</v>
      </c>
      <c r="U139" s="47" t="s">
        <v>144</v>
      </c>
      <c r="V139" s="47" t="s">
        <v>143</v>
      </c>
      <c r="W139" s="22" t="s">
        <v>200</v>
      </c>
      <c r="X139" s="19" t="s">
        <v>27</v>
      </c>
      <c r="Y139" s="36" t="s">
        <v>202</v>
      </c>
      <c r="Z139" s="20" t="s">
        <v>381</v>
      </c>
      <c r="AA139" s="106">
        <v>6.3E-2</v>
      </c>
      <c r="AB139" s="29" t="s">
        <v>91</v>
      </c>
      <c r="AC139" s="48"/>
      <c r="AD139" s="48"/>
      <c r="AE139" s="48"/>
      <c r="AF139" s="48"/>
      <c r="AG139" s="73"/>
      <c r="AH139" s="73"/>
      <c r="AI139" s="69"/>
      <c r="AJ139" s="19">
        <v>1</v>
      </c>
      <c r="AK139" s="19">
        <v>1</v>
      </c>
      <c r="AL139" s="19">
        <v>1</v>
      </c>
    </row>
    <row r="140" spans="1:38" s="8" customFormat="1" ht="39.950000000000003" customHeight="1">
      <c r="A140" s="17"/>
      <c r="B140" s="19"/>
      <c r="C140" s="19"/>
      <c r="D140" s="19"/>
      <c r="E140" s="19"/>
      <c r="F140" s="19">
        <v>4</v>
      </c>
      <c r="G140" s="19"/>
      <c r="H140" s="19"/>
      <c r="I140" s="19"/>
      <c r="J140" s="29"/>
      <c r="K140" s="29"/>
      <c r="L140" s="87"/>
      <c r="M140" s="27" t="s">
        <v>382</v>
      </c>
      <c r="N140" s="33" t="s">
        <v>376</v>
      </c>
      <c r="O140" s="29"/>
      <c r="P140" s="20" t="s">
        <v>141</v>
      </c>
      <c r="Q140" s="47"/>
      <c r="R140" s="47" t="s">
        <v>104</v>
      </c>
      <c r="S140" s="36" t="s">
        <v>142</v>
      </c>
      <c r="T140" s="47" t="s">
        <v>104</v>
      </c>
      <c r="U140" s="47" t="s">
        <v>144</v>
      </c>
      <c r="V140" s="47" t="s">
        <v>143</v>
      </c>
      <c r="W140" s="22" t="s">
        <v>200</v>
      </c>
      <c r="X140" s="19" t="s">
        <v>27</v>
      </c>
      <c r="Y140" s="36" t="s">
        <v>202</v>
      </c>
      <c r="Z140" s="20" t="s">
        <v>383</v>
      </c>
      <c r="AA140" s="106">
        <v>5.8000000000000003E-2</v>
      </c>
      <c r="AB140" s="107"/>
      <c r="AC140" s="48"/>
      <c r="AD140" s="48"/>
      <c r="AE140" s="48"/>
      <c r="AF140" s="48"/>
      <c r="AG140" s="73"/>
      <c r="AH140" s="73"/>
      <c r="AI140" s="112"/>
      <c r="AJ140" s="19">
        <v>1</v>
      </c>
      <c r="AK140" s="19">
        <v>1</v>
      </c>
      <c r="AL140" s="19">
        <v>1</v>
      </c>
    </row>
    <row r="141" spans="1:38" ht="39.950000000000003" customHeight="1">
      <c r="A141" s="17">
        <v>70</v>
      </c>
      <c r="B141" s="19"/>
      <c r="C141" s="19"/>
      <c r="D141" s="19"/>
      <c r="E141" s="101"/>
      <c r="F141" s="19">
        <v>4</v>
      </c>
      <c r="G141" s="101"/>
      <c r="H141" s="19"/>
      <c r="I141" s="19"/>
      <c r="J141" s="29"/>
      <c r="K141" s="29"/>
      <c r="L141" s="87"/>
      <c r="M141" s="27" t="s">
        <v>384</v>
      </c>
      <c r="N141" s="33" t="s">
        <v>161</v>
      </c>
      <c r="O141" s="29"/>
      <c r="P141" s="20" t="s">
        <v>141</v>
      </c>
      <c r="Q141" s="47"/>
      <c r="R141" s="47" t="s">
        <v>104</v>
      </c>
      <c r="S141" s="36" t="s">
        <v>142</v>
      </c>
      <c r="T141" s="47" t="s">
        <v>104</v>
      </c>
      <c r="U141" s="47" t="s">
        <v>143</v>
      </c>
      <c r="V141" s="47" t="s">
        <v>144</v>
      </c>
      <c r="W141" s="20" t="s">
        <v>164</v>
      </c>
      <c r="X141" s="19" t="s">
        <v>385</v>
      </c>
      <c r="Y141" s="36" t="s">
        <v>166</v>
      </c>
      <c r="Z141" s="36" t="s">
        <v>91</v>
      </c>
      <c r="AA141" s="108">
        <v>6.8000000000000005E-2</v>
      </c>
      <c r="AB141" s="107" t="s">
        <v>91</v>
      </c>
      <c r="AC141" s="48"/>
      <c r="AD141" s="48"/>
      <c r="AE141" s="48"/>
      <c r="AF141" s="48"/>
      <c r="AG141" s="73"/>
      <c r="AH141" s="73"/>
      <c r="AI141" s="76"/>
      <c r="AJ141" s="19">
        <v>1</v>
      </c>
      <c r="AK141" s="19">
        <v>1</v>
      </c>
      <c r="AL141" s="19">
        <v>1</v>
      </c>
    </row>
    <row r="142" spans="1:38" ht="39.950000000000003" customHeight="1">
      <c r="A142" s="17">
        <v>71</v>
      </c>
      <c r="B142" s="19"/>
      <c r="C142" s="19"/>
      <c r="D142" s="19"/>
      <c r="E142" s="22"/>
      <c r="F142" s="19">
        <v>4</v>
      </c>
      <c r="G142" s="19"/>
      <c r="H142" s="19"/>
      <c r="I142" s="19"/>
      <c r="J142" s="29"/>
      <c r="K142" s="29"/>
      <c r="L142" s="26"/>
      <c r="M142" s="27" t="s">
        <v>386</v>
      </c>
      <c r="N142" s="33" t="s">
        <v>161</v>
      </c>
      <c r="O142" s="29"/>
      <c r="P142" s="20" t="s">
        <v>141</v>
      </c>
      <c r="Q142" s="29"/>
      <c r="R142" s="47" t="s">
        <v>104</v>
      </c>
      <c r="S142" s="36" t="s">
        <v>142</v>
      </c>
      <c r="T142" s="47" t="s">
        <v>104</v>
      </c>
      <c r="U142" s="47" t="s">
        <v>143</v>
      </c>
      <c r="V142" s="47" t="s">
        <v>144</v>
      </c>
      <c r="W142" s="20" t="s">
        <v>164</v>
      </c>
      <c r="X142" s="19" t="s">
        <v>385</v>
      </c>
      <c r="Y142" s="36" t="s">
        <v>166</v>
      </c>
      <c r="Z142" s="36" t="s">
        <v>91</v>
      </c>
      <c r="AA142" s="109">
        <v>7.0999999999999994E-2</v>
      </c>
      <c r="AB142" s="29" t="s">
        <v>91</v>
      </c>
      <c r="AC142" s="48"/>
      <c r="AD142" s="48"/>
      <c r="AE142" s="48"/>
      <c r="AF142" s="48"/>
      <c r="AG142" s="73"/>
      <c r="AH142" s="73"/>
      <c r="AI142" s="69"/>
      <c r="AJ142" s="19">
        <v>1</v>
      </c>
      <c r="AK142" s="19">
        <v>1</v>
      </c>
      <c r="AL142" s="19">
        <v>1</v>
      </c>
    </row>
    <row r="143" spans="1:38" ht="39.950000000000003" customHeight="1">
      <c r="A143" s="17">
        <v>72</v>
      </c>
      <c r="B143" s="19"/>
      <c r="C143" s="19"/>
      <c r="D143" s="19"/>
      <c r="E143" s="101"/>
      <c r="F143" s="19">
        <v>4</v>
      </c>
      <c r="G143" s="101"/>
      <c r="H143" s="19"/>
      <c r="I143" s="19"/>
      <c r="J143" s="29"/>
      <c r="K143" s="29"/>
      <c r="L143" s="102"/>
      <c r="M143" s="27" t="s">
        <v>387</v>
      </c>
      <c r="N143" s="33" t="s">
        <v>161</v>
      </c>
      <c r="O143" s="29"/>
      <c r="P143" s="20" t="s">
        <v>141</v>
      </c>
      <c r="Q143" s="47"/>
      <c r="R143" s="47" t="s">
        <v>104</v>
      </c>
      <c r="S143" s="36" t="s">
        <v>142</v>
      </c>
      <c r="T143" s="47" t="s">
        <v>104</v>
      </c>
      <c r="U143" s="47" t="s">
        <v>143</v>
      </c>
      <c r="V143" s="47" t="s">
        <v>144</v>
      </c>
      <c r="W143" s="20" t="s">
        <v>164</v>
      </c>
      <c r="X143" s="19" t="s">
        <v>385</v>
      </c>
      <c r="Y143" s="36" t="s">
        <v>166</v>
      </c>
      <c r="Z143" s="36" t="s">
        <v>91</v>
      </c>
      <c r="AA143" s="110">
        <v>6.9000000000000006E-2</v>
      </c>
      <c r="AB143" s="29" t="s">
        <v>91</v>
      </c>
      <c r="AC143" s="48"/>
      <c r="AD143" s="48"/>
      <c r="AE143" s="48"/>
      <c r="AF143" s="48"/>
      <c r="AG143" s="73"/>
      <c r="AH143" s="73"/>
      <c r="AI143" s="69"/>
      <c r="AJ143" s="19">
        <v>1</v>
      </c>
      <c r="AK143" s="19">
        <v>1</v>
      </c>
      <c r="AL143" s="19">
        <v>1</v>
      </c>
    </row>
    <row r="144" spans="1:38" ht="39.950000000000003" customHeight="1">
      <c r="A144" s="17">
        <v>73</v>
      </c>
      <c r="B144" s="19"/>
      <c r="C144" s="19"/>
      <c r="D144" s="101"/>
      <c r="E144" s="19"/>
      <c r="F144" s="19">
        <v>4</v>
      </c>
      <c r="G144" s="101"/>
      <c r="H144" s="19"/>
      <c r="I144" s="19"/>
      <c r="J144" s="29"/>
      <c r="K144" s="29"/>
      <c r="L144" s="87"/>
      <c r="M144" s="27" t="s">
        <v>388</v>
      </c>
      <c r="N144" s="33" t="s">
        <v>161</v>
      </c>
      <c r="O144" s="22"/>
      <c r="P144" s="20" t="s">
        <v>141</v>
      </c>
      <c r="Q144" s="47"/>
      <c r="R144" s="47" t="s">
        <v>104</v>
      </c>
      <c r="S144" s="36" t="s">
        <v>142</v>
      </c>
      <c r="T144" s="47" t="s">
        <v>104</v>
      </c>
      <c r="U144" s="47" t="s">
        <v>143</v>
      </c>
      <c r="V144" s="47" t="s">
        <v>144</v>
      </c>
      <c r="W144" s="20" t="s">
        <v>164</v>
      </c>
      <c r="X144" s="19" t="s">
        <v>385</v>
      </c>
      <c r="Y144" s="36" t="s">
        <v>166</v>
      </c>
      <c r="Z144" s="36" t="s">
        <v>91</v>
      </c>
      <c r="AA144" s="106">
        <v>6.3E-2</v>
      </c>
      <c r="AB144" s="29" t="s">
        <v>91</v>
      </c>
      <c r="AC144" s="48"/>
      <c r="AD144" s="48"/>
      <c r="AE144" s="48"/>
      <c r="AF144" s="48"/>
      <c r="AG144" s="73"/>
      <c r="AH144" s="73"/>
      <c r="AI144" s="69"/>
      <c r="AJ144" s="19">
        <v>1</v>
      </c>
      <c r="AK144" s="19">
        <v>1</v>
      </c>
      <c r="AL144" s="19">
        <v>1</v>
      </c>
    </row>
    <row r="145" spans="1:38" ht="39.950000000000003" customHeight="1">
      <c r="A145" s="17">
        <v>74</v>
      </c>
      <c r="B145" s="19"/>
      <c r="C145" s="19"/>
      <c r="D145" s="101"/>
      <c r="E145" s="19"/>
      <c r="F145" s="19">
        <v>4</v>
      </c>
      <c r="G145" s="101"/>
      <c r="H145" s="19"/>
      <c r="I145" s="19"/>
      <c r="J145" s="29"/>
      <c r="K145" s="29"/>
      <c r="L145" s="103"/>
      <c r="M145" s="27" t="s">
        <v>389</v>
      </c>
      <c r="N145" s="33" t="s">
        <v>161</v>
      </c>
      <c r="O145" s="22"/>
      <c r="P145" s="20" t="s">
        <v>141</v>
      </c>
      <c r="Q145" s="47"/>
      <c r="R145" s="47" t="s">
        <v>104</v>
      </c>
      <c r="S145" s="36" t="s">
        <v>142</v>
      </c>
      <c r="T145" s="47" t="s">
        <v>104</v>
      </c>
      <c r="U145" s="47" t="s">
        <v>143</v>
      </c>
      <c r="V145" s="47" t="s">
        <v>144</v>
      </c>
      <c r="W145" s="20" t="s">
        <v>164</v>
      </c>
      <c r="X145" s="19" t="s">
        <v>385</v>
      </c>
      <c r="Y145" s="36" t="s">
        <v>166</v>
      </c>
      <c r="Z145" s="36" t="s">
        <v>91</v>
      </c>
      <c r="AA145" s="59">
        <v>7.1999999999999995E-2</v>
      </c>
      <c r="AB145" s="29" t="s">
        <v>91</v>
      </c>
      <c r="AC145" s="48"/>
      <c r="AD145" s="48"/>
      <c r="AE145" s="48"/>
      <c r="AF145" s="48"/>
      <c r="AG145" s="73"/>
      <c r="AH145" s="73"/>
      <c r="AI145" s="69"/>
      <c r="AJ145" s="19">
        <v>1</v>
      </c>
      <c r="AK145" s="19">
        <v>1</v>
      </c>
      <c r="AL145" s="19">
        <v>1</v>
      </c>
    </row>
    <row r="146" spans="1:38" ht="39.950000000000003" customHeight="1">
      <c r="A146" s="17">
        <v>75</v>
      </c>
      <c r="B146" s="19"/>
      <c r="C146" s="19"/>
      <c r="D146" s="101"/>
      <c r="E146" s="19"/>
      <c r="F146" s="19">
        <v>4</v>
      </c>
      <c r="G146" s="101"/>
      <c r="H146" s="19"/>
      <c r="I146" s="19"/>
      <c r="J146" s="29"/>
      <c r="K146" s="29"/>
      <c r="L146" s="103"/>
      <c r="M146" s="27" t="s">
        <v>390</v>
      </c>
      <c r="N146" s="33" t="s">
        <v>161</v>
      </c>
      <c r="O146" s="22"/>
      <c r="P146" s="20" t="s">
        <v>141</v>
      </c>
      <c r="Q146" s="47"/>
      <c r="R146" s="47" t="s">
        <v>104</v>
      </c>
      <c r="S146" s="36" t="s">
        <v>142</v>
      </c>
      <c r="T146" s="47" t="s">
        <v>104</v>
      </c>
      <c r="U146" s="47" t="s">
        <v>143</v>
      </c>
      <c r="V146" s="47" t="s">
        <v>144</v>
      </c>
      <c r="W146" s="20" t="s">
        <v>164</v>
      </c>
      <c r="X146" s="19" t="s">
        <v>385</v>
      </c>
      <c r="Y146" s="36" t="s">
        <v>166</v>
      </c>
      <c r="Z146" s="36" t="s">
        <v>91</v>
      </c>
      <c r="AA146" s="106">
        <v>0.10100000000000001</v>
      </c>
      <c r="AB146" s="29" t="s">
        <v>91</v>
      </c>
      <c r="AC146" s="48"/>
      <c r="AD146" s="48"/>
      <c r="AE146" s="48"/>
      <c r="AF146" s="48"/>
      <c r="AG146" s="73"/>
      <c r="AH146" s="73"/>
      <c r="AI146" s="69"/>
      <c r="AJ146" s="19">
        <v>1</v>
      </c>
      <c r="AK146" s="19">
        <v>1</v>
      </c>
      <c r="AL146" s="19">
        <v>1</v>
      </c>
    </row>
    <row r="147" spans="1:38" ht="39.950000000000003" customHeight="1">
      <c r="A147" s="17">
        <v>76</v>
      </c>
      <c r="B147" s="20"/>
      <c r="C147" s="19"/>
      <c r="D147" s="101"/>
      <c r="E147" s="19"/>
      <c r="F147" s="19">
        <v>4</v>
      </c>
      <c r="G147" s="101"/>
      <c r="H147" s="19"/>
      <c r="I147" s="19"/>
      <c r="J147" s="29"/>
      <c r="K147" s="29"/>
      <c r="L147" s="104"/>
      <c r="M147" s="27" t="s">
        <v>391</v>
      </c>
      <c r="N147" s="33" t="s">
        <v>161</v>
      </c>
      <c r="O147" s="42"/>
      <c r="P147" s="20" t="s">
        <v>141</v>
      </c>
      <c r="Q147" s="47"/>
      <c r="R147" s="47" t="s">
        <v>104</v>
      </c>
      <c r="S147" s="36" t="s">
        <v>142</v>
      </c>
      <c r="T147" s="47" t="s">
        <v>104</v>
      </c>
      <c r="U147" s="47" t="s">
        <v>143</v>
      </c>
      <c r="V147" s="47" t="s">
        <v>144</v>
      </c>
      <c r="W147" s="20" t="s">
        <v>164</v>
      </c>
      <c r="X147" s="19" t="s">
        <v>385</v>
      </c>
      <c r="Y147" s="36" t="s">
        <v>166</v>
      </c>
      <c r="Z147" s="36" t="s">
        <v>91</v>
      </c>
      <c r="AA147" s="111">
        <v>0.106</v>
      </c>
      <c r="AB147" s="29" t="s">
        <v>91</v>
      </c>
      <c r="AC147" s="48"/>
      <c r="AD147" s="48"/>
      <c r="AE147" s="48"/>
      <c r="AF147" s="48"/>
      <c r="AG147" s="73"/>
      <c r="AH147" s="73"/>
      <c r="AI147" s="69"/>
      <c r="AJ147" s="19">
        <v>1</v>
      </c>
      <c r="AK147" s="19">
        <v>1</v>
      </c>
      <c r="AL147" s="19">
        <v>1</v>
      </c>
    </row>
    <row r="148" spans="1:38" ht="39.950000000000003" customHeight="1">
      <c r="A148" s="17">
        <v>77</v>
      </c>
      <c r="B148" s="19"/>
      <c r="C148" s="19"/>
      <c r="D148" s="101"/>
      <c r="E148" s="19"/>
      <c r="F148" s="19">
        <v>4</v>
      </c>
      <c r="G148" s="101"/>
      <c r="H148" s="19"/>
      <c r="I148" s="19"/>
      <c r="J148" s="29"/>
      <c r="K148" s="29"/>
      <c r="L148" s="87"/>
      <c r="M148" s="27" t="s">
        <v>392</v>
      </c>
      <c r="N148" s="33" t="s">
        <v>161</v>
      </c>
      <c r="O148" s="22"/>
      <c r="P148" s="20" t="s">
        <v>141</v>
      </c>
      <c r="Q148" s="47"/>
      <c r="R148" s="47" t="s">
        <v>104</v>
      </c>
      <c r="S148" s="36" t="s">
        <v>142</v>
      </c>
      <c r="T148" s="47" t="s">
        <v>104</v>
      </c>
      <c r="U148" s="47" t="s">
        <v>143</v>
      </c>
      <c r="V148" s="47" t="s">
        <v>144</v>
      </c>
      <c r="W148" s="20" t="s">
        <v>164</v>
      </c>
      <c r="X148" s="19" t="s">
        <v>385</v>
      </c>
      <c r="Y148" s="36" t="s">
        <v>166</v>
      </c>
      <c r="Z148" s="36" t="s">
        <v>91</v>
      </c>
      <c r="AA148" s="111">
        <v>0.106</v>
      </c>
      <c r="AB148" s="29" t="s">
        <v>91</v>
      </c>
      <c r="AC148" s="48"/>
      <c r="AD148" s="48"/>
      <c r="AE148" s="48"/>
      <c r="AF148" s="48"/>
      <c r="AG148" s="73"/>
      <c r="AH148" s="73"/>
      <c r="AI148" s="69"/>
      <c r="AJ148" s="19">
        <v>1</v>
      </c>
      <c r="AK148" s="19">
        <v>1</v>
      </c>
      <c r="AL148" s="19">
        <v>1</v>
      </c>
    </row>
    <row r="149" spans="1:38" ht="39.950000000000003" customHeight="1">
      <c r="A149" s="17">
        <v>78</v>
      </c>
      <c r="B149" s="19"/>
      <c r="C149" s="19"/>
      <c r="D149" s="101"/>
      <c r="E149" s="19"/>
      <c r="F149" s="19">
        <v>4</v>
      </c>
      <c r="G149" s="101"/>
      <c r="H149" s="19"/>
      <c r="I149" s="19"/>
      <c r="J149" s="29"/>
      <c r="K149" s="29"/>
      <c r="L149" s="102"/>
      <c r="M149" s="27" t="s">
        <v>393</v>
      </c>
      <c r="N149" s="33" t="s">
        <v>161</v>
      </c>
      <c r="O149" s="29"/>
      <c r="P149" s="20" t="s">
        <v>141</v>
      </c>
      <c r="Q149" s="47"/>
      <c r="R149" s="47" t="s">
        <v>104</v>
      </c>
      <c r="S149" s="36" t="s">
        <v>142</v>
      </c>
      <c r="T149" s="47" t="s">
        <v>104</v>
      </c>
      <c r="U149" s="47" t="s">
        <v>143</v>
      </c>
      <c r="V149" s="47" t="s">
        <v>144</v>
      </c>
      <c r="W149" s="20" t="s">
        <v>164</v>
      </c>
      <c r="X149" s="19" t="s">
        <v>385</v>
      </c>
      <c r="Y149" s="36" t="s">
        <v>166</v>
      </c>
      <c r="Z149" s="36" t="s">
        <v>91</v>
      </c>
      <c r="AA149" s="108">
        <v>0.06</v>
      </c>
      <c r="AB149" s="29" t="s">
        <v>91</v>
      </c>
      <c r="AC149" s="48"/>
      <c r="AD149" s="48"/>
      <c r="AE149" s="48"/>
      <c r="AF149" s="48"/>
      <c r="AG149" s="73"/>
      <c r="AH149" s="73"/>
      <c r="AI149" s="69"/>
      <c r="AJ149" s="19">
        <v>1</v>
      </c>
      <c r="AK149" s="19">
        <v>1</v>
      </c>
      <c r="AL149" s="19">
        <v>1</v>
      </c>
    </row>
    <row r="150" spans="1:38" ht="39.950000000000003" customHeight="1">
      <c r="A150" s="17">
        <v>79</v>
      </c>
      <c r="B150" s="19"/>
      <c r="C150" s="19"/>
      <c r="D150" s="101"/>
      <c r="E150" s="101"/>
      <c r="F150" s="19">
        <v>4</v>
      </c>
      <c r="G150" s="101"/>
      <c r="H150" s="19"/>
      <c r="I150" s="19"/>
      <c r="J150" s="29"/>
      <c r="K150" s="29"/>
      <c r="L150" s="102"/>
      <c r="M150" s="27" t="s">
        <v>394</v>
      </c>
      <c r="N150" s="33" t="s">
        <v>161</v>
      </c>
      <c r="O150" s="29"/>
      <c r="P150" s="20" t="s">
        <v>141</v>
      </c>
      <c r="Q150" s="47"/>
      <c r="R150" s="47" t="s">
        <v>104</v>
      </c>
      <c r="S150" s="36" t="s">
        <v>142</v>
      </c>
      <c r="T150" s="47" t="s">
        <v>104</v>
      </c>
      <c r="U150" s="47" t="s">
        <v>143</v>
      </c>
      <c r="V150" s="47" t="s">
        <v>144</v>
      </c>
      <c r="W150" s="20" t="s">
        <v>164</v>
      </c>
      <c r="X150" s="19" t="s">
        <v>385</v>
      </c>
      <c r="Y150" s="36" t="s">
        <v>166</v>
      </c>
      <c r="Z150" s="36" t="s">
        <v>91</v>
      </c>
      <c r="AA150" s="106">
        <v>5.4000000000000003E-3</v>
      </c>
      <c r="AB150" s="29" t="s">
        <v>91</v>
      </c>
      <c r="AC150" s="48"/>
      <c r="AD150" s="48"/>
      <c r="AE150" s="48"/>
      <c r="AF150" s="48"/>
      <c r="AG150" s="73"/>
      <c r="AH150" s="73"/>
      <c r="AI150" s="69"/>
      <c r="AJ150" s="19">
        <v>1</v>
      </c>
      <c r="AK150" s="19">
        <v>1</v>
      </c>
      <c r="AL150" s="19">
        <v>1</v>
      </c>
    </row>
    <row r="151" spans="1:38" ht="39.950000000000003" customHeight="1">
      <c r="A151" s="17">
        <v>80</v>
      </c>
      <c r="B151" s="19"/>
      <c r="C151" s="19"/>
      <c r="D151" s="101"/>
      <c r="E151" s="101"/>
      <c r="F151" s="19">
        <v>4</v>
      </c>
      <c r="G151" s="101"/>
      <c r="H151" s="19"/>
      <c r="I151" s="19"/>
      <c r="J151" s="29"/>
      <c r="K151" s="29"/>
      <c r="L151" s="102"/>
      <c r="M151" s="27" t="s">
        <v>395</v>
      </c>
      <c r="N151" s="33" t="s">
        <v>161</v>
      </c>
      <c r="O151" s="29"/>
      <c r="P151" s="20" t="s">
        <v>141</v>
      </c>
      <c r="Q151" s="47"/>
      <c r="R151" s="47" t="s">
        <v>104</v>
      </c>
      <c r="S151" s="36" t="s">
        <v>142</v>
      </c>
      <c r="T151" s="47" t="s">
        <v>104</v>
      </c>
      <c r="U151" s="47" t="s">
        <v>143</v>
      </c>
      <c r="V151" s="47" t="s">
        <v>144</v>
      </c>
      <c r="W151" s="20" t="s">
        <v>164</v>
      </c>
      <c r="X151" s="19" t="s">
        <v>385</v>
      </c>
      <c r="Y151" s="36" t="s">
        <v>166</v>
      </c>
      <c r="Z151" s="36" t="s">
        <v>91</v>
      </c>
      <c r="AA151" s="106">
        <v>0.10100000000000001</v>
      </c>
      <c r="AB151" s="29" t="s">
        <v>91</v>
      </c>
      <c r="AC151" s="48"/>
      <c r="AD151" s="48"/>
      <c r="AE151" s="48"/>
      <c r="AF151" s="48"/>
      <c r="AG151" s="73"/>
      <c r="AH151" s="73"/>
      <c r="AI151" s="69"/>
      <c r="AJ151" s="19">
        <v>1</v>
      </c>
      <c r="AK151" s="19">
        <v>1</v>
      </c>
      <c r="AL151" s="19">
        <v>1</v>
      </c>
    </row>
    <row r="152" spans="1:38" ht="39.950000000000003" customHeight="1">
      <c r="A152" s="17"/>
      <c r="B152" s="19"/>
      <c r="C152" s="19"/>
      <c r="D152" s="101">
        <v>2</v>
      </c>
      <c r="E152" s="101"/>
      <c r="F152" s="19"/>
      <c r="G152" s="101"/>
      <c r="H152" s="19"/>
      <c r="I152" s="19"/>
      <c r="J152" s="29"/>
      <c r="K152" s="29"/>
      <c r="L152" s="102"/>
      <c r="M152" s="27" t="s">
        <v>279</v>
      </c>
      <c r="N152" s="28" t="s">
        <v>195</v>
      </c>
      <c r="O152" s="29"/>
      <c r="P152" s="20" t="s">
        <v>141</v>
      </c>
      <c r="Q152" s="36" t="s">
        <v>91</v>
      </c>
      <c r="R152" s="47" t="s">
        <v>104</v>
      </c>
      <c r="S152" s="36" t="s">
        <v>142</v>
      </c>
      <c r="T152" s="36" t="s">
        <v>91</v>
      </c>
      <c r="U152" s="47" t="s">
        <v>144</v>
      </c>
      <c r="V152" s="47" t="s">
        <v>143</v>
      </c>
      <c r="W152" s="36" t="s">
        <v>91</v>
      </c>
      <c r="X152" s="36" t="s">
        <v>91</v>
      </c>
      <c r="Y152" s="36" t="s">
        <v>91</v>
      </c>
      <c r="Z152" s="36" t="s">
        <v>91</v>
      </c>
      <c r="AA152" s="58">
        <v>1E-3</v>
      </c>
      <c r="AB152" s="29" t="s">
        <v>91</v>
      </c>
      <c r="AC152" s="48"/>
      <c r="AD152" s="48"/>
      <c r="AE152" s="48"/>
      <c r="AF152" s="48"/>
      <c r="AG152" s="73"/>
      <c r="AH152" s="73"/>
      <c r="AI152" s="69"/>
      <c r="AJ152" s="19">
        <v>24</v>
      </c>
      <c r="AK152" s="19">
        <v>24</v>
      </c>
      <c r="AL152" s="19">
        <v>24</v>
      </c>
    </row>
    <row r="153" spans="1:38" ht="39.950000000000003" customHeight="1">
      <c r="A153" s="17">
        <v>93</v>
      </c>
      <c r="B153" s="19"/>
      <c r="C153" s="19">
        <v>1</v>
      </c>
      <c r="D153" s="101"/>
      <c r="E153" s="101"/>
      <c r="F153" s="19"/>
      <c r="G153" s="101"/>
      <c r="H153" s="19"/>
      <c r="I153" s="19"/>
      <c r="J153" s="29"/>
      <c r="K153" s="29"/>
      <c r="L153" s="87"/>
      <c r="M153" s="27" t="s">
        <v>396</v>
      </c>
      <c r="N153" s="46" t="s">
        <v>188</v>
      </c>
      <c r="O153" s="29"/>
      <c r="P153" s="29" t="s">
        <v>141</v>
      </c>
      <c r="Q153" s="36" t="s">
        <v>91</v>
      </c>
      <c r="R153" s="47" t="s">
        <v>104</v>
      </c>
      <c r="S153" s="36" t="s">
        <v>142</v>
      </c>
      <c r="T153" s="36" t="s">
        <v>91</v>
      </c>
      <c r="U153" s="47" t="s">
        <v>144</v>
      </c>
      <c r="V153" s="47" t="s">
        <v>143</v>
      </c>
      <c r="W153" s="20" t="s">
        <v>397</v>
      </c>
      <c r="X153" s="19" t="s">
        <v>91</v>
      </c>
      <c r="Y153" s="36" t="s">
        <v>91</v>
      </c>
      <c r="Z153" s="20" t="s">
        <v>91</v>
      </c>
      <c r="AA153" s="105">
        <v>1.6500000000000001E-2</v>
      </c>
      <c r="AB153" s="29" t="s">
        <v>91</v>
      </c>
      <c r="AC153" s="48"/>
      <c r="AD153" s="48"/>
      <c r="AE153" s="48"/>
      <c r="AF153" s="48"/>
      <c r="AG153" s="73"/>
      <c r="AH153" s="73"/>
      <c r="AI153" s="39"/>
      <c r="AJ153" s="19">
        <v>1</v>
      </c>
      <c r="AK153" s="19">
        <v>1</v>
      </c>
      <c r="AL153" s="19">
        <v>1</v>
      </c>
    </row>
    <row r="154" spans="1:38" ht="39.950000000000003" customHeight="1">
      <c r="A154" s="17">
        <v>94</v>
      </c>
      <c r="B154" s="19"/>
      <c r="C154" s="19">
        <v>1</v>
      </c>
      <c r="D154" s="101"/>
      <c r="E154" s="101"/>
      <c r="F154" s="19"/>
      <c r="G154" s="101"/>
      <c r="H154" s="19"/>
      <c r="I154" s="19"/>
      <c r="J154" s="29"/>
      <c r="K154" s="29"/>
      <c r="L154" s="87"/>
      <c r="M154" s="27" t="s">
        <v>398</v>
      </c>
      <c r="N154" s="46" t="s">
        <v>188</v>
      </c>
      <c r="O154" s="29"/>
      <c r="P154" s="29" t="s">
        <v>141</v>
      </c>
      <c r="Q154" s="36" t="s">
        <v>91</v>
      </c>
      <c r="R154" s="47" t="s">
        <v>104</v>
      </c>
      <c r="S154" s="36" t="s">
        <v>142</v>
      </c>
      <c r="T154" s="36" t="s">
        <v>91</v>
      </c>
      <c r="U154" s="47" t="s">
        <v>144</v>
      </c>
      <c r="V154" s="47" t="s">
        <v>143</v>
      </c>
      <c r="W154" s="20" t="s">
        <v>397</v>
      </c>
      <c r="X154" s="19" t="s">
        <v>91</v>
      </c>
      <c r="Y154" s="36" t="s">
        <v>91</v>
      </c>
      <c r="Z154" s="20" t="s">
        <v>91</v>
      </c>
      <c r="AA154" s="105">
        <v>4.4999999999999997E-3</v>
      </c>
      <c r="AB154" s="29" t="s">
        <v>91</v>
      </c>
      <c r="AC154" s="48"/>
      <c r="AD154" s="48"/>
      <c r="AE154" s="48"/>
      <c r="AF154" s="48"/>
      <c r="AG154" s="73"/>
      <c r="AH154" s="73"/>
      <c r="AI154" s="39"/>
      <c r="AJ154" s="19">
        <v>1</v>
      </c>
      <c r="AK154" s="19">
        <v>1</v>
      </c>
      <c r="AL154" s="19">
        <v>1</v>
      </c>
    </row>
    <row r="155" spans="1:38" ht="39.950000000000003" customHeight="1">
      <c r="A155" s="17">
        <v>95</v>
      </c>
      <c r="B155" s="19"/>
      <c r="C155" s="19">
        <v>1</v>
      </c>
      <c r="D155" s="101"/>
      <c r="E155" s="101"/>
      <c r="F155" s="19"/>
      <c r="G155" s="101"/>
      <c r="H155" s="19"/>
      <c r="I155" s="19"/>
      <c r="J155" s="29"/>
      <c r="K155" s="29"/>
      <c r="L155" s="87"/>
      <c r="M155" s="27" t="s">
        <v>399</v>
      </c>
      <c r="N155" s="46" t="s">
        <v>188</v>
      </c>
      <c r="O155" s="29"/>
      <c r="P155" s="29" t="s">
        <v>141</v>
      </c>
      <c r="Q155" s="36" t="s">
        <v>91</v>
      </c>
      <c r="R155" s="47" t="s">
        <v>104</v>
      </c>
      <c r="S155" s="36" t="s">
        <v>142</v>
      </c>
      <c r="T155" s="36" t="s">
        <v>91</v>
      </c>
      <c r="U155" s="47" t="s">
        <v>144</v>
      </c>
      <c r="V155" s="47" t="s">
        <v>143</v>
      </c>
      <c r="W155" s="20" t="s">
        <v>397</v>
      </c>
      <c r="X155" s="19" t="s">
        <v>91</v>
      </c>
      <c r="Y155" s="36" t="s">
        <v>91</v>
      </c>
      <c r="Z155" s="20" t="s">
        <v>91</v>
      </c>
      <c r="AA155" s="105">
        <v>1.8499999999999999E-2</v>
      </c>
      <c r="AB155" s="29" t="s">
        <v>91</v>
      </c>
      <c r="AC155" s="48"/>
      <c r="AD155" s="48"/>
      <c r="AE155" s="48"/>
      <c r="AF155" s="48"/>
      <c r="AG155" s="73"/>
      <c r="AH155" s="73"/>
      <c r="AI155" s="39"/>
      <c r="AJ155" s="19">
        <v>1</v>
      </c>
      <c r="AK155" s="19">
        <v>1</v>
      </c>
      <c r="AL155" s="19">
        <v>1</v>
      </c>
    </row>
    <row r="156" spans="1:38" ht="39.950000000000003" customHeight="1">
      <c r="A156" s="17">
        <v>96</v>
      </c>
      <c r="B156" s="19"/>
      <c r="C156" s="19">
        <v>1</v>
      </c>
      <c r="D156" s="101"/>
      <c r="E156" s="101"/>
      <c r="F156" s="19"/>
      <c r="G156" s="101"/>
      <c r="H156" s="19"/>
      <c r="I156" s="19"/>
      <c r="J156" s="29"/>
      <c r="K156" s="29"/>
      <c r="L156" s="87"/>
      <c r="M156" s="27" t="s">
        <v>400</v>
      </c>
      <c r="N156" s="46" t="s">
        <v>161</v>
      </c>
      <c r="O156" s="29"/>
      <c r="P156" s="29" t="s">
        <v>141</v>
      </c>
      <c r="Q156" s="36" t="s">
        <v>91</v>
      </c>
      <c r="R156" s="47" t="s">
        <v>104</v>
      </c>
      <c r="S156" s="36" t="s">
        <v>142</v>
      </c>
      <c r="T156" s="36" t="s">
        <v>91</v>
      </c>
      <c r="U156" s="47" t="s">
        <v>143</v>
      </c>
      <c r="V156" s="47" t="s">
        <v>144</v>
      </c>
      <c r="W156" s="20" t="s">
        <v>401</v>
      </c>
      <c r="X156" s="19" t="s">
        <v>91</v>
      </c>
      <c r="Y156" s="36" t="s">
        <v>91</v>
      </c>
      <c r="Z156" s="20" t="s">
        <v>91</v>
      </c>
      <c r="AA156" s="105">
        <v>2.0000000000000001E-4</v>
      </c>
      <c r="AB156" s="29" t="s">
        <v>91</v>
      </c>
      <c r="AC156" s="48"/>
      <c r="AD156" s="48"/>
      <c r="AE156" s="48"/>
      <c r="AF156" s="48"/>
      <c r="AG156" s="73"/>
      <c r="AH156" s="73"/>
      <c r="AI156" s="39"/>
      <c r="AJ156" s="19">
        <v>1</v>
      </c>
      <c r="AK156" s="19">
        <v>1</v>
      </c>
      <c r="AL156" s="19">
        <v>1</v>
      </c>
    </row>
    <row r="157" spans="1:38" ht="39.950000000000003" customHeight="1">
      <c r="A157" s="17">
        <v>97</v>
      </c>
      <c r="B157" s="19"/>
      <c r="C157" s="19">
        <v>1</v>
      </c>
      <c r="D157" s="101"/>
      <c r="E157" s="101"/>
      <c r="F157" s="19"/>
      <c r="G157" s="101"/>
      <c r="H157" s="19"/>
      <c r="I157" s="19"/>
      <c r="J157" s="29"/>
      <c r="K157" s="29"/>
      <c r="L157" s="87"/>
      <c r="M157" s="27" t="s">
        <v>402</v>
      </c>
      <c r="N157" s="46" t="s">
        <v>161</v>
      </c>
      <c r="O157" s="29"/>
      <c r="P157" s="29" t="s">
        <v>141</v>
      </c>
      <c r="Q157" s="36" t="s">
        <v>91</v>
      </c>
      <c r="R157" s="47" t="s">
        <v>104</v>
      </c>
      <c r="S157" s="36" t="s">
        <v>142</v>
      </c>
      <c r="T157" s="36" t="s">
        <v>91</v>
      </c>
      <c r="U157" s="47" t="s">
        <v>143</v>
      </c>
      <c r="V157" s="47" t="s">
        <v>144</v>
      </c>
      <c r="W157" s="20" t="s">
        <v>401</v>
      </c>
      <c r="X157" s="19" t="s">
        <v>91</v>
      </c>
      <c r="Y157" s="36" t="s">
        <v>91</v>
      </c>
      <c r="Z157" s="20" t="s">
        <v>91</v>
      </c>
      <c r="AA157" s="105">
        <v>2.0000000000000001E-4</v>
      </c>
      <c r="AB157" s="29" t="s">
        <v>91</v>
      </c>
      <c r="AC157" s="48"/>
      <c r="AD157" s="48"/>
      <c r="AE157" s="48"/>
      <c r="AF157" s="48"/>
      <c r="AG157" s="73"/>
      <c r="AH157" s="73"/>
      <c r="AI157" s="39"/>
      <c r="AJ157" s="19">
        <v>1</v>
      </c>
      <c r="AK157" s="19">
        <v>1</v>
      </c>
      <c r="AL157" s="19">
        <v>1</v>
      </c>
    </row>
    <row r="158" spans="1:38" ht="39.950000000000003" customHeight="1">
      <c r="A158" s="17">
        <v>98</v>
      </c>
      <c r="B158" s="19"/>
      <c r="C158" s="19">
        <v>1</v>
      </c>
      <c r="D158" s="101"/>
      <c r="E158" s="101"/>
      <c r="F158" s="19"/>
      <c r="G158" s="101"/>
      <c r="H158" s="19"/>
      <c r="I158" s="19"/>
      <c r="J158" s="29"/>
      <c r="K158" s="29"/>
      <c r="L158" s="87"/>
      <c r="M158" s="27" t="s">
        <v>403</v>
      </c>
      <c r="N158" s="46" t="s">
        <v>161</v>
      </c>
      <c r="O158" s="29"/>
      <c r="P158" s="29" t="s">
        <v>141</v>
      </c>
      <c r="Q158" s="36" t="s">
        <v>91</v>
      </c>
      <c r="R158" s="47" t="s">
        <v>104</v>
      </c>
      <c r="S158" s="36" t="s">
        <v>142</v>
      </c>
      <c r="T158" s="36" t="s">
        <v>91</v>
      </c>
      <c r="U158" s="47" t="s">
        <v>143</v>
      </c>
      <c r="V158" s="47" t="s">
        <v>144</v>
      </c>
      <c r="W158" s="20" t="s">
        <v>401</v>
      </c>
      <c r="X158" s="19" t="s">
        <v>91</v>
      </c>
      <c r="Y158" s="36" t="s">
        <v>91</v>
      </c>
      <c r="Z158" s="20" t="s">
        <v>91</v>
      </c>
      <c r="AA158" s="105">
        <v>2.0000000000000001E-4</v>
      </c>
      <c r="AB158" s="29" t="s">
        <v>91</v>
      </c>
      <c r="AC158" s="48"/>
      <c r="AD158" s="48"/>
      <c r="AE158" s="48"/>
      <c r="AF158" s="48"/>
      <c r="AG158" s="73"/>
      <c r="AH158" s="73"/>
      <c r="AI158" s="39"/>
      <c r="AJ158" s="19">
        <v>1</v>
      </c>
      <c r="AK158" s="19">
        <v>1</v>
      </c>
      <c r="AL158" s="19">
        <v>1</v>
      </c>
    </row>
    <row r="159" spans="1:38">
      <c r="R159" s="10"/>
      <c r="T159" s="10"/>
      <c r="U159" s="10"/>
      <c r="V159" s="10"/>
      <c r="W159" s="10"/>
      <c r="X159" s="10"/>
      <c r="Y159" s="10"/>
    </row>
    <row r="160" spans="1:38">
      <c r="R160" s="10"/>
      <c r="T160" s="10"/>
      <c r="U160" s="10"/>
      <c r="V160" s="10"/>
      <c r="W160" s="10"/>
      <c r="X160" s="10"/>
      <c r="Y160" s="10"/>
    </row>
    <row r="161" spans="18:25">
      <c r="R161" s="10"/>
      <c r="T161" s="10"/>
      <c r="U161" s="10"/>
      <c r="V161" s="10"/>
      <c r="W161" s="10"/>
      <c r="X161" s="10"/>
      <c r="Y161" s="10"/>
    </row>
    <row r="162" spans="18:25">
      <c r="R162" s="10"/>
      <c r="T162" s="10"/>
      <c r="U162" s="10"/>
      <c r="V162" s="10"/>
      <c r="W162" s="10"/>
      <c r="X162" s="10"/>
      <c r="Y162" s="10"/>
    </row>
    <row r="163" spans="18:25">
      <c r="R163" s="10"/>
      <c r="T163" s="10"/>
      <c r="U163" s="10"/>
      <c r="V163" s="10"/>
      <c r="W163" s="10"/>
      <c r="X163" s="10"/>
      <c r="Y163" s="10"/>
    </row>
    <row r="164" spans="18:25">
      <c r="R164" s="10"/>
      <c r="T164" s="10"/>
      <c r="U164" s="10"/>
      <c r="V164" s="10"/>
      <c r="W164" s="10"/>
      <c r="X164" s="10"/>
      <c r="Y164" s="10"/>
    </row>
    <row r="165" spans="18:25">
      <c r="R165" s="10"/>
      <c r="T165" s="10"/>
      <c r="U165" s="10"/>
      <c r="V165" s="10"/>
      <c r="W165" s="10"/>
      <c r="X165" s="10"/>
      <c r="Y165" s="10"/>
    </row>
    <row r="166" spans="18:25">
      <c r="R166" s="10"/>
      <c r="T166" s="10"/>
      <c r="U166" s="10"/>
      <c r="V166" s="10"/>
      <c r="W166" s="10"/>
      <c r="X166" s="10"/>
      <c r="Y166" s="10"/>
    </row>
    <row r="167" spans="18:25">
      <c r="R167" s="10"/>
      <c r="T167" s="10"/>
      <c r="U167" s="10"/>
      <c r="V167" s="10"/>
      <c r="W167" s="10"/>
      <c r="X167" s="10"/>
      <c r="Y167" s="10"/>
    </row>
    <row r="168" spans="18:25">
      <c r="R168" s="10"/>
      <c r="T168" s="10"/>
      <c r="U168" s="10"/>
      <c r="V168" s="10"/>
      <c r="W168" s="10"/>
      <c r="X168" s="10"/>
      <c r="Y168" s="10"/>
    </row>
    <row r="169" spans="18:25">
      <c r="R169" s="10"/>
      <c r="T169" s="10"/>
      <c r="U169" s="10"/>
      <c r="V169" s="10"/>
      <c r="W169" s="10"/>
      <c r="X169" s="10"/>
      <c r="Y169" s="10"/>
    </row>
    <row r="170" spans="18:25">
      <c r="R170" s="10"/>
      <c r="T170" s="10"/>
      <c r="U170" s="10"/>
      <c r="V170" s="10"/>
      <c r="W170" s="10"/>
      <c r="X170" s="10"/>
      <c r="Y170" s="10"/>
    </row>
    <row r="171" spans="18:25">
      <c r="R171" s="10"/>
      <c r="T171" s="10"/>
      <c r="U171" s="10"/>
      <c r="V171" s="10"/>
      <c r="W171" s="10"/>
      <c r="X171" s="10"/>
      <c r="Y171" s="10"/>
    </row>
    <row r="172" spans="18:25">
      <c r="R172" s="10"/>
      <c r="T172" s="10"/>
      <c r="U172" s="10"/>
      <c r="V172" s="10"/>
      <c r="W172" s="10"/>
      <c r="X172" s="10"/>
      <c r="Y172" s="10"/>
    </row>
    <row r="173" spans="18:25">
      <c r="R173" s="10"/>
      <c r="T173" s="10"/>
      <c r="U173" s="10"/>
      <c r="V173" s="10"/>
      <c r="W173" s="10"/>
      <c r="X173" s="10"/>
      <c r="Y173" s="10"/>
    </row>
  </sheetData>
  <autoFilter ref="A8:AL158" xr:uid="{00000000-0009-0000-0000-000006000000}"/>
  <mergeCells count="38">
    <mergeCell ref="U7:U8"/>
    <mergeCell ref="V7:V8"/>
    <mergeCell ref="O7:O8"/>
    <mergeCell ref="P7:P8"/>
    <mergeCell ref="Q7:Q8"/>
    <mergeCell ref="R7:R8"/>
    <mergeCell ref="L7:L8"/>
    <mergeCell ref="M7:M8"/>
    <mergeCell ref="W7:W8"/>
    <mergeCell ref="AK7:AK8"/>
    <mergeCell ref="AL7:AL8"/>
    <mergeCell ref="AC7:AC8"/>
    <mergeCell ref="AD7:AD8"/>
    <mergeCell ref="AE7:AE8"/>
    <mergeCell ref="AF7:AF8"/>
    <mergeCell ref="AG7:AG8"/>
    <mergeCell ref="AH7:AH8"/>
    <mergeCell ref="AI7:AI8"/>
    <mergeCell ref="AJ7:AJ8"/>
    <mergeCell ref="N7:N8"/>
    <mergeCell ref="S7:S8"/>
    <mergeCell ref="T7:T8"/>
    <mergeCell ref="N1:AH6"/>
    <mergeCell ref="A5:M6"/>
    <mergeCell ref="X7:X8"/>
    <mergeCell ref="Y7:Y8"/>
    <mergeCell ref="Z7:Z8"/>
    <mergeCell ref="AA7:AA8"/>
    <mergeCell ref="AB7:AB8"/>
    <mergeCell ref="A1:E1"/>
    <mergeCell ref="F1:K1"/>
    <mergeCell ref="L1:M1"/>
    <mergeCell ref="A2:M2"/>
    <mergeCell ref="A3:K3"/>
    <mergeCell ref="L3:M3"/>
    <mergeCell ref="A4:M4"/>
    <mergeCell ref="B7:K7"/>
    <mergeCell ref="A7:A8"/>
  </mergeCells>
  <phoneticPr fontId="40" type="noConversion"/>
  <conditionalFormatting sqref="U26:V26">
    <cfRule type="cellIs" dxfId="68" priority="17" operator="equal">
      <formula>"N"</formula>
    </cfRule>
    <cfRule type="cellIs" dxfId="67" priority="18" operator="equal">
      <formula>"Y"</formula>
    </cfRule>
  </conditionalFormatting>
  <conditionalFormatting sqref="U27:V27">
    <cfRule type="cellIs" dxfId="66" priority="45" operator="equal">
      <formula>"N"</formula>
    </cfRule>
    <cfRule type="cellIs" dxfId="65" priority="46" operator="equal">
      <formula>"Y"</formula>
    </cfRule>
  </conditionalFormatting>
  <conditionalFormatting sqref="U28:V28">
    <cfRule type="cellIs" dxfId="64" priority="43" operator="equal">
      <formula>"N"</formula>
    </cfRule>
    <cfRule type="cellIs" dxfId="63" priority="44" operator="equal">
      <formula>"Y"</formula>
    </cfRule>
  </conditionalFormatting>
  <conditionalFormatting sqref="U29:V29">
    <cfRule type="cellIs" dxfId="62" priority="41" operator="equal">
      <formula>"N"</formula>
    </cfRule>
    <cfRule type="cellIs" dxfId="61" priority="42" operator="equal">
      <formula>"Y"</formula>
    </cfRule>
  </conditionalFormatting>
  <conditionalFormatting sqref="U30:V30">
    <cfRule type="cellIs" dxfId="60" priority="15" operator="equal">
      <formula>"N"</formula>
    </cfRule>
    <cfRule type="cellIs" dxfId="59" priority="16" operator="equal">
      <formula>"Y"</formula>
    </cfRule>
  </conditionalFormatting>
  <conditionalFormatting sqref="U41:V41">
    <cfRule type="cellIs" dxfId="58" priority="11" operator="equal">
      <formula>"N"</formula>
    </cfRule>
    <cfRule type="cellIs" dxfId="57" priority="12" operator="equal">
      <formula>"Y"</formula>
    </cfRule>
  </conditionalFormatting>
  <conditionalFormatting sqref="K42">
    <cfRule type="duplicateValues" dxfId="56" priority="61"/>
  </conditionalFormatting>
  <conditionalFormatting sqref="U42:V42">
    <cfRule type="cellIs" dxfId="55" priority="1" operator="equal">
      <formula>"N"</formula>
    </cfRule>
    <cfRule type="cellIs" dxfId="54" priority="2" operator="equal">
      <formula>"Y"</formula>
    </cfRule>
  </conditionalFormatting>
  <conditionalFormatting sqref="U43:V43">
    <cfRule type="cellIs" dxfId="53" priority="59" operator="equal">
      <formula>"N"</formula>
    </cfRule>
    <cfRule type="cellIs" dxfId="52" priority="60" operator="equal">
      <formula>"Y"</formula>
    </cfRule>
  </conditionalFormatting>
  <conditionalFormatting sqref="U44:V44">
    <cfRule type="cellIs" dxfId="51" priority="57" operator="equal">
      <formula>"N"</formula>
    </cfRule>
    <cfRule type="cellIs" dxfId="50" priority="58" operator="equal">
      <formula>"Y"</formula>
    </cfRule>
  </conditionalFormatting>
  <conditionalFormatting sqref="U45">
    <cfRule type="cellIs" dxfId="49" priority="37" operator="equal">
      <formula>"N"</formula>
    </cfRule>
    <cfRule type="cellIs" dxfId="48" priority="38" operator="equal">
      <formula>"Y"</formula>
    </cfRule>
  </conditionalFormatting>
  <conditionalFormatting sqref="V45">
    <cfRule type="cellIs" dxfId="47" priority="35" operator="equal">
      <formula>"N"</formula>
    </cfRule>
    <cfRule type="cellIs" dxfId="46" priority="36" operator="equal">
      <formula>"Y"</formula>
    </cfRule>
  </conditionalFormatting>
  <conditionalFormatting sqref="U46">
    <cfRule type="cellIs" dxfId="45" priority="33" operator="equal">
      <formula>"N"</formula>
    </cfRule>
    <cfRule type="cellIs" dxfId="44" priority="34" operator="equal">
      <formula>"Y"</formula>
    </cfRule>
  </conditionalFormatting>
  <conditionalFormatting sqref="V46">
    <cfRule type="cellIs" dxfId="43" priority="31" operator="equal">
      <formula>"N"</formula>
    </cfRule>
    <cfRule type="cellIs" dxfId="42" priority="32" operator="equal">
      <formula>"Y"</formula>
    </cfRule>
  </conditionalFormatting>
  <conditionalFormatting sqref="U53:V53">
    <cfRule type="cellIs" dxfId="41" priority="27" operator="equal">
      <formula>"N"</formula>
    </cfRule>
    <cfRule type="cellIs" dxfId="40" priority="28" operator="equal">
      <formula>"Y"</formula>
    </cfRule>
  </conditionalFormatting>
  <conditionalFormatting sqref="U54:V54">
    <cfRule type="cellIs" dxfId="39" priority="29" operator="equal">
      <formula>"N"</formula>
    </cfRule>
    <cfRule type="cellIs" dxfId="38" priority="30" operator="equal">
      <formula>"Y"</formula>
    </cfRule>
  </conditionalFormatting>
  <conditionalFormatting sqref="K67">
    <cfRule type="duplicateValues" dxfId="37" priority="67"/>
  </conditionalFormatting>
  <conditionalFormatting sqref="U83:V83">
    <cfRule type="cellIs" dxfId="36" priority="25" operator="equal">
      <formula>"N"</formula>
    </cfRule>
    <cfRule type="cellIs" dxfId="35" priority="26" operator="equal">
      <formula>"Y"</formula>
    </cfRule>
  </conditionalFormatting>
  <conditionalFormatting sqref="U115:V115">
    <cfRule type="cellIs" dxfId="34" priority="7" operator="equal">
      <formula>"N"</formula>
    </cfRule>
    <cfRule type="cellIs" dxfId="33" priority="8" operator="equal">
      <formula>"Y"</formula>
    </cfRule>
  </conditionalFormatting>
  <conditionalFormatting sqref="U119:V119">
    <cfRule type="cellIs" dxfId="32" priority="5" operator="equal">
      <formula>"N"</formula>
    </cfRule>
    <cfRule type="cellIs" dxfId="31" priority="6" operator="equal">
      <formula>"Y"</formula>
    </cfRule>
  </conditionalFormatting>
  <conditionalFormatting sqref="U121:V121">
    <cfRule type="cellIs" dxfId="30" priority="21" operator="equal">
      <formula>"N"</formula>
    </cfRule>
    <cfRule type="cellIs" dxfId="29" priority="22" operator="equal">
      <formula>"Y"</formula>
    </cfRule>
  </conditionalFormatting>
  <conditionalFormatting sqref="K147">
    <cfRule type="duplicateValues" dxfId="28" priority="66"/>
  </conditionalFormatting>
  <conditionalFormatting sqref="U152:V152">
    <cfRule type="cellIs" dxfId="27" priority="19" operator="equal">
      <formula>"N"</formula>
    </cfRule>
    <cfRule type="cellIs" dxfId="26" priority="20" operator="equal">
      <formula>"Y"</formula>
    </cfRule>
  </conditionalFormatting>
  <conditionalFormatting sqref="K38:K39">
    <cfRule type="duplicateValues" dxfId="25" priority="62"/>
    <cfRule type="duplicateValues" dxfId="24" priority="63"/>
  </conditionalFormatting>
  <conditionalFormatting sqref="K63:K66">
    <cfRule type="duplicateValues" dxfId="23" priority="68"/>
  </conditionalFormatting>
  <conditionalFormatting sqref="K63:K67">
    <cfRule type="duplicateValues" dxfId="22" priority="69"/>
  </conditionalFormatting>
  <conditionalFormatting sqref="U9:V20 U57:V68 U95:V107">
    <cfRule type="cellIs" dxfId="21" priority="64" operator="equal">
      <formula>"N"</formula>
    </cfRule>
    <cfRule type="cellIs" dxfId="20" priority="65" operator="equal">
      <formula>"Y"</formula>
    </cfRule>
  </conditionalFormatting>
  <conditionalFormatting sqref="U21:V23 U153:V158 U37:V40 U69:V82 U84:V94 U137:V151">
    <cfRule type="cellIs" dxfId="19" priority="49" operator="equal">
      <formula>"N"</formula>
    </cfRule>
    <cfRule type="cellIs" dxfId="18" priority="50" operator="equal">
      <formula>"Y"</formula>
    </cfRule>
  </conditionalFormatting>
  <conditionalFormatting sqref="U24:V25">
    <cfRule type="cellIs" dxfId="17" priority="47" operator="equal">
      <formula>"N"</formula>
    </cfRule>
    <cfRule type="cellIs" dxfId="16" priority="48" operator="equal">
      <formula>"Y"</formula>
    </cfRule>
  </conditionalFormatting>
  <conditionalFormatting sqref="U31:V36">
    <cfRule type="cellIs" dxfId="15" priority="13" operator="equal">
      <formula>"N"</formula>
    </cfRule>
    <cfRule type="cellIs" dxfId="14" priority="14" operator="equal">
      <formula>"Y"</formula>
    </cfRule>
  </conditionalFormatting>
  <conditionalFormatting sqref="U47:V48">
    <cfRule type="cellIs" dxfId="13" priority="39" operator="equal">
      <formula>"N"</formula>
    </cfRule>
    <cfRule type="cellIs" dxfId="12" priority="40" operator="equal">
      <formula>"Y"</formula>
    </cfRule>
  </conditionalFormatting>
  <conditionalFormatting sqref="U49:V52">
    <cfRule type="cellIs" dxfId="11" priority="55" operator="equal">
      <formula>"N"</formula>
    </cfRule>
    <cfRule type="cellIs" dxfId="10" priority="56" operator="equal">
      <formula>"Y"</formula>
    </cfRule>
  </conditionalFormatting>
  <conditionalFormatting sqref="U55:V56">
    <cfRule type="cellIs" dxfId="9" priority="9" operator="equal">
      <formula>"N"</formula>
    </cfRule>
    <cfRule type="cellIs" dxfId="8" priority="10" operator="equal">
      <formula>"Y"</formula>
    </cfRule>
  </conditionalFormatting>
  <conditionalFormatting sqref="U108:V114">
    <cfRule type="cellIs" dxfId="7" priority="53" operator="equal">
      <formula>"N"</formula>
    </cfRule>
    <cfRule type="cellIs" dxfId="6" priority="54" operator="equal">
      <formula>"Y"</formula>
    </cfRule>
  </conditionalFormatting>
  <conditionalFormatting sqref="U116:V118 U120:V120">
    <cfRule type="cellIs" dxfId="5" priority="23" operator="equal">
      <formula>"N"</formula>
    </cfRule>
    <cfRule type="cellIs" dxfId="4" priority="24" operator="equal">
      <formula>"Y"</formula>
    </cfRule>
  </conditionalFormatting>
  <conditionalFormatting sqref="U122:V123">
    <cfRule type="cellIs" dxfId="3" priority="3" operator="equal">
      <formula>"N"</formula>
    </cfRule>
    <cfRule type="cellIs" dxfId="2" priority="4" operator="equal">
      <formula>"Y"</formula>
    </cfRule>
  </conditionalFormatting>
  <conditionalFormatting sqref="U124:V136">
    <cfRule type="cellIs" dxfId="1" priority="51" operator="equal">
      <formula>"N"</formula>
    </cfRule>
    <cfRule type="cellIs" dxfId="0" priority="52" operator="equal">
      <formula>"Y"</formula>
    </cfRule>
  </conditionalFormatting>
  <dataValidations count="1">
    <dataValidation type="list" allowBlank="1" showInputMessage="1" showErrorMessage="1" sqref="U9:V158" xr:uid="{00000000-0002-0000-0600-000000000000}">
      <formula1>"Y,N"</formula1>
    </dataValidation>
  </dataValidations>
  <pageMargins left="1.5743055555555601" right="0.70763888888888904" top="0.74791666666666701" bottom="0.74791666666666701" header="0.31388888888888899" footer="0.31388888888888899"/>
  <pageSetup paperSize="8" scale="62" fitToHeight="5" orientation="landscape" horizontalDpi="1200" verticalDpi="1200" r:id="rId1"/>
  <headerFooter>
    <oddFooter>&amp;C第 &amp;P 页，共 &amp;N 页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"/>
  <sheetViews>
    <sheetView zoomScaleNormal="100" workbookViewId="0">
      <selection activeCell="L18" sqref="L18"/>
    </sheetView>
  </sheetViews>
  <sheetFormatPr defaultColWidth="9" defaultRowHeight="13.5"/>
  <cols>
    <col min="1" max="1" width="23.375" style="165" customWidth="1"/>
    <col min="2" max="2" width="12.125" style="165" customWidth="1"/>
    <col min="3" max="5" width="14.875" style="165" customWidth="1"/>
    <col min="6" max="6" width="10.75" style="165" customWidth="1"/>
    <col min="7" max="7" width="12.75" style="165" customWidth="1"/>
    <col min="8" max="8" width="15.875" style="166" hidden="1" customWidth="1"/>
    <col min="9" max="9" width="14.375" style="166" hidden="1" customWidth="1"/>
    <col min="10" max="10" width="13.25" style="166" hidden="1" customWidth="1"/>
    <col min="11" max="16384" width="9" style="165"/>
  </cols>
  <sheetData>
    <row r="1" spans="1:10" ht="22.5">
      <c r="A1" s="255" t="s">
        <v>442</v>
      </c>
      <c r="B1" s="373"/>
      <c r="C1" s="373"/>
      <c r="D1" s="373"/>
      <c r="E1" s="373"/>
      <c r="F1" s="373"/>
      <c r="G1" s="374"/>
      <c r="H1" s="180" t="s">
        <v>1</v>
      </c>
      <c r="I1" s="180" t="s">
        <v>1</v>
      </c>
      <c r="J1" s="246" t="s">
        <v>2</v>
      </c>
    </row>
    <row r="2" spans="1:10" ht="22.5">
      <c r="A2" s="375"/>
      <c r="B2" s="376"/>
      <c r="C2" s="376"/>
      <c r="D2" s="376"/>
      <c r="E2" s="376"/>
      <c r="F2" s="376"/>
      <c r="G2" s="377"/>
      <c r="H2" s="180" t="s">
        <v>3</v>
      </c>
      <c r="I2" s="180" t="s">
        <v>4</v>
      </c>
      <c r="J2" s="247"/>
    </row>
    <row r="3" spans="1:10" ht="20.45" customHeight="1">
      <c r="A3" s="375"/>
      <c r="B3" s="376"/>
      <c r="C3" s="376"/>
      <c r="D3" s="376"/>
      <c r="E3" s="376"/>
      <c r="F3" s="376"/>
      <c r="G3" s="377"/>
      <c r="H3" s="180" t="s">
        <v>5</v>
      </c>
      <c r="I3" s="180" t="s">
        <v>6</v>
      </c>
      <c r="J3" s="247"/>
    </row>
    <row r="4" spans="1:10" ht="22.5" hidden="1">
      <c r="A4" s="375"/>
      <c r="B4" s="376"/>
      <c r="C4" s="376"/>
      <c r="D4" s="376"/>
      <c r="E4" s="376"/>
      <c r="F4" s="376"/>
      <c r="G4" s="377"/>
      <c r="H4" s="180" t="s">
        <v>7</v>
      </c>
      <c r="I4" s="180" t="s">
        <v>7</v>
      </c>
      <c r="J4" s="247"/>
    </row>
    <row r="5" spans="1:10" ht="22.5" hidden="1">
      <c r="A5" s="378"/>
      <c r="B5" s="379"/>
      <c r="C5" s="379"/>
      <c r="D5" s="379"/>
      <c r="E5" s="379"/>
      <c r="F5" s="379"/>
      <c r="G5" s="380"/>
      <c r="H5" s="180" t="s">
        <v>8</v>
      </c>
      <c r="I5" s="180"/>
      <c r="J5" s="247"/>
    </row>
    <row r="6" spans="1:10" s="163" customFormat="1" ht="22.5">
      <c r="A6" s="169" t="s">
        <v>9</v>
      </c>
      <c r="B6" s="169" t="s">
        <v>10</v>
      </c>
      <c r="C6" s="169" t="s">
        <v>11</v>
      </c>
      <c r="D6" s="169" t="s">
        <v>425</v>
      </c>
      <c r="E6" s="170" t="s">
        <v>426</v>
      </c>
      <c r="F6" s="169" t="s">
        <v>14</v>
      </c>
      <c r="G6" s="169" t="s">
        <v>441</v>
      </c>
      <c r="H6" s="182" t="s">
        <v>15</v>
      </c>
      <c r="I6" s="182" t="s">
        <v>15</v>
      </c>
      <c r="J6" s="248"/>
    </row>
    <row r="7" spans="1:10" ht="14.1" customHeight="1">
      <c r="A7" s="200" t="s">
        <v>427</v>
      </c>
      <c r="B7" s="200" t="s">
        <v>428</v>
      </c>
      <c r="C7" s="200" t="s">
        <v>428</v>
      </c>
      <c r="D7" s="199"/>
      <c r="E7" s="168"/>
      <c r="F7" s="168"/>
      <c r="G7" s="167">
        <v>16.600000000000001</v>
      </c>
      <c r="H7" s="194"/>
      <c r="I7" s="194"/>
      <c r="J7" s="194"/>
    </row>
    <row r="8" spans="1:10" ht="14.1" customHeight="1">
      <c r="A8" s="199" t="s">
        <v>429</v>
      </c>
      <c r="B8" s="199" t="s">
        <v>430</v>
      </c>
      <c r="C8" s="199" t="s">
        <v>430</v>
      </c>
      <c r="D8" s="168"/>
      <c r="E8" s="168"/>
      <c r="F8" s="168"/>
      <c r="G8" s="167">
        <v>14.8</v>
      </c>
      <c r="H8" s="194"/>
      <c r="I8" s="194"/>
      <c r="J8" s="194"/>
    </row>
    <row r="9" spans="1:10" ht="14.1" customHeight="1">
      <c r="A9" s="199" t="s">
        <v>431</v>
      </c>
      <c r="B9" s="199" t="s">
        <v>432</v>
      </c>
      <c r="C9" s="199" t="s">
        <v>432</v>
      </c>
      <c r="D9" s="168"/>
      <c r="E9" s="168"/>
      <c r="F9" s="168"/>
      <c r="G9" s="167">
        <v>4.4000000000000004</v>
      </c>
      <c r="H9" s="194"/>
      <c r="I9" s="194"/>
      <c r="J9" s="194"/>
    </row>
    <row r="10" spans="1:10" ht="14.1" customHeight="1">
      <c r="A10" s="199" t="s">
        <v>433</v>
      </c>
      <c r="B10" s="199" t="s">
        <v>434</v>
      </c>
      <c r="C10" s="199" t="s">
        <v>434</v>
      </c>
      <c r="D10" s="168"/>
      <c r="E10" s="168"/>
      <c r="F10" s="168"/>
      <c r="G10" s="167">
        <v>0.22</v>
      </c>
      <c r="H10" s="194"/>
      <c r="I10" s="194"/>
      <c r="J10" s="194"/>
    </row>
    <row r="11" spans="1:10" ht="14.1" customHeight="1">
      <c r="A11" s="175" t="s">
        <v>435</v>
      </c>
      <c r="B11" s="199" t="s">
        <v>436</v>
      </c>
      <c r="C11" s="199" t="s">
        <v>436</v>
      </c>
      <c r="D11" s="168"/>
      <c r="E11" s="168"/>
      <c r="F11" s="168"/>
      <c r="G11" s="167">
        <v>1.7</v>
      </c>
      <c r="H11" s="194"/>
      <c r="I11" s="194"/>
      <c r="J11" s="194"/>
    </row>
    <row r="12" spans="1:10" ht="14.1" customHeight="1">
      <c r="A12" s="175" t="s">
        <v>437</v>
      </c>
      <c r="B12" s="199" t="s">
        <v>438</v>
      </c>
      <c r="C12" s="199" t="s">
        <v>438</v>
      </c>
      <c r="D12" s="168"/>
      <c r="E12" s="168"/>
      <c r="F12" s="168"/>
      <c r="G12" s="167">
        <v>0.7</v>
      </c>
      <c r="H12" s="194"/>
      <c r="I12" s="194"/>
      <c r="J12" s="194"/>
    </row>
    <row r="13" spans="1:10" ht="14.1" customHeight="1">
      <c r="A13" s="175"/>
      <c r="B13" s="168"/>
      <c r="C13" s="168"/>
      <c r="D13" s="168"/>
      <c r="E13" s="168"/>
      <c r="F13" s="168"/>
      <c r="G13" s="167"/>
      <c r="H13" s="194"/>
      <c r="I13" s="194"/>
      <c r="J13" s="194"/>
    </row>
    <row r="14" spans="1:10" s="164" customFormat="1" ht="20.25">
      <c r="A14" s="172" t="s">
        <v>19</v>
      </c>
      <c r="B14" s="173"/>
      <c r="C14" s="173"/>
      <c r="D14" s="173"/>
      <c r="E14" s="173"/>
      <c r="F14" s="173"/>
      <c r="G14" s="184">
        <f>SUM(G7:G13)</f>
        <v>38.420000000000009</v>
      </c>
      <c r="H14" s="185">
        <f>SUM(H7:H10)</f>
        <v>0</v>
      </c>
      <c r="I14" s="185">
        <f>SUM(I7:I10)</f>
        <v>0</v>
      </c>
      <c r="J14" s="185">
        <f>SUM(J7:J10)</f>
        <v>0</v>
      </c>
    </row>
    <row r="15" spans="1:10" ht="20.25">
      <c r="A15" s="172" t="s">
        <v>47</v>
      </c>
      <c r="B15" s="178"/>
      <c r="C15" s="178"/>
      <c r="D15" s="178"/>
      <c r="E15" s="178"/>
      <c r="F15" s="179"/>
      <c r="G15" s="184"/>
      <c r="H15" s="189" t="e">
        <f>#REF!+#REF!+H14+#REF!+#REF!+#REF!</f>
        <v>#REF!</v>
      </c>
      <c r="I15" s="189" t="e">
        <f>#REF!+#REF!+I14+#REF!+#REF!+#REF!</f>
        <v>#REF!</v>
      </c>
      <c r="J15" s="189" t="e">
        <f>#REF!+#REF!+J14+#REF!+#REF!+#REF!</f>
        <v>#REF!</v>
      </c>
    </row>
  </sheetData>
  <mergeCells count="2">
    <mergeCell ref="A1:G5"/>
    <mergeCell ref="J1:J6"/>
  </mergeCells>
  <phoneticPr fontId="4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主驾驶成本对比</vt:lpstr>
      <vt:lpstr>副驾驶成本对比</vt:lpstr>
      <vt:lpstr>面料成本差异</vt:lpstr>
      <vt:lpstr>2060副座椅总成首页</vt:lpstr>
      <vt:lpstr>2060副驾驶员座椅总成EBOM</vt:lpstr>
      <vt:lpstr>1880副座椅总成首页</vt:lpstr>
      <vt:lpstr>1880副驾驶员座椅总成EBOM</vt:lpstr>
      <vt:lpstr>单双轴成本差异</vt:lpstr>
      <vt:lpstr>'1880副驾驶员座椅总成EBOM'!Print_Area</vt:lpstr>
      <vt:lpstr>'1880副座椅总成首页'!Print_Area</vt:lpstr>
      <vt:lpstr>'2060副驾驶员座椅总成EBOM'!Print_Area</vt:lpstr>
      <vt:lpstr>'2060副座椅总成首页'!Print_Area</vt:lpstr>
      <vt:lpstr>'1880副驾驶员座椅总成EBOM'!Print_Titles</vt:lpstr>
      <vt:lpstr>'2060副驾驶员座椅总成EBOM'!Print_Titles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辛洪旺</cp:lastModifiedBy>
  <dcterms:created xsi:type="dcterms:W3CDTF">2006-09-13T11:21:00Z</dcterms:created>
  <dcterms:modified xsi:type="dcterms:W3CDTF">2023-09-20T00:53:04Z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3C08A4EC9AD04135B65D1833881DCD8F</vt:lpwstr>
  </property>
</Properties>
</file>