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零件清单" sheetId="1" r:id="rId1"/>
  </sheets>
  <definedNames>
    <definedName name="_xlnm.Print_Area" localSheetId="0">零件清单!$B$2:$I$50</definedName>
  </definedNames>
  <calcPr calcId="144525"/>
</workbook>
</file>

<file path=xl/sharedStrings.xml><?xml version="1.0" encoding="utf-8"?>
<sst xmlns="http://schemas.openxmlformats.org/spreadsheetml/2006/main" count="98">
  <si>
    <r>
      <rPr>
        <b/>
        <sz val="22"/>
        <color theme="1"/>
        <rFont val="宋体"/>
        <charset val="134"/>
        <scheme val="minor"/>
      </rPr>
      <t>河北光华荣昌汽车部件有限公司</t>
    </r>
    <r>
      <rPr>
        <b/>
        <sz val="11"/>
        <color theme="1"/>
        <rFont val="宋体"/>
        <charset val="134"/>
        <scheme val="minor"/>
      </rPr>
      <t xml:space="preserve">
</t>
    </r>
    <r>
      <rPr>
        <b/>
        <sz val="14"/>
        <color theme="1"/>
        <rFont val="宋体"/>
        <charset val="134"/>
        <scheme val="minor"/>
      </rPr>
      <t>模板材料请购单</t>
    </r>
  </si>
  <si>
    <t>2.0平台座框边板自制冲压模物料</t>
  </si>
  <si>
    <r>
      <rPr>
        <sz val="12"/>
        <color theme="1"/>
        <rFont val="宋体"/>
        <charset val="134"/>
        <scheme val="minor"/>
      </rPr>
      <t>项目代码:</t>
    </r>
    <r>
      <rPr>
        <u/>
        <sz val="12"/>
        <color theme="1"/>
        <rFont val="宋体"/>
        <charset val="134"/>
        <scheme val="minor"/>
      </rPr>
      <t xml:space="preserve"> ZY2207</t>
    </r>
  </si>
  <si>
    <r>
      <rPr>
        <sz val="12"/>
        <color theme="1"/>
        <rFont val="宋体"/>
        <charset val="134"/>
        <scheme val="minor"/>
      </rPr>
      <t>产品名称：</t>
    </r>
    <r>
      <rPr>
        <u/>
        <sz val="12"/>
        <color theme="1"/>
        <rFont val="宋体"/>
        <charset val="134"/>
        <scheme val="minor"/>
      </rPr>
      <t>2.0平台座框边板_</t>
    </r>
  </si>
  <si>
    <r>
      <rPr>
        <sz val="12"/>
        <color theme="1"/>
        <rFont val="宋体"/>
        <charset val="134"/>
        <scheme val="minor"/>
      </rPr>
      <t xml:space="preserve">      申请日期：</t>
    </r>
    <r>
      <rPr>
        <u/>
        <sz val="12"/>
        <color theme="1"/>
        <rFont val="宋体"/>
        <charset val="134"/>
        <scheme val="minor"/>
      </rPr>
      <t>2023.7.27</t>
    </r>
  </si>
  <si>
    <r>
      <rPr>
        <sz val="12"/>
        <color theme="1"/>
        <rFont val="宋体"/>
        <charset val="134"/>
        <scheme val="minor"/>
      </rPr>
      <t>本司模号：__</t>
    </r>
    <r>
      <rPr>
        <u/>
        <sz val="12"/>
        <color theme="1"/>
        <rFont val="宋体"/>
        <charset val="134"/>
        <scheme val="minor"/>
      </rPr>
      <t>4套冲压模具，详见下表</t>
    </r>
    <r>
      <rPr>
        <sz val="12"/>
        <color theme="1"/>
        <rFont val="宋体"/>
        <charset val="134"/>
        <scheme val="minor"/>
      </rPr>
      <t xml:space="preserve">___        </t>
    </r>
  </si>
  <si>
    <r>
      <rPr>
        <sz val="12"/>
        <color theme="1"/>
        <rFont val="宋体"/>
        <charset val="134"/>
        <scheme val="minor"/>
      </rPr>
      <t xml:space="preserve">      需求日期：</t>
    </r>
    <r>
      <rPr>
        <u/>
        <sz val="12"/>
        <color theme="1"/>
        <rFont val="宋体"/>
        <charset val="134"/>
        <scheme val="minor"/>
      </rPr>
      <t xml:space="preserve"> 2023.8.6</t>
    </r>
  </si>
  <si>
    <t>序号</t>
  </si>
  <si>
    <t>代码</t>
  </si>
  <si>
    <t>模板名称</t>
  </si>
  <si>
    <t>材质</t>
  </si>
  <si>
    <t>规格（L*W*T）</t>
  </si>
  <si>
    <t>热处理</t>
  </si>
  <si>
    <t>数量/PCS</t>
  </si>
  <si>
    <t>备注</t>
  </si>
  <si>
    <t>单价</t>
  </si>
  <si>
    <t>材料总价</t>
  </si>
  <si>
    <t>热处理总价</t>
  </si>
  <si>
    <t>TD总价</t>
  </si>
  <si>
    <t>SQX3000-6805317/SQX3000-6805319-落料冲孔模</t>
  </si>
  <si>
    <t>上模座</t>
  </si>
  <si>
    <t>45#</t>
  </si>
  <si>
    <t>760*340*49</t>
  </si>
  <si>
    <t>/</t>
  </si>
  <si>
    <t>周边倒角C2</t>
  </si>
  <si>
    <t>上垫板</t>
  </si>
  <si>
    <t>600*180*19</t>
  </si>
  <si>
    <t>40-45HRC</t>
  </si>
  <si>
    <t>上夹板</t>
  </si>
  <si>
    <t>600*180*24</t>
  </si>
  <si>
    <t>36-40HRC</t>
  </si>
  <si>
    <t>上凹模</t>
  </si>
  <si>
    <t>DC53</t>
  </si>
  <si>
    <t>600*180*40</t>
  </si>
  <si>
    <t>60-63HRC</t>
  </si>
  <si>
    <t>卸料板</t>
  </si>
  <si>
    <t>凸模</t>
  </si>
  <si>
    <t>520*100*35</t>
  </si>
  <si>
    <t>下垫板</t>
  </si>
  <si>
    <t>下模座</t>
  </si>
  <si>
    <t>760*220*59</t>
  </si>
  <si>
    <t>下垫脚</t>
  </si>
  <si>
    <t>220*149*39</t>
  </si>
  <si>
    <t>下托板</t>
  </si>
  <si>
    <t>760*340*26</t>
  </si>
  <si>
    <t>冲孔冲头</t>
  </si>
  <si>
    <t>MISUMI</t>
  </si>
  <si>
    <t>按图纸规格</t>
  </si>
  <si>
    <t>氮气弹簧</t>
  </si>
  <si>
    <t>龙腾件</t>
  </si>
  <si>
    <t>GSV750-10</t>
  </si>
  <si>
    <t>外导柱导套</t>
  </si>
  <si>
    <r>
      <rPr>
        <sz val="11"/>
        <rFont val="宋体"/>
        <charset val="134"/>
      </rPr>
      <t>Φ</t>
    </r>
    <r>
      <rPr>
        <sz val="10"/>
        <rFont val="宋体"/>
        <charset val="134"/>
      </rPr>
      <t>35-180</t>
    </r>
  </si>
  <si>
    <t>内导柱</t>
  </si>
  <si>
    <t>标准件</t>
  </si>
  <si>
    <r>
      <rPr>
        <sz val="11"/>
        <rFont val="宋体"/>
        <charset val="134"/>
      </rPr>
      <t>Φ</t>
    </r>
    <r>
      <rPr>
        <sz val="10"/>
        <rFont val="宋体"/>
        <charset val="134"/>
      </rPr>
      <t>20-80</t>
    </r>
  </si>
  <si>
    <t>SQX3000-6805317-翻边模、
SQX3000-6805319-翻边模</t>
  </si>
  <si>
    <t>810*370*49</t>
  </si>
  <si>
    <t>640*230*74</t>
  </si>
  <si>
    <t>上模板</t>
  </si>
  <si>
    <t>660*250*39</t>
  </si>
  <si>
    <t>翻边块</t>
  </si>
  <si>
    <t>600*185*44</t>
  </si>
  <si>
    <t>压料块</t>
  </si>
  <si>
    <t>Cr12</t>
  </si>
  <si>
    <t>500*85*44</t>
  </si>
  <si>
    <t>侧挡块</t>
  </si>
  <si>
    <t>125*70*29</t>
  </si>
  <si>
    <t>下凸模</t>
  </si>
  <si>
    <t>500*85*60</t>
  </si>
  <si>
    <t>810*370*59</t>
  </si>
  <si>
    <t>370*139*39</t>
  </si>
  <si>
    <t>810*370*26</t>
  </si>
  <si>
    <t>弹簧支撑板</t>
  </si>
  <si>
    <t>460*65*44</t>
  </si>
  <si>
    <t>GSV1500-32</t>
  </si>
  <si>
    <t>绿色弹簧（扁线）</t>
  </si>
  <si>
    <r>
      <rPr>
        <sz val="11"/>
        <rFont val="宋体"/>
        <charset val="134"/>
      </rPr>
      <t>SWH</t>
    </r>
    <r>
      <rPr>
        <sz val="10"/>
        <rFont val="宋体"/>
        <charset val="134"/>
      </rPr>
      <t>50-80</t>
    </r>
  </si>
  <si>
    <r>
      <rPr>
        <sz val="11"/>
        <rFont val="宋体"/>
        <charset val="134"/>
      </rPr>
      <t>Φ</t>
    </r>
    <r>
      <rPr>
        <sz val="10"/>
        <rFont val="宋体"/>
        <charset val="134"/>
      </rPr>
      <t>35-190</t>
    </r>
  </si>
  <si>
    <t>SQX3000-6805317/SQX3000-6805319-冲孔模</t>
  </si>
  <si>
    <t>660*340*39</t>
  </si>
  <si>
    <t>500*180*19</t>
  </si>
  <si>
    <t>500*180*29</t>
  </si>
  <si>
    <t>下模板</t>
  </si>
  <si>
    <t>500*180*49</t>
  </si>
  <si>
    <t>镶块备料</t>
  </si>
  <si>
    <t>200*100*50</t>
  </si>
  <si>
    <t>660*220*49</t>
  </si>
  <si>
    <t>220*180*39</t>
  </si>
  <si>
    <t>660*340*26</t>
  </si>
  <si>
    <t>冲孔冲头2</t>
  </si>
  <si>
    <t>按图纸委外加工</t>
  </si>
  <si>
    <t>委外加工</t>
  </si>
  <si>
    <t>红色弹簧（扁线）</t>
  </si>
  <si>
    <r>
      <rPr>
        <sz val="11"/>
        <rFont val="宋体"/>
        <charset val="134"/>
      </rPr>
      <t>Φ</t>
    </r>
    <r>
      <rPr>
        <sz val="10"/>
        <rFont val="宋体"/>
        <charset val="134"/>
      </rPr>
      <t>30-35</t>
    </r>
  </si>
  <si>
    <r>
      <rPr>
        <sz val="11"/>
        <rFont val="宋体"/>
        <charset val="134"/>
      </rPr>
      <t>Φ</t>
    </r>
    <r>
      <rPr>
        <sz val="10"/>
        <rFont val="宋体"/>
        <charset val="134"/>
      </rPr>
      <t>35-160</t>
    </r>
  </si>
  <si>
    <r>
      <rPr>
        <b/>
        <sz val="11"/>
        <color theme="1"/>
        <rFont val="宋体"/>
        <charset val="134"/>
        <scheme val="minor"/>
      </rPr>
      <t xml:space="preserve"> 备注：
      1.非热处理板材厚度公差为+0.3/+0.6，需热处理板材厚度公差为+0.4/+0.5；
      2.除特殊注明外，板材四周均倒角C2.0；
      3.相同名称的模板高度必须相等；
      4.供应商材料的材质，规格必须严格按照上述要求，否则视对本厂造成损失的程度进行适
        当的扣款或索赔</t>
    </r>
    <r>
      <rPr>
        <sz val="11"/>
        <color theme="1"/>
        <rFont val="宋体"/>
        <charset val="134"/>
        <scheme val="minor"/>
      </rPr>
      <t xml:space="preserve">
</t>
    </r>
  </si>
  <si>
    <t xml:space="preserve">  编辑：___________ 审核：________________________  批准：____________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</si>
</sst>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&quot;￥&quot;#,##0.0;&quot;￥&quot;\-#,##0.0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2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4" fillId="2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15" borderId="12" applyNumberFormat="0" applyAlignment="0" applyProtection="0">
      <alignment vertical="center"/>
    </xf>
    <xf numFmtId="0" fontId="25" fillId="15" borderId="16" applyNumberFormat="0" applyAlignment="0" applyProtection="0">
      <alignment vertical="center"/>
    </xf>
    <xf numFmtId="0" fontId="10" fillId="6" borderId="10" applyNumberFormat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47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0" fontId="6" fillId="2" borderId="4" xfId="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0" fillId="0" borderId="7" xfId="0" applyBorder="1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7" fillId="3" borderId="4" xfId="0" applyNumberFormat="1" applyFont="1" applyFill="1" applyBorder="1" applyAlignment="1">
      <alignment horizontal="center" vertical="center"/>
    </xf>
    <xf numFmtId="0" fontId="0" fillId="0" borderId="8" xfId="0" applyFont="1" applyBorder="1" applyAlignment="1">
      <alignment horizontal="left" vertical="top"/>
    </xf>
    <xf numFmtId="0" fontId="0" fillId="0" borderId="0" xfId="0" applyFont="1" applyAlignment="1">
      <alignment horizontal="left" vertical="top"/>
    </xf>
    <xf numFmtId="0" fontId="8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176" fontId="1" fillId="0" borderId="0" xfId="0" applyNumberFormat="1" applyFont="1"/>
    <xf numFmtId="176" fontId="0" fillId="0" borderId="0" xfId="0" applyNumberForma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U50"/>
  <sheetViews>
    <sheetView tabSelected="1" topLeftCell="A28" workbookViewId="0">
      <selection activeCell="R50" sqref="R50"/>
    </sheetView>
  </sheetViews>
  <sheetFormatPr defaultColWidth="9" defaultRowHeight="13.5"/>
  <cols>
    <col min="2" max="2" width="5.875" customWidth="1"/>
    <col min="3" max="3" width="11.875" customWidth="1"/>
    <col min="4" max="4" width="16.125" customWidth="1"/>
    <col min="5" max="5" width="10.5" customWidth="1"/>
    <col min="6" max="6" width="21.375" customWidth="1"/>
    <col min="7" max="7" width="10.375" customWidth="1"/>
    <col min="8" max="9" width="11.125" customWidth="1"/>
    <col min="10" max="10" width="9" customWidth="1"/>
    <col min="11" max="11" width="11.125" customWidth="1"/>
    <col min="12" max="12" width="9" customWidth="1"/>
    <col min="13" max="13" width="9.375" customWidth="1"/>
    <col min="14" max="14" width="9" customWidth="1"/>
    <col min="15" max="15" width="10.125" customWidth="1"/>
    <col min="16" max="16" width="5.125" customWidth="1"/>
    <col min="17" max="17" width="11.5" customWidth="1"/>
    <col min="18" max="18" width="11.75" customWidth="1"/>
    <col min="19" max="19" width="5.75" customWidth="1"/>
    <col min="20" max="20" width="10.625" customWidth="1"/>
    <col min="21" max="21" width="10.25"/>
  </cols>
  <sheetData>
    <row r="1" ht="14.25"/>
    <row r="2" ht="5" customHeight="1" spans="2:9">
      <c r="B2" s="2"/>
      <c r="C2" s="3"/>
      <c r="D2" s="3"/>
      <c r="E2" s="3"/>
      <c r="F2" s="3"/>
      <c r="G2" s="3"/>
      <c r="H2" s="3"/>
      <c r="I2" s="26"/>
    </row>
    <row r="3" ht="51" customHeight="1" spans="2:11">
      <c r="B3" s="4" t="s">
        <v>0</v>
      </c>
      <c r="C3" s="5"/>
      <c r="D3" s="5"/>
      <c r="E3" s="5"/>
      <c r="F3" s="5"/>
      <c r="G3" s="5"/>
      <c r="H3" s="5"/>
      <c r="I3" s="27"/>
      <c r="J3" s="28"/>
      <c r="K3" s="28"/>
    </row>
    <row r="4" ht="14.25" customHeight="1" spans="2:11">
      <c r="B4" s="6" t="s">
        <v>1</v>
      </c>
      <c r="C4" s="7"/>
      <c r="D4" s="7"/>
      <c r="E4" s="7"/>
      <c r="F4" s="7"/>
      <c r="G4" s="7"/>
      <c r="H4" s="7"/>
      <c r="I4" s="29"/>
      <c r="J4" s="30"/>
      <c r="K4" s="30"/>
    </row>
    <row r="5" ht="21" customHeight="1" spans="2:11">
      <c r="B5" s="8" t="s">
        <v>2</v>
      </c>
      <c r="C5" s="9"/>
      <c r="D5" s="9"/>
      <c r="E5" s="9" t="s">
        <v>3</v>
      </c>
      <c r="F5" s="9"/>
      <c r="G5" s="10" t="s">
        <v>4</v>
      </c>
      <c r="H5" s="10"/>
      <c r="I5" s="31"/>
      <c r="J5" s="32"/>
      <c r="K5" s="32"/>
    </row>
    <row r="6" ht="21" customHeight="1" spans="2:11">
      <c r="B6" s="8" t="s">
        <v>5</v>
      </c>
      <c r="C6" s="9"/>
      <c r="D6" s="9"/>
      <c r="E6" s="9"/>
      <c r="F6" s="9"/>
      <c r="G6" s="9" t="s">
        <v>6</v>
      </c>
      <c r="H6" s="9"/>
      <c r="I6" s="33"/>
      <c r="J6" s="34"/>
      <c r="K6" s="34"/>
    </row>
    <row r="7" ht="20" customHeight="1" spans="2:21">
      <c r="B7" s="11" t="s">
        <v>7</v>
      </c>
      <c r="C7" s="12" t="s">
        <v>8</v>
      </c>
      <c r="D7" s="12" t="s">
        <v>9</v>
      </c>
      <c r="E7" s="12" t="s">
        <v>10</v>
      </c>
      <c r="F7" s="12" t="s">
        <v>11</v>
      </c>
      <c r="G7" s="12" t="s">
        <v>12</v>
      </c>
      <c r="H7" s="13" t="s">
        <v>13</v>
      </c>
      <c r="I7" s="35" t="s">
        <v>14</v>
      </c>
      <c r="J7" s="36"/>
      <c r="K7" s="36"/>
      <c r="L7" s="28"/>
      <c r="M7" s="28"/>
      <c r="P7" t="s">
        <v>15</v>
      </c>
      <c r="Q7" t="s">
        <v>16</v>
      </c>
      <c r="S7" t="s">
        <v>15</v>
      </c>
      <c r="T7" t="s">
        <v>17</v>
      </c>
      <c r="U7" t="s">
        <v>18</v>
      </c>
    </row>
    <row r="8" s="1" customFormat="1" ht="18" customHeight="1" spans="2:17">
      <c r="B8" s="14">
        <v>1</v>
      </c>
      <c r="C8" s="15" t="s">
        <v>19</v>
      </c>
      <c r="D8" s="16" t="s">
        <v>20</v>
      </c>
      <c r="E8" s="17" t="s">
        <v>21</v>
      </c>
      <c r="F8" s="17" t="s">
        <v>22</v>
      </c>
      <c r="G8" s="17" t="s">
        <v>23</v>
      </c>
      <c r="H8" s="17">
        <v>1</v>
      </c>
      <c r="I8" s="37" t="s">
        <v>24</v>
      </c>
      <c r="J8" s="38"/>
      <c r="K8" s="17" t="s">
        <v>22</v>
      </c>
      <c r="L8" s="38">
        <v>760</v>
      </c>
      <c r="M8" s="38">
        <v>340</v>
      </c>
      <c r="N8" s="1">
        <v>49</v>
      </c>
      <c r="O8" s="1">
        <f>L8*M8*N8*7.85/1000000</f>
        <v>99.39356</v>
      </c>
      <c r="P8" s="1">
        <v>11</v>
      </c>
      <c r="Q8" s="45">
        <f>O8*P8*H8</f>
        <v>1093.32916</v>
      </c>
    </row>
    <row r="9" s="1" customFormat="1" ht="18" customHeight="1" spans="2:20">
      <c r="B9" s="14"/>
      <c r="C9" s="15"/>
      <c r="D9" s="16" t="s">
        <v>25</v>
      </c>
      <c r="E9" s="17" t="s">
        <v>21</v>
      </c>
      <c r="F9" s="17" t="s">
        <v>26</v>
      </c>
      <c r="G9" s="17" t="s">
        <v>27</v>
      </c>
      <c r="H9" s="17">
        <v>1</v>
      </c>
      <c r="I9" s="37"/>
      <c r="J9" s="38"/>
      <c r="K9" s="17" t="s">
        <v>26</v>
      </c>
      <c r="L9" s="38">
        <v>600</v>
      </c>
      <c r="M9" s="38">
        <v>180</v>
      </c>
      <c r="N9" s="1">
        <v>19</v>
      </c>
      <c r="O9" s="1">
        <f t="shared" ref="O9:O44" si="0">L9*M9*N9*7.85/1000000</f>
        <v>16.1082</v>
      </c>
      <c r="P9" s="1">
        <v>11</v>
      </c>
      <c r="Q9" s="45">
        <f t="shared" ref="Q9:Q17" si="1">O9*P9*H9</f>
        <v>177.1902</v>
      </c>
      <c r="S9" s="1">
        <v>9.5</v>
      </c>
      <c r="T9" s="45">
        <f>S9*O9*H9</f>
        <v>153.0279</v>
      </c>
    </row>
    <row r="10" s="1" customFormat="1" ht="18" customHeight="1" spans="2:20">
      <c r="B10" s="14"/>
      <c r="C10" s="15"/>
      <c r="D10" s="16" t="s">
        <v>28</v>
      </c>
      <c r="E10" s="17" t="s">
        <v>21</v>
      </c>
      <c r="F10" s="17" t="s">
        <v>29</v>
      </c>
      <c r="G10" s="17" t="s">
        <v>30</v>
      </c>
      <c r="H10" s="17">
        <v>1</v>
      </c>
      <c r="I10" s="37"/>
      <c r="J10" s="38"/>
      <c r="K10" s="17" t="s">
        <v>29</v>
      </c>
      <c r="L10" s="38">
        <v>600</v>
      </c>
      <c r="M10" s="38">
        <v>180</v>
      </c>
      <c r="N10" s="1">
        <v>24</v>
      </c>
      <c r="O10" s="1">
        <f t="shared" si="0"/>
        <v>20.3472</v>
      </c>
      <c r="P10" s="1">
        <v>11</v>
      </c>
      <c r="Q10" s="45">
        <f t="shared" si="1"/>
        <v>223.8192</v>
      </c>
      <c r="S10" s="1">
        <v>9.5</v>
      </c>
      <c r="T10" s="45">
        <f t="shared" ref="T10:T41" si="2">S10*O10*H10</f>
        <v>193.2984</v>
      </c>
    </row>
    <row r="11" s="1" customFormat="1" ht="18" customHeight="1" spans="2:20">
      <c r="B11" s="14"/>
      <c r="C11" s="15"/>
      <c r="D11" s="17" t="s">
        <v>31</v>
      </c>
      <c r="E11" s="17" t="s">
        <v>32</v>
      </c>
      <c r="F11" s="17" t="s">
        <v>33</v>
      </c>
      <c r="G11" s="17" t="s">
        <v>34</v>
      </c>
      <c r="H11" s="17">
        <v>1</v>
      </c>
      <c r="I11" s="37"/>
      <c r="J11" s="38"/>
      <c r="K11" s="17" t="s">
        <v>33</v>
      </c>
      <c r="L11" s="38">
        <v>600</v>
      </c>
      <c r="M11" s="38">
        <v>180</v>
      </c>
      <c r="N11" s="1">
        <v>40</v>
      </c>
      <c r="O11" s="1">
        <f t="shared" si="0"/>
        <v>33.912</v>
      </c>
      <c r="P11" s="1">
        <v>55</v>
      </c>
      <c r="Q11" s="45">
        <f t="shared" si="1"/>
        <v>1865.16</v>
      </c>
      <c r="S11" s="1">
        <v>11.5</v>
      </c>
      <c r="T11" s="45">
        <f t="shared" si="2"/>
        <v>389.988</v>
      </c>
    </row>
    <row r="12" s="1" customFormat="1" ht="18" customHeight="1" spans="2:20">
      <c r="B12" s="14"/>
      <c r="C12" s="15"/>
      <c r="D12" s="17" t="s">
        <v>35</v>
      </c>
      <c r="E12" s="17" t="s">
        <v>21</v>
      </c>
      <c r="F12" s="17" t="s">
        <v>26</v>
      </c>
      <c r="G12" s="17" t="s">
        <v>27</v>
      </c>
      <c r="H12" s="17">
        <v>1</v>
      </c>
      <c r="I12" s="37"/>
      <c r="J12" s="38"/>
      <c r="K12" s="17" t="s">
        <v>26</v>
      </c>
      <c r="L12" s="38">
        <v>600</v>
      </c>
      <c r="M12" s="38">
        <v>180</v>
      </c>
      <c r="N12" s="1">
        <v>19</v>
      </c>
      <c r="O12" s="1">
        <f t="shared" si="0"/>
        <v>16.1082</v>
      </c>
      <c r="P12" s="1">
        <v>11</v>
      </c>
      <c r="Q12" s="45">
        <f t="shared" si="1"/>
        <v>177.1902</v>
      </c>
      <c r="S12" s="1">
        <v>9.5</v>
      </c>
      <c r="T12" s="45">
        <f t="shared" si="2"/>
        <v>153.0279</v>
      </c>
    </row>
    <row r="13" s="1" customFormat="1" ht="18" customHeight="1" spans="2:20">
      <c r="B13" s="14"/>
      <c r="C13" s="15"/>
      <c r="D13" s="17" t="s">
        <v>36</v>
      </c>
      <c r="E13" s="17" t="s">
        <v>32</v>
      </c>
      <c r="F13" s="17" t="s">
        <v>37</v>
      </c>
      <c r="G13" s="17" t="s">
        <v>34</v>
      </c>
      <c r="H13" s="17">
        <v>1</v>
      </c>
      <c r="I13" s="39"/>
      <c r="J13" s="38"/>
      <c r="K13" s="17" t="s">
        <v>37</v>
      </c>
      <c r="L13" s="38">
        <v>520</v>
      </c>
      <c r="M13" s="38">
        <v>100</v>
      </c>
      <c r="N13" s="1">
        <v>35</v>
      </c>
      <c r="O13" s="1">
        <f t="shared" si="0"/>
        <v>14.287</v>
      </c>
      <c r="P13" s="1">
        <v>55</v>
      </c>
      <c r="Q13" s="45">
        <f t="shared" si="1"/>
        <v>785.785</v>
      </c>
      <c r="S13" s="1">
        <v>11.5</v>
      </c>
      <c r="T13" s="45">
        <f t="shared" si="2"/>
        <v>164.3005</v>
      </c>
    </row>
    <row r="14" s="1" customFormat="1" ht="18" customHeight="1" spans="2:20">
      <c r="B14" s="14"/>
      <c r="C14" s="15"/>
      <c r="D14" s="17" t="s">
        <v>38</v>
      </c>
      <c r="E14" s="17" t="s">
        <v>21</v>
      </c>
      <c r="F14" s="17" t="s">
        <v>29</v>
      </c>
      <c r="G14" s="17" t="s">
        <v>30</v>
      </c>
      <c r="H14" s="17">
        <v>1</v>
      </c>
      <c r="I14" s="37" t="s">
        <v>24</v>
      </c>
      <c r="J14" s="38"/>
      <c r="K14" s="17" t="s">
        <v>29</v>
      </c>
      <c r="L14" s="38">
        <v>600</v>
      </c>
      <c r="M14" s="38">
        <v>180</v>
      </c>
      <c r="N14" s="1">
        <v>24</v>
      </c>
      <c r="O14" s="1">
        <f t="shared" si="0"/>
        <v>20.3472</v>
      </c>
      <c r="P14" s="1">
        <v>11</v>
      </c>
      <c r="Q14" s="45">
        <f t="shared" si="1"/>
        <v>223.8192</v>
      </c>
      <c r="S14" s="1">
        <v>9.5</v>
      </c>
      <c r="T14" s="45">
        <f t="shared" si="2"/>
        <v>193.2984</v>
      </c>
    </row>
    <row r="15" s="1" customFormat="1" ht="18" customHeight="1" spans="2:20">
      <c r="B15" s="14"/>
      <c r="C15" s="15"/>
      <c r="D15" s="16" t="s">
        <v>39</v>
      </c>
      <c r="E15" s="17" t="s">
        <v>21</v>
      </c>
      <c r="F15" s="17" t="s">
        <v>40</v>
      </c>
      <c r="G15" s="17" t="s">
        <v>23</v>
      </c>
      <c r="H15" s="17">
        <v>1</v>
      </c>
      <c r="I15" s="37"/>
      <c r="J15" s="38"/>
      <c r="K15" s="17" t="s">
        <v>40</v>
      </c>
      <c r="L15" s="38">
        <v>760</v>
      </c>
      <c r="M15" s="38">
        <v>220</v>
      </c>
      <c r="N15" s="1">
        <v>59</v>
      </c>
      <c r="O15" s="1">
        <f t="shared" si="0"/>
        <v>77.43868</v>
      </c>
      <c r="P15" s="1">
        <v>11</v>
      </c>
      <c r="Q15" s="45">
        <f t="shared" si="1"/>
        <v>851.82548</v>
      </c>
      <c r="T15" s="45"/>
    </row>
    <row r="16" s="1" customFormat="1" ht="18" customHeight="1" spans="2:20">
      <c r="B16" s="14"/>
      <c r="C16" s="15"/>
      <c r="D16" s="16" t="s">
        <v>41</v>
      </c>
      <c r="E16" s="17" t="s">
        <v>21</v>
      </c>
      <c r="F16" s="17" t="s">
        <v>42</v>
      </c>
      <c r="G16" s="17" t="s">
        <v>23</v>
      </c>
      <c r="H16" s="17">
        <v>4</v>
      </c>
      <c r="I16" s="37"/>
      <c r="J16" s="38"/>
      <c r="K16" s="17" t="s">
        <v>42</v>
      </c>
      <c r="L16" s="38">
        <v>220</v>
      </c>
      <c r="M16" s="38">
        <v>149</v>
      </c>
      <c r="N16" s="1">
        <v>39</v>
      </c>
      <c r="O16" s="1">
        <f t="shared" si="0"/>
        <v>10.035597</v>
      </c>
      <c r="P16" s="1">
        <v>11</v>
      </c>
      <c r="Q16" s="45">
        <f t="shared" si="1"/>
        <v>441.566268</v>
      </c>
      <c r="T16" s="45"/>
    </row>
    <row r="17" s="1" customFormat="1" ht="18" customHeight="1" spans="2:20">
      <c r="B17" s="14"/>
      <c r="C17" s="15"/>
      <c r="D17" s="16" t="s">
        <v>43</v>
      </c>
      <c r="E17" s="17" t="s">
        <v>21</v>
      </c>
      <c r="F17" s="17" t="s">
        <v>44</v>
      </c>
      <c r="G17" s="17" t="s">
        <v>23</v>
      </c>
      <c r="H17" s="17">
        <v>1</v>
      </c>
      <c r="I17" s="37"/>
      <c r="J17" s="38"/>
      <c r="K17" s="17" t="s">
        <v>44</v>
      </c>
      <c r="L17" s="38">
        <v>760</v>
      </c>
      <c r="M17" s="38">
        <v>340</v>
      </c>
      <c r="N17" s="1">
        <v>26</v>
      </c>
      <c r="O17" s="1">
        <f t="shared" si="0"/>
        <v>52.73944</v>
      </c>
      <c r="P17" s="1">
        <v>11</v>
      </c>
      <c r="Q17" s="45">
        <f t="shared" si="1"/>
        <v>580.13384</v>
      </c>
      <c r="R17" s="45">
        <f>SUM(Q8:Q17)</f>
        <v>6419.818548</v>
      </c>
      <c r="T17" s="45"/>
    </row>
    <row r="18" s="1" customFormat="1" ht="18" customHeight="1" spans="2:20">
      <c r="B18" s="14"/>
      <c r="C18" s="15"/>
      <c r="D18" s="18" t="s">
        <v>45</v>
      </c>
      <c r="E18" s="19" t="s">
        <v>46</v>
      </c>
      <c r="F18" s="19" t="s">
        <v>47</v>
      </c>
      <c r="G18" s="19" t="s">
        <v>23</v>
      </c>
      <c r="H18" s="19">
        <v>8</v>
      </c>
      <c r="I18" s="39"/>
      <c r="J18" s="38"/>
      <c r="K18" s="17"/>
      <c r="L18" s="38"/>
      <c r="M18" s="38"/>
      <c r="O18" s="1">
        <f t="shared" si="0"/>
        <v>0</v>
      </c>
      <c r="R18" s="45">
        <v>700</v>
      </c>
      <c r="T18" s="45"/>
    </row>
    <row r="19" s="1" customFormat="1" ht="18" customHeight="1" spans="2:20">
      <c r="B19" s="14"/>
      <c r="C19" s="15"/>
      <c r="D19" s="18" t="s">
        <v>48</v>
      </c>
      <c r="E19" s="19" t="s">
        <v>49</v>
      </c>
      <c r="F19" s="19" t="s">
        <v>50</v>
      </c>
      <c r="G19" s="19" t="s">
        <v>23</v>
      </c>
      <c r="H19" s="19">
        <v>5</v>
      </c>
      <c r="I19" s="37"/>
      <c r="J19" s="38"/>
      <c r="K19" s="17"/>
      <c r="L19" s="38"/>
      <c r="M19" s="38"/>
      <c r="O19" s="1">
        <f t="shared" si="0"/>
        <v>0</v>
      </c>
      <c r="R19" s="45">
        <v>1100</v>
      </c>
      <c r="T19" s="45"/>
    </row>
    <row r="20" s="1" customFormat="1" ht="18" customHeight="1" spans="2:20">
      <c r="B20" s="14"/>
      <c r="C20" s="15"/>
      <c r="D20" s="18" t="s">
        <v>51</v>
      </c>
      <c r="E20" s="19" t="s">
        <v>49</v>
      </c>
      <c r="F20" s="20" t="s">
        <v>52</v>
      </c>
      <c r="G20" s="19" t="s">
        <v>23</v>
      </c>
      <c r="H20" s="19">
        <v>2</v>
      </c>
      <c r="I20" s="37"/>
      <c r="J20" s="38"/>
      <c r="K20" s="40"/>
      <c r="L20" s="38"/>
      <c r="M20" s="38"/>
      <c r="O20" s="1">
        <f t="shared" si="0"/>
        <v>0</v>
      </c>
      <c r="R20" s="45">
        <v>300</v>
      </c>
      <c r="T20" s="45"/>
    </row>
    <row r="21" s="1" customFormat="1" ht="18" customHeight="1" spans="2:20">
      <c r="B21" s="14"/>
      <c r="C21" s="15"/>
      <c r="D21" s="21" t="s">
        <v>53</v>
      </c>
      <c r="E21" s="21" t="s">
        <v>54</v>
      </c>
      <c r="F21" s="20" t="s">
        <v>55</v>
      </c>
      <c r="G21" s="19" t="s">
        <v>23</v>
      </c>
      <c r="H21" s="19">
        <v>4</v>
      </c>
      <c r="I21" s="37"/>
      <c r="J21" s="38"/>
      <c r="K21" s="40"/>
      <c r="L21" s="38"/>
      <c r="M21" s="38"/>
      <c r="O21" s="1">
        <f t="shared" si="0"/>
        <v>0</v>
      </c>
      <c r="R21" s="45">
        <v>200</v>
      </c>
      <c r="T21" s="45"/>
    </row>
    <row r="22" s="1" customFormat="1" ht="18" customHeight="1" spans="2:20">
      <c r="B22" s="14">
        <v>2</v>
      </c>
      <c r="C22" s="15" t="s">
        <v>56</v>
      </c>
      <c r="D22" s="16" t="s">
        <v>20</v>
      </c>
      <c r="E22" s="17" t="s">
        <v>21</v>
      </c>
      <c r="F22" s="17" t="s">
        <v>57</v>
      </c>
      <c r="G22" s="17" t="s">
        <v>23</v>
      </c>
      <c r="H22" s="17">
        <v>2</v>
      </c>
      <c r="I22" s="37" t="s">
        <v>24</v>
      </c>
      <c r="J22" s="38"/>
      <c r="K22" s="17" t="s">
        <v>57</v>
      </c>
      <c r="L22" s="38">
        <v>810</v>
      </c>
      <c r="M22" s="38">
        <v>370</v>
      </c>
      <c r="N22" s="1">
        <v>49</v>
      </c>
      <c r="O22" s="1">
        <f t="shared" si="0"/>
        <v>115.279605</v>
      </c>
      <c r="P22" s="1">
        <v>11</v>
      </c>
      <c r="Q22" s="45">
        <f>O22*P22*H22</f>
        <v>2536.15131</v>
      </c>
      <c r="R22" s="45"/>
      <c r="T22" s="45"/>
    </row>
    <row r="23" s="1" customFormat="1" ht="18" customHeight="1" spans="2:20">
      <c r="B23" s="14"/>
      <c r="C23" s="15"/>
      <c r="D23" s="16" t="s">
        <v>25</v>
      </c>
      <c r="E23" s="17" t="s">
        <v>21</v>
      </c>
      <c r="F23" s="17" t="s">
        <v>58</v>
      </c>
      <c r="G23" s="17" t="s">
        <v>27</v>
      </c>
      <c r="H23" s="17">
        <v>2</v>
      </c>
      <c r="I23" s="37"/>
      <c r="J23" s="38"/>
      <c r="K23" s="17" t="s">
        <v>58</v>
      </c>
      <c r="L23" s="38">
        <v>640</v>
      </c>
      <c r="M23" s="38">
        <v>230</v>
      </c>
      <c r="N23" s="1">
        <v>74</v>
      </c>
      <c r="O23" s="1">
        <f t="shared" si="0"/>
        <v>85.50848</v>
      </c>
      <c r="P23" s="1">
        <v>11</v>
      </c>
      <c r="Q23" s="45">
        <f t="shared" ref="Q23:Q32" si="3">O23*P23*H23</f>
        <v>1881.18656</v>
      </c>
      <c r="R23" s="45"/>
      <c r="S23" s="1">
        <v>9.5</v>
      </c>
      <c r="T23" s="45">
        <f t="shared" si="2"/>
        <v>1624.66112</v>
      </c>
    </row>
    <row r="24" s="1" customFormat="1" ht="18" customHeight="1" spans="2:20">
      <c r="B24" s="14"/>
      <c r="C24" s="15"/>
      <c r="D24" s="16" t="s">
        <v>59</v>
      </c>
      <c r="E24" s="17" t="s">
        <v>21</v>
      </c>
      <c r="F24" s="17" t="s">
        <v>60</v>
      </c>
      <c r="G24" s="17" t="s">
        <v>30</v>
      </c>
      <c r="H24" s="17">
        <v>2</v>
      </c>
      <c r="I24" s="37"/>
      <c r="J24" s="38"/>
      <c r="K24" s="17" t="s">
        <v>60</v>
      </c>
      <c r="L24" s="38">
        <v>660</v>
      </c>
      <c r="M24" s="38">
        <v>250</v>
      </c>
      <c r="N24" s="1">
        <v>39</v>
      </c>
      <c r="O24" s="1">
        <f t="shared" si="0"/>
        <v>50.51475</v>
      </c>
      <c r="P24" s="1">
        <v>11</v>
      </c>
      <c r="Q24" s="45">
        <f t="shared" si="3"/>
        <v>1111.3245</v>
      </c>
      <c r="R24" s="45"/>
      <c r="S24" s="1">
        <v>9.5</v>
      </c>
      <c r="T24" s="45">
        <f t="shared" si="2"/>
        <v>959.78025</v>
      </c>
    </row>
    <row r="25" s="1" customFormat="1" ht="18" customHeight="1" spans="2:21">
      <c r="B25" s="14"/>
      <c r="C25" s="15"/>
      <c r="D25" s="17" t="s">
        <v>61</v>
      </c>
      <c r="E25" s="17" t="s">
        <v>32</v>
      </c>
      <c r="F25" s="17" t="s">
        <v>62</v>
      </c>
      <c r="G25" s="17" t="s">
        <v>34</v>
      </c>
      <c r="H25" s="17">
        <v>2</v>
      </c>
      <c r="I25" s="39"/>
      <c r="J25" s="38"/>
      <c r="K25" s="17" t="s">
        <v>62</v>
      </c>
      <c r="L25" s="38">
        <v>600</v>
      </c>
      <c r="M25" s="38">
        <v>185</v>
      </c>
      <c r="N25" s="1">
        <v>44</v>
      </c>
      <c r="O25" s="1">
        <f t="shared" si="0"/>
        <v>38.3394</v>
      </c>
      <c r="P25" s="1">
        <v>55</v>
      </c>
      <c r="Q25" s="45">
        <f t="shared" si="3"/>
        <v>4217.334</v>
      </c>
      <c r="R25" s="45"/>
      <c r="S25" s="1">
        <v>11.5</v>
      </c>
      <c r="T25" s="45">
        <f t="shared" si="2"/>
        <v>881.8062</v>
      </c>
      <c r="U25" s="45">
        <f>20*65</f>
        <v>1300</v>
      </c>
    </row>
    <row r="26" s="1" customFormat="1" ht="18" customHeight="1" spans="2:20">
      <c r="B26" s="14"/>
      <c r="C26" s="15"/>
      <c r="D26" s="17" t="s">
        <v>63</v>
      </c>
      <c r="E26" s="17" t="s">
        <v>64</v>
      </c>
      <c r="F26" s="17" t="s">
        <v>65</v>
      </c>
      <c r="G26" s="17" t="s">
        <v>27</v>
      </c>
      <c r="H26" s="17">
        <v>2</v>
      </c>
      <c r="I26" s="39"/>
      <c r="J26" s="38"/>
      <c r="K26" s="17" t="s">
        <v>65</v>
      </c>
      <c r="L26" s="38">
        <v>500</v>
      </c>
      <c r="M26" s="38">
        <v>85</v>
      </c>
      <c r="N26" s="1">
        <v>44</v>
      </c>
      <c r="O26" s="1">
        <f t="shared" si="0"/>
        <v>14.6795</v>
      </c>
      <c r="P26" s="1">
        <v>19</v>
      </c>
      <c r="Q26" s="45">
        <f t="shared" si="3"/>
        <v>557.821</v>
      </c>
      <c r="R26" s="45"/>
      <c r="S26" s="1">
        <v>9.5</v>
      </c>
      <c r="T26" s="45">
        <f t="shared" si="2"/>
        <v>278.9105</v>
      </c>
    </row>
    <row r="27" s="1" customFormat="1" ht="18" customHeight="1" spans="2:20">
      <c r="B27" s="14"/>
      <c r="C27" s="15"/>
      <c r="D27" s="17" t="s">
        <v>66</v>
      </c>
      <c r="E27" s="17" t="s">
        <v>21</v>
      </c>
      <c r="F27" s="17" t="s">
        <v>67</v>
      </c>
      <c r="G27" s="17" t="s">
        <v>30</v>
      </c>
      <c r="H27" s="17">
        <v>12</v>
      </c>
      <c r="I27" s="37" t="s">
        <v>24</v>
      </c>
      <c r="J27" s="38"/>
      <c r="K27" s="17" t="s">
        <v>67</v>
      </c>
      <c r="L27" s="38">
        <v>125</v>
      </c>
      <c r="M27" s="38">
        <v>70</v>
      </c>
      <c r="N27" s="1">
        <v>29</v>
      </c>
      <c r="O27" s="1">
        <f t="shared" si="0"/>
        <v>1.9919375</v>
      </c>
      <c r="P27" s="1">
        <v>11</v>
      </c>
      <c r="Q27" s="45">
        <f t="shared" si="3"/>
        <v>262.93575</v>
      </c>
      <c r="R27" s="45"/>
      <c r="S27" s="1">
        <v>9.5</v>
      </c>
      <c r="T27" s="45">
        <f t="shared" si="2"/>
        <v>227.080875</v>
      </c>
    </row>
    <row r="28" s="1" customFormat="1" ht="18" customHeight="1" spans="2:20">
      <c r="B28" s="14"/>
      <c r="C28" s="15"/>
      <c r="D28" s="17" t="s">
        <v>68</v>
      </c>
      <c r="E28" s="17" t="s">
        <v>32</v>
      </c>
      <c r="F28" s="17" t="s">
        <v>69</v>
      </c>
      <c r="G28" s="17" t="s">
        <v>34</v>
      </c>
      <c r="H28" s="17">
        <v>2</v>
      </c>
      <c r="I28" s="39"/>
      <c r="J28" s="38"/>
      <c r="K28" s="17" t="s">
        <v>69</v>
      </c>
      <c r="L28" s="38">
        <v>500</v>
      </c>
      <c r="M28" s="38">
        <v>85</v>
      </c>
      <c r="N28" s="1">
        <v>60</v>
      </c>
      <c r="O28" s="1">
        <f t="shared" si="0"/>
        <v>20.0175</v>
      </c>
      <c r="P28" s="1">
        <v>55</v>
      </c>
      <c r="Q28" s="45">
        <f t="shared" si="3"/>
        <v>2201.925</v>
      </c>
      <c r="R28" s="45"/>
      <c r="S28" s="1">
        <v>11.5</v>
      </c>
      <c r="T28" s="45">
        <f t="shared" si="2"/>
        <v>460.4025</v>
      </c>
    </row>
    <row r="29" s="1" customFormat="1" ht="18" customHeight="1" spans="2:20">
      <c r="B29" s="14"/>
      <c r="C29" s="15"/>
      <c r="D29" s="16" t="s">
        <v>39</v>
      </c>
      <c r="E29" s="17" t="s">
        <v>21</v>
      </c>
      <c r="F29" s="17" t="s">
        <v>70</v>
      </c>
      <c r="G29" s="17" t="s">
        <v>23</v>
      </c>
      <c r="H29" s="17">
        <v>2</v>
      </c>
      <c r="I29" s="37" t="s">
        <v>24</v>
      </c>
      <c r="J29" s="38"/>
      <c r="K29" s="17" t="s">
        <v>70</v>
      </c>
      <c r="L29" s="38">
        <v>810</v>
      </c>
      <c r="M29" s="38">
        <v>370</v>
      </c>
      <c r="N29" s="1">
        <v>59</v>
      </c>
      <c r="O29" s="1">
        <f t="shared" si="0"/>
        <v>138.806055</v>
      </c>
      <c r="P29" s="1">
        <v>11</v>
      </c>
      <c r="Q29" s="45">
        <f t="shared" si="3"/>
        <v>3053.73321</v>
      </c>
      <c r="R29" s="45"/>
      <c r="T29" s="45"/>
    </row>
    <row r="30" s="1" customFormat="1" ht="18" customHeight="1" spans="2:20">
      <c r="B30" s="14"/>
      <c r="C30" s="15"/>
      <c r="D30" s="16" t="s">
        <v>41</v>
      </c>
      <c r="E30" s="17" t="s">
        <v>21</v>
      </c>
      <c r="F30" s="17" t="s">
        <v>71</v>
      </c>
      <c r="G30" s="17" t="s">
        <v>23</v>
      </c>
      <c r="H30" s="17">
        <v>8</v>
      </c>
      <c r="I30" s="37"/>
      <c r="J30" s="38"/>
      <c r="K30" s="17" t="s">
        <v>71</v>
      </c>
      <c r="L30" s="38">
        <v>370</v>
      </c>
      <c r="M30" s="38">
        <v>139</v>
      </c>
      <c r="N30" s="1">
        <v>39</v>
      </c>
      <c r="O30" s="1">
        <f t="shared" si="0"/>
        <v>15.7452945</v>
      </c>
      <c r="P30" s="1">
        <v>11</v>
      </c>
      <c r="Q30" s="45">
        <f t="shared" si="3"/>
        <v>1385.585916</v>
      </c>
      <c r="R30" s="45"/>
      <c r="T30" s="45"/>
    </row>
    <row r="31" s="1" customFormat="1" ht="18" customHeight="1" spans="2:20">
      <c r="B31" s="14"/>
      <c r="C31" s="15"/>
      <c r="D31" s="16" t="s">
        <v>43</v>
      </c>
      <c r="E31" s="17" t="s">
        <v>21</v>
      </c>
      <c r="F31" s="17" t="s">
        <v>72</v>
      </c>
      <c r="G31" s="17" t="s">
        <v>23</v>
      </c>
      <c r="H31" s="17">
        <v>2</v>
      </c>
      <c r="I31" s="37"/>
      <c r="J31" s="38"/>
      <c r="K31" s="17" t="s">
        <v>72</v>
      </c>
      <c r="L31" s="38">
        <v>810</v>
      </c>
      <c r="M31" s="38">
        <v>370</v>
      </c>
      <c r="N31" s="1">
        <v>26</v>
      </c>
      <c r="O31" s="1">
        <f t="shared" si="0"/>
        <v>61.16877</v>
      </c>
      <c r="P31" s="1">
        <v>11</v>
      </c>
      <c r="Q31" s="45">
        <f t="shared" si="3"/>
        <v>1345.71294</v>
      </c>
      <c r="R31" s="45"/>
      <c r="T31" s="45"/>
    </row>
    <row r="32" s="1" customFormat="1" ht="18" customHeight="1" spans="2:20">
      <c r="B32" s="14"/>
      <c r="C32" s="15"/>
      <c r="D32" s="16" t="s">
        <v>73</v>
      </c>
      <c r="E32" s="17" t="s">
        <v>21</v>
      </c>
      <c r="F32" s="17" t="s">
        <v>74</v>
      </c>
      <c r="G32" s="17" t="s">
        <v>23</v>
      </c>
      <c r="H32" s="17">
        <v>2</v>
      </c>
      <c r="I32" s="37"/>
      <c r="J32" s="38"/>
      <c r="K32" s="17" t="s">
        <v>74</v>
      </c>
      <c r="L32" s="38">
        <v>460</v>
      </c>
      <c r="M32" s="38">
        <v>65</v>
      </c>
      <c r="N32" s="1">
        <v>44</v>
      </c>
      <c r="O32" s="1">
        <f t="shared" si="0"/>
        <v>10.32746</v>
      </c>
      <c r="P32" s="1">
        <v>11</v>
      </c>
      <c r="Q32" s="45">
        <f t="shared" si="3"/>
        <v>227.20412</v>
      </c>
      <c r="R32" s="45">
        <f>SUM(Q22:Q32)</f>
        <v>18780.914306</v>
      </c>
      <c r="T32" s="45"/>
    </row>
    <row r="33" s="1" customFormat="1" ht="18" customHeight="1" spans="2:20">
      <c r="B33" s="14"/>
      <c r="C33" s="15"/>
      <c r="D33" s="18" t="s">
        <v>48</v>
      </c>
      <c r="E33" s="19" t="s">
        <v>49</v>
      </c>
      <c r="F33" s="19" t="s">
        <v>75</v>
      </c>
      <c r="G33" s="19" t="s">
        <v>23</v>
      </c>
      <c r="H33" s="19">
        <v>8</v>
      </c>
      <c r="I33" s="37"/>
      <c r="J33" s="38"/>
      <c r="K33" s="17"/>
      <c r="L33" s="38"/>
      <c r="M33" s="38"/>
      <c r="O33" s="1">
        <f t="shared" si="0"/>
        <v>0</v>
      </c>
      <c r="R33" s="45">
        <v>2000</v>
      </c>
      <c r="T33" s="45"/>
    </row>
    <row r="34" s="1" customFormat="1" ht="18" customHeight="1" spans="2:20">
      <c r="B34" s="14"/>
      <c r="C34" s="15"/>
      <c r="D34" s="18" t="s">
        <v>76</v>
      </c>
      <c r="E34" s="19" t="s">
        <v>46</v>
      </c>
      <c r="F34" s="20" t="s">
        <v>77</v>
      </c>
      <c r="G34" s="19" t="s">
        <v>23</v>
      </c>
      <c r="H34" s="19">
        <v>12</v>
      </c>
      <c r="I34" s="37"/>
      <c r="J34" s="38"/>
      <c r="K34" s="40"/>
      <c r="L34" s="38"/>
      <c r="M34" s="38"/>
      <c r="O34" s="1">
        <f t="shared" si="0"/>
        <v>0</v>
      </c>
      <c r="R34" s="45">
        <v>600</v>
      </c>
      <c r="T34" s="45"/>
    </row>
    <row r="35" s="1" customFormat="1" ht="18" customHeight="1" spans="2:20">
      <c r="B35" s="14"/>
      <c r="C35" s="15"/>
      <c r="D35" s="18" t="s">
        <v>51</v>
      </c>
      <c r="E35" s="19" t="s">
        <v>49</v>
      </c>
      <c r="F35" s="20" t="s">
        <v>78</v>
      </c>
      <c r="G35" s="19" t="s">
        <v>23</v>
      </c>
      <c r="H35" s="19">
        <v>8</v>
      </c>
      <c r="I35" s="37"/>
      <c r="J35" s="38"/>
      <c r="K35" s="40"/>
      <c r="L35" s="38"/>
      <c r="M35" s="38"/>
      <c r="O35" s="1">
        <f t="shared" si="0"/>
        <v>0</v>
      </c>
      <c r="R35" s="45">
        <v>1000</v>
      </c>
      <c r="T35" s="45"/>
    </row>
    <row r="36" s="1" customFormat="1" ht="18" customHeight="1" spans="2:20">
      <c r="B36" s="14">
        <v>3</v>
      </c>
      <c r="C36" s="15" t="s">
        <v>79</v>
      </c>
      <c r="D36" s="16" t="s">
        <v>20</v>
      </c>
      <c r="E36" s="17" t="s">
        <v>21</v>
      </c>
      <c r="F36" s="17" t="s">
        <v>80</v>
      </c>
      <c r="G36" s="17" t="s">
        <v>23</v>
      </c>
      <c r="H36" s="17">
        <v>1</v>
      </c>
      <c r="I36" s="37" t="s">
        <v>24</v>
      </c>
      <c r="J36" s="38"/>
      <c r="K36" s="17" t="s">
        <v>80</v>
      </c>
      <c r="L36" s="38">
        <v>660</v>
      </c>
      <c r="M36" s="38">
        <v>340</v>
      </c>
      <c r="N36" s="1">
        <v>39</v>
      </c>
      <c r="O36" s="1">
        <f t="shared" si="0"/>
        <v>68.70006</v>
      </c>
      <c r="P36" s="1">
        <v>11</v>
      </c>
      <c r="Q36" s="45">
        <f>O36*P36*H36</f>
        <v>755.70066</v>
      </c>
      <c r="R36" s="45"/>
      <c r="T36" s="45"/>
    </row>
    <row r="37" s="1" customFormat="1" ht="18" customHeight="1" spans="2:20">
      <c r="B37" s="14"/>
      <c r="C37" s="15"/>
      <c r="D37" s="16" t="s">
        <v>25</v>
      </c>
      <c r="E37" s="17" t="s">
        <v>21</v>
      </c>
      <c r="F37" s="17" t="s">
        <v>81</v>
      </c>
      <c r="G37" s="17" t="s">
        <v>27</v>
      </c>
      <c r="H37" s="17">
        <v>1</v>
      </c>
      <c r="I37" s="37"/>
      <c r="J37" s="38"/>
      <c r="K37" s="17" t="s">
        <v>81</v>
      </c>
      <c r="L37" s="38">
        <v>500</v>
      </c>
      <c r="M37" s="38">
        <v>180</v>
      </c>
      <c r="N37" s="1">
        <v>19</v>
      </c>
      <c r="O37" s="1">
        <f t="shared" si="0"/>
        <v>13.4235</v>
      </c>
      <c r="P37" s="1">
        <v>11</v>
      </c>
      <c r="Q37" s="45">
        <f t="shared" ref="Q37:Q44" si="4">O37*P37*H37</f>
        <v>147.6585</v>
      </c>
      <c r="R37" s="45"/>
      <c r="S37" s="1">
        <v>9.5</v>
      </c>
      <c r="T37" s="45">
        <f t="shared" si="2"/>
        <v>127.52325</v>
      </c>
    </row>
    <row r="38" s="1" customFormat="1" ht="18" customHeight="1" spans="2:20">
      <c r="B38" s="14"/>
      <c r="C38" s="15"/>
      <c r="D38" s="16" t="s">
        <v>28</v>
      </c>
      <c r="E38" s="17" t="s">
        <v>21</v>
      </c>
      <c r="F38" s="17" t="s">
        <v>82</v>
      </c>
      <c r="G38" s="17" t="s">
        <v>30</v>
      </c>
      <c r="H38" s="17">
        <v>1</v>
      </c>
      <c r="I38" s="37"/>
      <c r="J38" s="38"/>
      <c r="K38" s="17" t="s">
        <v>82</v>
      </c>
      <c r="L38" s="38">
        <v>500</v>
      </c>
      <c r="M38" s="38">
        <v>180</v>
      </c>
      <c r="N38" s="1">
        <v>29</v>
      </c>
      <c r="O38" s="1">
        <f t="shared" si="0"/>
        <v>20.4885</v>
      </c>
      <c r="P38" s="1">
        <v>11</v>
      </c>
      <c r="Q38" s="45">
        <f t="shared" si="4"/>
        <v>225.3735</v>
      </c>
      <c r="R38" s="45"/>
      <c r="S38" s="1">
        <v>9.5</v>
      </c>
      <c r="T38" s="45">
        <f t="shared" si="2"/>
        <v>194.64075</v>
      </c>
    </row>
    <row r="39" s="1" customFormat="1" ht="18" customHeight="1" spans="2:20">
      <c r="B39" s="14"/>
      <c r="C39" s="15"/>
      <c r="D39" s="17" t="s">
        <v>35</v>
      </c>
      <c r="E39" s="17" t="s">
        <v>21</v>
      </c>
      <c r="F39" s="17" t="s">
        <v>81</v>
      </c>
      <c r="G39" s="17" t="s">
        <v>27</v>
      </c>
      <c r="H39" s="17">
        <v>1</v>
      </c>
      <c r="I39" s="37"/>
      <c r="J39" s="38"/>
      <c r="K39" s="17" t="s">
        <v>81</v>
      </c>
      <c r="L39" s="38">
        <v>500</v>
      </c>
      <c r="M39" s="38">
        <v>180</v>
      </c>
      <c r="N39" s="1">
        <v>19</v>
      </c>
      <c r="O39" s="1">
        <f t="shared" si="0"/>
        <v>13.4235</v>
      </c>
      <c r="P39" s="1">
        <v>11</v>
      </c>
      <c r="Q39" s="45">
        <f t="shared" si="4"/>
        <v>147.6585</v>
      </c>
      <c r="R39" s="45"/>
      <c r="S39" s="1">
        <v>9.5</v>
      </c>
      <c r="T39" s="45">
        <f t="shared" si="2"/>
        <v>127.52325</v>
      </c>
    </row>
    <row r="40" s="1" customFormat="1" ht="18" customHeight="1" spans="2:20">
      <c r="B40" s="14"/>
      <c r="C40" s="15"/>
      <c r="D40" s="17" t="s">
        <v>83</v>
      </c>
      <c r="E40" s="17" t="s">
        <v>64</v>
      </c>
      <c r="F40" s="17" t="s">
        <v>84</v>
      </c>
      <c r="G40" s="17" t="s">
        <v>27</v>
      </c>
      <c r="H40" s="17">
        <v>1</v>
      </c>
      <c r="I40" s="37"/>
      <c r="J40" s="38"/>
      <c r="K40" s="17" t="s">
        <v>84</v>
      </c>
      <c r="L40" s="38">
        <v>500</v>
      </c>
      <c r="M40" s="38">
        <v>180</v>
      </c>
      <c r="N40" s="1">
        <v>49</v>
      </c>
      <c r="O40" s="1">
        <f t="shared" si="0"/>
        <v>34.6185</v>
      </c>
      <c r="P40" s="1">
        <v>19</v>
      </c>
      <c r="Q40" s="45">
        <f t="shared" si="4"/>
        <v>657.7515</v>
      </c>
      <c r="R40" s="45"/>
      <c r="S40" s="1">
        <v>9.5</v>
      </c>
      <c r="T40" s="45">
        <f t="shared" si="2"/>
        <v>328.87575</v>
      </c>
    </row>
    <row r="41" s="1" customFormat="1" ht="18" customHeight="1" spans="2:20">
      <c r="B41" s="14"/>
      <c r="C41" s="15"/>
      <c r="D41" s="17" t="s">
        <v>85</v>
      </c>
      <c r="E41" s="17" t="s">
        <v>32</v>
      </c>
      <c r="F41" s="17" t="s">
        <v>86</v>
      </c>
      <c r="G41" s="17" t="s">
        <v>34</v>
      </c>
      <c r="H41" s="17">
        <v>1</v>
      </c>
      <c r="I41" s="39"/>
      <c r="J41" s="38"/>
      <c r="K41" s="17" t="s">
        <v>86</v>
      </c>
      <c r="L41" s="38">
        <v>200</v>
      </c>
      <c r="M41" s="38">
        <v>100</v>
      </c>
      <c r="N41" s="1">
        <v>50</v>
      </c>
      <c r="O41" s="1">
        <f t="shared" si="0"/>
        <v>7.85</v>
      </c>
      <c r="P41" s="1">
        <v>55</v>
      </c>
      <c r="Q41" s="45">
        <f t="shared" si="4"/>
        <v>431.75</v>
      </c>
      <c r="R41" s="45"/>
      <c r="S41" s="1">
        <v>11.5</v>
      </c>
      <c r="T41" s="45">
        <f t="shared" si="2"/>
        <v>90.275</v>
      </c>
    </row>
    <row r="42" s="1" customFormat="1" ht="18" customHeight="1" spans="2:18">
      <c r="B42" s="14"/>
      <c r="C42" s="15"/>
      <c r="D42" s="16" t="s">
        <v>39</v>
      </c>
      <c r="E42" s="17" t="s">
        <v>21</v>
      </c>
      <c r="F42" s="17" t="s">
        <v>87</v>
      </c>
      <c r="G42" s="17" t="s">
        <v>23</v>
      </c>
      <c r="H42" s="17">
        <v>1</v>
      </c>
      <c r="I42" s="37" t="s">
        <v>24</v>
      </c>
      <c r="J42" s="38"/>
      <c r="K42" s="17" t="s">
        <v>87</v>
      </c>
      <c r="L42" s="38">
        <v>660</v>
      </c>
      <c r="M42" s="38">
        <v>220</v>
      </c>
      <c r="N42" s="1">
        <v>49</v>
      </c>
      <c r="O42" s="1">
        <f t="shared" si="0"/>
        <v>55.85118</v>
      </c>
      <c r="P42" s="1">
        <v>11</v>
      </c>
      <c r="Q42" s="45">
        <f t="shared" si="4"/>
        <v>614.36298</v>
      </c>
      <c r="R42" s="45"/>
    </row>
    <row r="43" s="1" customFormat="1" ht="18" customHeight="1" spans="2:18">
      <c r="B43" s="14"/>
      <c r="C43" s="15"/>
      <c r="D43" s="16" t="s">
        <v>41</v>
      </c>
      <c r="E43" s="17" t="s">
        <v>21</v>
      </c>
      <c r="F43" s="17" t="s">
        <v>88</v>
      </c>
      <c r="G43" s="17" t="s">
        <v>23</v>
      </c>
      <c r="H43" s="17">
        <v>3</v>
      </c>
      <c r="I43" s="37"/>
      <c r="J43" s="38"/>
      <c r="K43" s="17" t="s">
        <v>88</v>
      </c>
      <c r="L43" s="38">
        <v>220</v>
      </c>
      <c r="M43" s="38">
        <v>180</v>
      </c>
      <c r="N43" s="1">
        <v>39</v>
      </c>
      <c r="O43" s="1">
        <f t="shared" si="0"/>
        <v>12.12354</v>
      </c>
      <c r="P43" s="1">
        <v>11</v>
      </c>
      <c r="Q43" s="45">
        <f t="shared" si="4"/>
        <v>400.07682</v>
      </c>
      <c r="R43" s="45"/>
    </row>
    <row r="44" s="1" customFormat="1" ht="18" customHeight="1" spans="2:18">
      <c r="B44" s="14"/>
      <c r="C44" s="15"/>
      <c r="D44" s="16" t="s">
        <v>43</v>
      </c>
      <c r="E44" s="17" t="s">
        <v>21</v>
      </c>
      <c r="F44" s="17" t="s">
        <v>89</v>
      </c>
      <c r="G44" s="17" t="s">
        <v>23</v>
      </c>
      <c r="H44" s="17">
        <v>1</v>
      </c>
      <c r="I44" s="37"/>
      <c r="J44" s="38"/>
      <c r="K44" s="17" t="s">
        <v>89</v>
      </c>
      <c r="L44" s="38">
        <v>660</v>
      </c>
      <c r="M44" s="38">
        <v>340</v>
      </c>
      <c r="N44" s="1">
        <v>26</v>
      </c>
      <c r="O44" s="1">
        <f t="shared" si="0"/>
        <v>45.80004</v>
      </c>
      <c r="P44" s="1">
        <v>11</v>
      </c>
      <c r="Q44" s="45">
        <f t="shared" si="4"/>
        <v>503.80044</v>
      </c>
      <c r="R44" s="45">
        <f>SUM(Q36:Q44)</f>
        <v>3884.1329</v>
      </c>
    </row>
    <row r="45" s="1" customFormat="1" ht="18" customHeight="1" spans="2:18">
      <c r="B45" s="14"/>
      <c r="C45" s="15"/>
      <c r="D45" s="18" t="s">
        <v>45</v>
      </c>
      <c r="E45" s="19" t="s">
        <v>46</v>
      </c>
      <c r="F45" s="19" t="s">
        <v>47</v>
      </c>
      <c r="G45" s="19" t="s">
        <v>23</v>
      </c>
      <c r="H45" s="19">
        <v>12</v>
      </c>
      <c r="I45" s="37"/>
      <c r="J45" s="38"/>
      <c r="K45" s="17"/>
      <c r="L45" s="38"/>
      <c r="M45" s="38"/>
      <c r="R45" s="45">
        <v>1000</v>
      </c>
    </row>
    <row r="46" s="1" customFormat="1" ht="18" customHeight="1" spans="2:18">
      <c r="B46" s="14"/>
      <c r="C46" s="15"/>
      <c r="D46" s="18" t="s">
        <v>90</v>
      </c>
      <c r="E46" s="19" t="s">
        <v>32</v>
      </c>
      <c r="F46" s="19" t="s">
        <v>91</v>
      </c>
      <c r="G46" s="19" t="s">
        <v>92</v>
      </c>
      <c r="H46" s="19">
        <v>2</v>
      </c>
      <c r="I46" s="37"/>
      <c r="J46" s="38"/>
      <c r="K46" s="17"/>
      <c r="L46" s="38"/>
      <c r="M46" s="38"/>
      <c r="R46" s="45">
        <v>100</v>
      </c>
    </row>
    <row r="47" s="1" customFormat="1" ht="18" customHeight="1" spans="2:18">
      <c r="B47" s="14"/>
      <c r="C47" s="15"/>
      <c r="D47" s="18" t="s">
        <v>93</v>
      </c>
      <c r="E47" s="19" t="s">
        <v>49</v>
      </c>
      <c r="F47" s="20" t="s">
        <v>94</v>
      </c>
      <c r="G47" s="19" t="s">
        <v>23</v>
      </c>
      <c r="H47" s="19">
        <v>24</v>
      </c>
      <c r="I47" s="37"/>
      <c r="J47" s="38"/>
      <c r="K47" s="17"/>
      <c r="L47" s="38"/>
      <c r="M47" s="38"/>
      <c r="R47" s="45">
        <v>480</v>
      </c>
    </row>
    <row r="48" s="1" customFormat="1" ht="18" customHeight="1" spans="2:18">
      <c r="B48" s="14"/>
      <c r="C48" s="15"/>
      <c r="D48" s="18" t="s">
        <v>51</v>
      </c>
      <c r="E48" s="19" t="s">
        <v>49</v>
      </c>
      <c r="F48" s="20" t="s">
        <v>95</v>
      </c>
      <c r="G48" s="19" t="s">
        <v>23</v>
      </c>
      <c r="H48" s="19">
        <v>4</v>
      </c>
      <c r="I48" s="37"/>
      <c r="J48" s="38"/>
      <c r="K48" s="17"/>
      <c r="L48" s="38"/>
      <c r="M48" s="38"/>
      <c r="R48" s="45">
        <v>500</v>
      </c>
    </row>
    <row r="49" ht="86" customHeight="1" spans="2:21">
      <c r="B49" s="22" t="s">
        <v>96</v>
      </c>
      <c r="C49" s="23"/>
      <c r="D49" s="23"/>
      <c r="E49" s="23"/>
      <c r="F49" s="23"/>
      <c r="G49" s="23"/>
      <c r="H49" s="23"/>
      <c r="I49" s="41"/>
      <c r="J49" s="42"/>
      <c r="K49" s="42"/>
      <c r="R49" s="46">
        <f>SUM(R17:R48)</f>
        <v>37064.865754</v>
      </c>
      <c r="T49" s="46">
        <f>SUM(T9:T41)</f>
        <v>6548.420545</v>
      </c>
      <c r="U49" s="46">
        <f>SUM(U8:U48)</f>
        <v>1300</v>
      </c>
    </row>
    <row r="50" ht="42.75" customHeight="1" spans="2:21">
      <c r="B50" s="24" t="s">
        <v>97</v>
      </c>
      <c r="C50" s="25"/>
      <c r="D50" s="25"/>
      <c r="E50" s="25"/>
      <c r="F50" s="25"/>
      <c r="G50" s="25"/>
      <c r="H50" s="25"/>
      <c r="I50" s="43"/>
      <c r="J50" s="44"/>
      <c r="K50" s="44"/>
      <c r="R50">
        <v>37500</v>
      </c>
      <c r="T50">
        <v>7000</v>
      </c>
      <c r="U50">
        <v>1500</v>
      </c>
    </row>
  </sheetData>
  <mergeCells count="21">
    <mergeCell ref="B3:I3"/>
    <mergeCell ref="B4:I4"/>
    <mergeCell ref="B5:D5"/>
    <mergeCell ref="E5:F5"/>
    <mergeCell ref="G5:I5"/>
    <mergeCell ref="B6:F6"/>
    <mergeCell ref="G6:I6"/>
    <mergeCell ref="B49:I49"/>
    <mergeCell ref="B50:I50"/>
    <mergeCell ref="B8:B21"/>
    <mergeCell ref="B22:B35"/>
    <mergeCell ref="B36:B48"/>
    <mergeCell ref="C8:C21"/>
    <mergeCell ref="C22:C35"/>
    <mergeCell ref="C36:C48"/>
    <mergeCell ref="I8:I12"/>
    <mergeCell ref="I14:I17"/>
    <mergeCell ref="I22:I24"/>
    <mergeCell ref="I29:I32"/>
    <mergeCell ref="I36:I40"/>
    <mergeCell ref="I42:I44"/>
  </mergeCells>
  <printOptions horizontalCentered="1" verticalCentered="1"/>
  <pageMargins left="0" right="0" top="0" bottom="0" header="0.313888888888889" footer="0.313888888888889"/>
  <pageSetup paperSize="9" scale="93" orientation="portrait"/>
  <headerFooter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零件清单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Administrator</cp:lastModifiedBy>
  <dcterms:created xsi:type="dcterms:W3CDTF">2021-09-06T01:52:00Z</dcterms:created>
  <cp:lastPrinted>2021-09-08T09:10:00Z</cp:lastPrinted>
  <dcterms:modified xsi:type="dcterms:W3CDTF">2023-07-27T03:52:29Z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2052-10.1.0.7311</vt:lpwstr>
  </property>
  <property fmtid="{D5CDD505-2E9C-101B-9397-08002B2CF9AE}" pid="3" name="ICV">
    <vt:lpwstr>E6B999036A14432F89A934AB0AF90EDE</vt:lpwstr>
  </property>
</Properties>
</file>