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<sst xmlns="http://schemas.openxmlformats.org/spreadsheetml/2006/main" count="56" uniqueCount="42">
  <si>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</si>
  <si>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</si>
  <si>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</si>
  <si>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</si>
  <si>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</si>
  <si>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</si>
  <si>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</si>
  <si>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</si>
  <si>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</si>
  <si>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</si>
  <si>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</si>
  <si>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</si>
  <si>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</si>
  <si>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</si>
  <si>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</si>
  <si>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</si>
  <si>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</si>
  <si>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</si>
  <si>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</si>
  <si>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</si>
  <si>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价格</t>
  </si>
  <si>
    <t>号</t>
  </si>
  <si>
    <t>净重</t>
  </si>
  <si>
    <t>毛重</t>
  </si>
  <si>
    <t>SHT0002375</t>
  </si>
  <si>
    <t>D03司机调角器左罩壳</t>
  </si>
  <si>
    <t>TP30黑色P1M6K-JF01</t>
  </si>
  <si>
    <t>MA4700/2950</t>
  </si>
  <si>
    <t>供长春</t>
  </si>
  <si>
    <t>SHT0000049</t>
  </si>
  <si>
    <t>D03司机调角器右罩壳</t>
  </si>
  <si>
    <t>BCL0010006</t>
  </si>
  <si>
    <t>气管卡扣</t>
  </si>
  <si>
    <t>PA66</t>
  </si>
  <si>
    <t>MA1600IIS/570</t>
  </si>
  <si>
    <t>SHT0014360</t>
  </si>
  <si>
    <t>x5000调角器左罩壳</t>
  </si>
  <si>
    <t>MA6000IIS/3200</t>
  </si>
  <si>
    <t>SHT0014361</t>
  </si>
  <si>
    <t>x5000调角器右罩壳</t>
  </si>
  <si>
    <t>SHT0015949</t>
  </si>
  <si>
    <t>H5主驾调角器右罩壳(堵孔)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</si>
</sst>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180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43" fontId="1" fillId="0" borderId="3" xfId="1" applyFont="1" applyFill="1" applyBorder="1">
      <alignment vertical="center"/>
    </xf>
    <xf numFmtId="180" fontId="1" fillId="0" borderId="3" xfId="1" applyNumberFormat="1" applyFont="1" applyFill="1" applyBorder="1">
      <alignment vertical="center"/>
    </xf>
    <xf numFmtId="43" fontId="2" fillId="0" borderId="3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43" fontId="3" fillId="0" borderId="3" xfId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workbookViewId="0">
      <selection activeCell="P16" sqref="P16"/>
    </sheetView>
  </sheetViews>
  <sheetFormatPr defaultColWidth="12.4416666666667" defaultRowHeight="13.5" outlineLevelRow="7"/>
  <cols>
    <col min="1" max="1" width="6.10833333333333" style="1" customWidth="1"/>
    <col min="2" max="2" width="12.4416666666667" style="1" customWidth="1"/>
    <col min="3" max="3" width="25.75" style="1" customWidth="1"/>
    <col min="4" max="4" width="20.125" style="1" customWidth="1"/>
    <col min="5" max="8" width="6.775" style="1" customWidth="1"/>
    <col min="9" max="9" width="12.4416666666667" style="1" customWidth="1"/>
    <col min="10" max="16" width="6.775" style="1" customWidth="1"/>
    <col min="17" max="16384" width="12.4416666666667" style="1" customWidth="1"/>
  </cols>
  <sheetData>
    <row r="1" s="1" customFormat="1" ht="14.25" customHeight="1" spans="1:24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/>
      <c r="G1" s="9" t="s">
        <v>5</v>
      </c>
      <c r="H1" s="10" t="s">
        <v>6</v>
      </c>
      <c r="I1" s="24" t="s">
        <v>7</v>
      </c>
      <c r="J1" s="25" t="s">
        <v>8</v>
      </c>
      <c r="K1" s="26" t="s">
        <v>9</v>
      </c>
      <c r="L1" s="27" t="s">
        <v>10</v>
      </c>
      <c r="M1" s="6" t="s">
        <v>11</v>
      </c>
      <c r="N1" s="27" t="s">
        <v>12</v>
      </c>
      <c r="O1" s="27" t="s">
        <v>13</v>
      </c>
      <c r="P1" s="9" t="s">
        <v>14</v>
      </c>
      <c r="Q1" s="35" t="s">
        <v>15</v>
      </c>
      <c r="R1" s="36" t="s">
        <v>16</v>
      </c>
      <c r="S1" s="36" t="s">
        <v>17</v>
      </c>
      <c r="T1" s="37" t="s">
        <v>18</v>
      </c>
      <c r="U1" s="6" t="s">
        <v>19</v>
      </c>
      <c r="V1" s="5" t="s">
        <v>1</v>
      </c>
      <c r="W1" s="6" t="s">
        <v>2</v>
      </c>
      <c r="X1" s="6" t="s">
        <v>20</v>
      </c>
    </row>
    <row r="2" s="1" customFormat="1" spans="1:24">
      <c r="A2" s="11" t="s">
        <v>21</v>
      </c>
      <c r="B2" s="5"/>
      <c r="C2" s="6"/>
      <c r="D2" s="6"/>
      <c r="E2" s="7" t="s">
        <v>22</v>
      </c>
      <c r="F2" s="8" t="s">
        <v>23</v>
      </c>
      <c r="G2" s="9"/>
      <c r="H2" s="10"/>
      <c r="I2" s="24"/>
      <c r="J2" s="25"/>
      <c r="K2" s="28"/>
      <c r="L2" s="27"/>
      <c r="M2" s="6"/>
      <c r="N2" s="27"/>
      <c r="O2" s="27"/>
      <c r="P2" s="9"/>
      <c r="Q2" s="35"/>
      <c r="R2" s="38"/>
      <c r="S2" s="38"/>
      <c r="T2" s="37"/>
      <c r="U2" s="6"/>
      <c r="V2" s="5"/>
      <c r="W2" s="6"/>
      <c r="X2" s="6"/>
    </row>
    <row r="3" s="2" customFormat="1" spans="1:21">
      <c r="A3" s="12">
        <v>1</v>
      </c>
      <c r="B3" s="13" t="s">
        <v>24</v>
      </c>
      <c r="C3" s="13" t="s">
        <v>25</v>
      </c>
      <c r="D3" s="14" t="s">
        <v>26</v>
      </c>
      <c r="E3" s="15">
        <v>0.307</v>
      </c>
      <c r="F3" s="15">
        <v>0.317</v>
      </c>
      <c r="G3" s="16">
        <v>6.73</v>
      </c>
      <c r="H3" s="16">
        <f t="shared" ref="H3:H8" si="0">F3*G3</f>
        <v>2.13341</v>
      </c>
      <c r="I3" s="29" t="s">
        <v>27</v>
      </c>
      <c r="J3" s="30">
        <v>55</v>
      </c>
      <c r="K3" s="30">
        <f t="shared" ref="K3:K8" si="1">3600/J3</f>
        <v>65.4545454545455</v>
      </c>
      <c r="L3" s="13">
        <v>1</v>
      </c>
      <c r="M3" s="13">
        <v>91.5</v>
      </c>
      <c r="N3" s="13">
        <v>0.76</v>
      </c>
      <c r="O3" s="13">
        <v>22.5</v>
      </c>
      <c r="P3" s="16">
        <f t="shared" ref="P3:P8" si="2">O3/J3/L3</f>
        <v>0.409090909090909</v>
      </c>
      <c r="Q3" s="39">
        <v>0.49</v>
      </c>
      <c r="R3" s="39">
        <f t="shared" ref="R3:R8" si="3">39.3472/200+8.8889/30</f>
        <v>0.493032666666667</v>
      </c>
      <c r="S3" s="39">
        <f t="shared" ref="S3:S8" si="4">35/30</f>
        <v>1.16666666666667</v>
      </c>
      <c r="T3" s="16">
        <f>(H3+P3+(M3*N3/J3/L3)/2)*1.11+Q3*1.03+R3+S3</f>
        <v>5.68829716060607</v>
      </c>
      <c r="U3" s="13" t="s">
        <v>28</v>
      </c>
    </row>
    <row r="4" s="2" customFormat="1" ht="27" spans="1:21">
      <c r="A4" s="12">
        <v>2</v>
      </c>
      <c r="B4" s="13" t="s">
        <v>29</v>
      </c>
      <c r="C4" s="13" t="s">
        <v>30</v>
      </c>
      <c r="D4" s="14" t="s">
        <v>26</v>
      </c>
      <c r="E4" s="15">
        <v>0.326</v>
      </c>
      <c r="F4" s="15">
        <v>0.33</v>
      </c>
      <c r="G4" s="16">
        <v>6.73</v>
      </c>
      <c r="H4" s="16">
        <f t="shared" si="0"/>
        <v>2.2209</v>
      </c>
      <c r="I4" s="29" t="s">
        <v>27</v>
      </c>
      <c r="J4" s="30">
        <v>55</v>
      </c>
      <c r="K4" s="30">
        <f t="shared" si="1"/>
        <v>65.4545454545455</v>
      </c>
      <c r="L4" s="13">
        <v>1</v>
      </c>
      <c r="M4" s="13">
        <v>91.5</v>
      </c>
      <c r="N4" s="13">
        <v>0.76</v>
      </c>
      <c r="O4" s="13">
        <v>22.5</v>
      </c>
      <c r="P4" s="16">
        <f t="shared" si="2"/>
        <v>0.409090909090909</v>
      </c>
      <c r="Q4" s="39">
        <v>0.49</v>
      </c>
      <c r="R4" s="39">
        <f t="shared" si="3"/>
        <v>0.493032666666667</v>
      </c>
      <c r="S4" s="39">
        <f t="shared" si="4"/>
        <v>1.16666666666667</v>
      </c>
      <c r="T4" s="16">
        <f>(H4+P4+(M4*N4/J4/L4)/2)*1.11+Q4*1.03+R4+S4</f>
        <v>5.78541106060607</v>
      </c>
      <c r="U4" s="13" t="s">
        <v>28</v>
      </c>
    </row>
    <row r="5" s="3" customFormat="1" ht="25" customHeight="1" spans="1:21">
      <c r="A5" s="12">
        <v>3</v>
      </c>
      <c r="B5" s="13" t="s">
        <v>31</v>
      </c>
      <c r="C5" s="13" t="s">
        <v>32</v>
      </c>
      <c r="D5" s="14" t="s">
        <v>33</v>
      </c>
      <c r="E5" s="15">
        <v>0.0009</v>
      </c>
      <c r="F5" s="15">
        <v>0.0013</v>
      </c>
      <c r="G5" s="16">
        <v>22</v>
      </c>
      <c r="H5" s="16">
        <f t="shared" si="0"/>
        <v>0.0286</v>
      </c>
      <c r="I5" s="29" t="s">
        <v>34</v>
      </c>
      <c r="J5" s="30">
        <v>120</v>
      </c>
      <c r="K5" s="30">
        <v>30</v>
      </c>
      <c r="L5" s="13">
        <v>7</v>
      </c>
      <c r="M5" s="31">
        <v>48.5</v>
      </c>
      <c r="N5" s="31">
        <v>0.76</v>
      </c>
      <c r="O5" s="13">
        <v>23.5</v>
      </c>
      <c r="P5" s="16">
        <f t="shared" si="2"/>
        <v>0.0279761904761905</v>
      </c>
      <c r="Q5" s="39">
        <v>0.0001</v>
      </c>
      <c r="R5" s="39">
        <v>0.0001</v>
      </c>
      <c r="S5" s="39">
        <v>0.1</v>
      </c>
      <c r="T5" s="16">
        <f>(H5+P5+(M5*N5/J5/L5)/2)*1.11+Q5*1.03+R5+S5</f>
        <v>0.1873565</v>
      </c>
      <c r="U5" s="13" t="s">
        <v>28</v>
      </c>
    </row>
    <row r="6" s="3" customFormat="1" ht="16.5" spans="1:21">
      <c r="A6" s="12">
        <v>4</v>
      </c>
      <c r="B6" s="13" t="s">
        <v>35</v>
      </c>
      <c r="C6" s="13" t="s">
        <v>36</v>
      </c>
      <c r="D6" s="17" t="s">
        <v>26</v>
      </c>
      <c r="E6" s="15">
        <v>0.1885</v>
      </c>
      <c r="F6" s="15">
        <v>0.2165</v>
      </c>
      <c r="G6" s="16">
        <v>6.7257</v>
      </c>
      <c r="H6" s="16">
        <f t="shared" si="0"/>
        <v>1.45611405</v>
      </c>
      <c r="I6" s="29" t="s">
        <v>37</v>
      </c>
      <c r="J6" s="30">
        <v>55.3846153846154</v>
      </c>
      <c r="K6" s="30">
        <f t="shared" si="1"/>
        <v>65</v>
      </c>
      <c r="L6" s="13">
        <v>1</v>
      </c>
      <c r="M6" s="13">
        <v>123.5</v>
      </c>
      <c r="N6" s="13">
        <v>0.76</v>
      </c>
      <c r="O6" s="13">
        <v>22.5</v>
      </c>
      <c r="P6" s="16">
        <f t="shared" si="2"/>
        <v>0.40625</v>
      </c>
      <c r="Q6" s="40"/>
      <c r="R6" s="41">
        <f>39.3472/277+8.8889/30</f>
        <v>0.43834432009627</v>
      </c>
      <c r="S6" s="41">
        <v>1.24</v>
      </c>
      <c r="T6" s="16">
        <f>(H6+P6+(M6*N6/J6/L6)/2)*1.11+Q6*1.03+R6+S6</f>
        <v>4.68612383226294</v>
      </c>
      <c r="U6" s="13" t="s">
        <v>28</v>
      </c>
    </row>
    <row r="7" s="3" customFormat="1" ht="16.5" spans="1:21">
      <c r="A7" s="12">
        <v>5</v>
      </c>
      <c r="B7" s="13" t="s">
        <v>38</v>
      </c>
      <c r="C7" s="13" t="s">
        <v>39</v>
      </c>
      <c r="D7" s="17" t="s">
        <v>26</v>
      </c>
      <c r="E7" s="15">
        <v>0.2145</v>
      </c>
      <c r="F7" s="15">
        <v>0.2425</v>
      </c>
      <c r="G7" s="16">
        <v>6.7257</v>
      </c>
      <c r="H7" s="16">
        <f t="shared" si="0"/>
        <v>1.63098225</v>
      </c>
      <c r="I7" s="29" t="s">
        <v>37</v>
      </c>
      <c r="J7" s="30">
        <v>55.3846153846154</v>
      </c>
      <c r="K7" s="30">
        <f t="shared" si="1"/>
        <v>65</v>
      </c>
      <c r="L7" s="13">
        <v>1</v>
      </c>
      <c r="M7" s="13">
        <v>123.5</v>
      </c>
      <c r="N7" s="13">
        <v>0.76</v>
      </c>
      <c r="O7" s="13">
        <v>22.5</v>
      </c>
      <c r="P7" s="16">
        <f t="shared" si="2"/>
        <v>0.40625</v>
      </c>
      <c r="Q7" s="40"/>
      <c r="R7" s="41">
        <f>39.3472/277+8.8889/30</f>
        <v>0.43834432009627</v>
      </c>
      <c r="S7" s="41">
        <v>1.24</v>
      </c>
      <c r="T7" s="16">
        <f>(H7+P7+(M7*N7/J7/L7)/2)*1.11+Q7*1.03+R7+S7</f>
        <v>4.88022753426294</v>
      </c>
      <c r="U7" s="13" t="s">
        <v>28</v>
      </c>
    </row>
    <row r="8" ht="16.5" spans="1:21">
      <c r="A8" s="18">
        <v>6</v>
      </c>
      <c r="B8" s="19" t="s">
        <v>40</v>
      </c>
      <c r="C8" s="19" t="s">
        <v>41</v>
      </c>
      <c r="D8" s="20" t="s">
        <v>26</v>
      </c>
      <c r="E8" s="21">
        <v>0.295</v>
      </c>
      <c r="F8" s="22">
        <v>0.312</v>
      </c>
      <c r="G8" s="23">
        <v>6.7257</v>
      </c>
      <c r="H8" s="23">
        <f>F8*G8</f>
        <v>2.0984184</v>
      </c>
      <c r="I8" s="32" t="s">
        <v>37</v>
      </c>
      <c r="J8" s="33">
        <v>55.3846153846154</v>
      </c>
      <c r="K8" s="33">
        <f t="shared" si="1"/>
        <v>65</v>
      </c>
      <c r="L8" s="34">
        <v>1</v>
      </c>
      <c r="M8" s="34">
        <v>121.5</v>
      </c>
      <c r="N8" s="34">
        <v>0.76</v>
      </c>
      <c r="O8" s="34">
        <v>22.5</v>
      </c>
      <c r="P8" s="23">
        <f t="shared" si="2"/>
        <v>0.40625</v>
      </c>
      <c r="Q8" s="42"/>
      <c r="R8" s="43">
        <f t="shared" si="3"/>
        <v>0.493032666666667</v>
      </c>
      <c r="S8" s="43">
        <f t="shared" si="4"/>
        <v>1.16666666666667</v>
      </c>
      <c r="T8" s="16">
        <f>(H8+P8+(M8*N8/J8/L8)/2)*1.11+Q8*1.03+R8+S8</f>
        <v>5.36520500733333</v>
      </c>
      <c r="U8" s="13" t="s">
        <v>28</v>
      </c>
    </row>
  </sheetData>
  <mergeCells count="22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2023-09-08T02:14:00Z</dcterms:created>
  <dcterms:modified xsi:type="dcterms:W3CDTF">2023-09-26T07:21:52Z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6EB7EEEFEB474733A0BA3A8F4F3298E3_13</vt:lpwstr>
  </property>
  <property fmtid="{D5CDD505-2E9C-101B-9397-08002B2CF9AE}" pid="3" name="KSOProductBuildVer">
    <vt:lpwstr>2052-12.1.0.15374</vt:lpwstr>
  </property>
</Properties>
</file>