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零件清单" sheetId="1" r:id="rId1"/>
  </sheets>
  <definedNames>
    <definedName name="_xlnm.Print_Area" localSheetId="0">零件清单!$B$2:$I$24</definedName>
  </definedNames>
  <calcPr calcId="144525"/>
</workbook>
</file>

<file path=xl/sharedStrings.xml><?xml version="1.0" encoding="utf-8"?>
<sst xmlns="http://schemas.openxmlformats.org/spreadsheetml/2006/main" count="59">
  <si>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</si>
  <si>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左滑块托架-自制冲压模物料</t>
  </si>
  <si>
    <r>
      <rPr>
        <sz val="12"/>
        <color theme="1"/>
        <rFont val="宋体"/>
        <charset val="134"/>
        <scheme val="minor"/>
      </rPr>
      <t>项目代码:</t>
    </r>
    <r>
      <rPr>
        <u/>
        <sz val="12"/>
        <color theme="1"/>
        <rFont val="宋体"/>
        <charset val="134"/>
        <scheme val="minor"/>
      </rPr>
      <t xml:space="preserve">    </t>
    </r>
  </si>
  <si>
    <r>
      <rPr>
        <sz val="10"/>
        <color theme="1"/>
        <rFont val="宋体"/>
        <charset val="134"/>
        <scheme val="minor"/>
      </rPr>
      <t>产品名称：左</t>
    </r>
    <r>
      <rPr>
        <u/>
        <sz val="10"/>
        <color theme="1"/>
        <rFont val="宋体"/>
        <charset val="134"/>
        <scheme val="minor"/>
      </rPr>
      <t>滑块托架_</t>
    </r>
  </si>
  <si>
    <r>
      <rPr>
        <sz val="12"/>
        <color theme="1"/>
        <rFont val="宋体"/>
        <charset val="134"/>
        <scheme val="minor"/>
      </rPr>
      <t xml:space="preserve">      申请日期：</t>
    </r>
    <r>
      <rPr>
        <u/>
        <sz val="12"/>
        <color theme="1"/>
        <rFont val="宋体"/>
        <charset val="134"/>
        <scheme val="minor"/>
      </rPr>
      <t>2023.</t>
    </r>
    <r>
      <rPr>
        <u/>
        <sz val="12"/>
        <color theme="1"/>
        <rFont val="宋体"/>
        <charset val="134"/>
        <scheme val="minor"/>
      </rPr>
      <t>9</t>
    </r>
    <r>
      <rPr>
        <u/>
        <sz val="12"/>
        <color theme="1"/>
        <rFont val="宋体"/>
        <charset val="134"/>
        <scheme val="minor"/>
      </rPr>
      <t>.2</t>
    </r>
    <r>
      <rPr>
        <u/>
        <sz val="12"/>
        <color theme="1"/>
        <rFont val="宋体"/>
        <charset val="134"/>
        <scheme val="minor"/>
      </rPr>
      <t>8</t>
    </r>
  </si>
  <si>
    <r>
      <rPr>
        <sz val="12"/>
        <color theme="1"/>
        <rFont val="宋体"/>
        <charset val="134"/>
        <scheme val="minor"/>
      </rPr>
      <t>本司模号：__</t>
    </r>
    <r>
      <rPr>
        <sz val="12"/>
        <color theme="1"/>
        <rFont val="宋体"/>
        <charset val="134"/>
        <scheme val="minor"/>
      </rPr>
      <t>1</t>
    </r>
    <r>
      <rPr>
        <u/>
        <sz val="12"/>
        <color theme="1"/>
        <rFont val="宋体"/>
        <charset val="134"/>
        <scheme val="minor"/>
      </rPr>
      <t>套冲压模具，详见下表</t>
    </r>
    <r>
      <rPr>
        <sz val="12"/>
        <color theme="1"/>
        <rFont val="宋体"/>
        <charset val="134"/>
        <scheme val="minor"/>
      </rPr>
      <t xml:space="preserve">___        </t>
    </r>
  </si>
  <si>
    <r>
      <rPr>
        <sz val="12"/>
        <color theme="1"/>
        <rFont val="宋体"/>
        <charset val="134"/>
        <scheme val="minor"/>
      </rPr>
      <t xml:space="preserve">      需求日期：</t>
    </r>
    <r>
      <rPr>
        <u/>
        <sz val="12"/>
        <color theme="1"/>
        <rFont val="宋体"/>
        <charset val="134"/>
        <scheme val="minor"/>
      </rPr>
      <t xml:space="preserve"> 2023.10.08</t>
    </r>
  </si>
  <si>
    <t>序号</t>
  </si>
  <si>
    <t>代码</t>
  </si>
  <si>
    <t>模板名称</t>
  </si>
  <si>
    <t>材质</t>
  </si>
  <si>
    <t>规格（L*W*T）</t>
  </si>
  <si>
    <t>热处理</t>
  </si>
  <si>
    <t>数量/PCS</t>
  </si>
  <si>
    <t>备注</t>
  </si>
  <si>
    <t>单价</t>
  </si>
  <si>
    <t>材料总价</t>
  </si>
  <si>
    <t>热处理总价</t>
  </si>
  <si>
    <t>TD总价</t>
  </si>
  <si>
    <t>HD座框滑块托架-下料模</t>
  </si>
  <si>
    <t>上模座</t>
  </si>
  <si>
    <t>45#</t>
  </si>
  <si>
    <t>390*270*39</t>
  </si>
  <si>
    <t>/</t>
  </si>
  <si>
    <t>周边倒角C2</t>
  </si>
  <si>
    <t>上垫板</t>
  </si>
  <si>
    <t>260*230*19</t>
  </si>
  <si>
    <t>40-45HRC</t>
  </si>
  <si>
    <t>上夹板</t>
  </si>
  <si>
    <t>260*230*24</t>
  </si>
  <si>
    <t>36-40HRC</t>
  </si>
  <si>
    <t>凸模备料</t>
  </si>
  <si>
    <t>DC53</t>
  </si>
  <si>
    <t>167*77*70</t>
  </si>
  <si>
    <t>60-63HRC</t>
  </si>
  <si>
    <t>凹模备料</t>
  </si>
  <si>
    <t>190*110*40</t>
  </si>
  <si>
    <t>卸料板</t>
  </si>
  <si>
    <t>下模板</t>
  </si>
  <si>
    <t>260*230*39</t>
  </si>
  <si>
    <t>下模座</t>
  </si>
  <si>
    <t>下垫脚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</si>
  <si>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70</t>
    </r>
    <r>
      <rPr>
        <sz val="10"/>
        <rFont val="宋体"/>
        <charset val="134"/>
      </rPr>
      <t>*</t>
    </r>
    <r>
      <rPr>
        <sz val="10"/>
        <rFont val="宋体"/>
        <charset val="134"/>
      </rPr>
      <t>60</t>
    </r>
    <r>
      <rPr>
        <sz val="10"/>
        <rFont val="宋体"/>
        <charset val="134"/>
      </rPr>
      <t>*39</t>
    </r>
  </si>
  <si>
    <t>冲针</t>
  </si>
  <si>
    <t>米思米</t>
  </si>
  <si>
    <t>AH-APAS10-70-P5.08</t>
  </si>
  <si>
    <t>CSR等高套</t>
  </si>
  <si>
    <t>龙腾件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</si>
  <si>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3*80</t>
    </r>
  </si>
  <si>
    <t>绿色弹簧</t>
  </si>
  <si>
    <t>Φ30-50</t>
  </si>
  <si>
    <t>内导柱（肩型）</t>
  </si>
  <si>
    <r>
      <rPr>
        <sz val="11"/>
        <rFont val="宋体"/>
        <charset val="134"/>
      </rPr>
      <t>Φ</t>
    </r>
    <r>
      <rPr>
        <sz val="11"/>
        <rFont val="宋体"/>
        <charset val="134"/>
      </rPr>
      <t>20</t>
    </r>
    <r>
      <rPr>
        <sz val="10"/>
        <rFont val="宋体"/>
        <charset val="134"/>
      </rPr>
      <t>-</t>
    </r>
    <r>
      <rPr>
        <sz val="10"/>
        <rFont val="宋体"/>
        <charset val="134"/>
      </rPr>
      <t>100</t>
    </r>
  </si>
  <si>
    <t>内导套（肩型）</t>
  </si>
  <si>
    <r>
      <rPr>
        <sz val="11"/>
        <rFont val="宋体"/>
        <charset val="134"/>
      </rPr>
      <t>Φ20</t>
    </r>
    <r>
      <rPr>
        <sz val="10"/>
        <rFont val="宋体"/>
        <charset val="134"/>
      </rPr>
      <t>-</t>
    </r>
    <r>
      <rPr>
        <sz val="10"/>
        <rFont val="宋体"/>
        <charset val="134"/>
      </rPr>
      <t>35</t>
    </r>
  </si>
  <si>
    <t>外导柱导套</t>
  </si>
  <si>
    <r>
      <rPr>
        <sz val="11"/>
        <rFont val="宋体"/>
        <charset val="134"/>
      </rPr>
      <t>Φ</t>
    </r>
    <r>
      <rPr>
        <sz val="11"/>
        <rFont val="宋体"/>
        <charset val="134"/>
      </rPr>
      <t>28</t>
    </r>
    <r>
      <rPr>
        <sz val="10"/>
        <rFont val="宋体"/>
        <charset val="134"/>
      </rPr>
      <t>-1</t>
    </r>
    <r>
      <rPr>
        <sz val="10"/>
        <rFont val="宋体"/>
        <charset val="134"/>
      </rPr>
      <t>6</t>
    </r>
    <r>
      <rPr>
        <sz val="10"/>
        <rFont val="宋体"/>
        <charset val="134"/>
      </rPr>
      <t>0</t>
    </r>
  </si>
  <si>
    <r>
      <rPr>
        <b/>
        <sz val="11"/>
        <color theme="1"/>
        <rFont val="宋体"/>
        <charset val="134"/>
        <scheme val="minor"/>
      </rPr>
      <t xml:space="preserve"> 备注：
      1.非热处理板材厚度公差为+0.3/+0.6，需热处理板材厚度公差为+0.4/+0.5；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charset val="134"/>
        <scheme val="minor"/>
      </rPr>
      <t xml:space="preserve">
</t>
    </r>
  </si>
  <si>
    <t xml:space="preserve">  编辑：___________ 审核：________________________  批准：____________</t>
  </si>
</sst>
</file>

<file path=xl/styles.xml><?xml version="1.0" encoding="utf-8"?>
<styleSheet xmlns="http://schemas.openxmlformats.org/spreadsheetml/2006/main">
  <numFmts count="5">
    <numFmt numFmtId="176" formatCode="&quot;￥&quot;#,##0.0;&quot;￥&quot;\-#,##0.0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2"/>
      <color theme="1"/>
      <name val="宋体"/>
      <charset val="134"/>
      <scheme val="minor"/>
    </font>
    <font>
      <u/>
      <sz val="10"/>
      <color theme="1"/>
      <name val="宋体"/>
      <charset val="134"/>
      <scheme val="minor"/>
    </font>
    <font>
      <u/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2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5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/>
    </xf>
    <xf numFmtId="0" fontId="10" fillId="2" borderId="4" xfId="0" applyNumberFormat="1" applyFont="1" applyFill="1" applyBorder="1" applyAlignment="1">
      <alignment horizontal="center" vertical="center"/>
    </xf>
    <xf numFmtId="0" fontId="10" fillId="2" borderId="4" xfId="0" applyNumberFormat="1" applyFont="1" applyFill="1" applyBorder="1" applyAlignment="1">
      <alignment horizontal="center" vertical="center" wrapText="1"/>
    </xf>
    <xf numFmtId="0" fontId="11" fillId="2" borderId="4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3" fillId="2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12" fillId="0" borderId="1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176" fontId="1" fillId="0" borderId="0" xfId="0" applyNumberFormat="1" applyFont="1"/>
    <xf numFmtId="176" fontId="0" fillId="0" borderId="0" xfId="0" applyNumberForma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26"/>
  <sheetViews>
    <sheetView tabSelected="1" workbookViewId="0">
      <selection activeCell="Q16" sqref="Q8:Q16"/>
    </sheetView>
  </sheetViews>
  <sheetFormatPr defaultColWidth="9" defaultRowHeight="13.5"/>
  <cols>
    <col min="2" max="2" width="5.875" customWidth="1"/>
    <col min="3" max="3" width="11.875" customWidth="1"/>
    <col min="4" max="4" width="16.125" customWidth="1"/>
    <col min="5" max="5" width="10.5" customWidth="1"/>
    <col min="6" max="6" width="21.375" customWidth="1"/>
    <col min="7" max="7" width="10.375" customWidth="1"/>
    <col min="8" max="9" width="11.125" customWidth="1"/>
    <col min="10" max="10" width="9" customWidth="1"/>
    <col min="11" max="11" width="11.125" customWidth="1"/>
    <col min="12" max="12" width="9" customWidth="1"/>
    <col min="13" max="13" width="9.375" customWidth="1"/>
    <col min="14" max="14" width="9" customWidth="1"/>
    <col min="15" max="15" width="10.125" customWidth="1"/>
    <col min="16" max="16" width="5.125" customWidth="1"/>
    <col min="17" max="17" width="11.5" customWidth="1"/>
    <col min="18" max="18" width="11.75" customWidth="1"/>
    <col min="19" max="19" width="5.75" customWidth="1"/>
    <col min="20" max="20" width="10.625" customWidth="1"/>
    <col min="21" max="21" width="10.25"/>
  </cols>
  <sheetData>
    <row r="1" ht="14.25"/>
    <row r="2" ht="5.1" customHeight="1" spans="2:9">
      <c r="B2" s="2"/>
      <c r="C2" s="3"/>
      <c r="D2" s="3"/>
      <c r="E2" s="3"/>
      <c r="F2" s="3"/>
      <c r="G2" s="3"/>
      <c r="H2" s="3"/>
      <c r="I2" s="33"/>
    </row>
    <row r="3" ht="51" customHeight="1" spans="2:11">
      <c r="B3" s="4" t="s">
        <v>0</v>
      </c>
      <c r="C3" s="5"/>
      <c r="D3" s="5"/>
      <c r="E3" s="5"/>
      <c r="F3" s="5"/>
      <c r="G3" s="5"/>
      <c r="H3" s="5"/>
      <c r="I3" s="34"/>
      <c r="J3" s="35"/>
      <c r="K3" s="35"/>
    </row>
    <row r="4" ht="14.25" customHeight="1" spans="2:11">
      <c r="B4" s="6" t="s">
        <v>1</v>
      </c>
      <c r="C4" s="7"/>
      <c r="D4" s="7"/>
      <c r="E4" s="7"/>
      <c r="F4" s="7"/>
      <c r="G4" s="7"/>
      <c r="H4" s="7"/>
      <c r="I4" s="36"/>
      <c r="J4" s="37"/>
      <c r="K4" s="37"/>
    </row>
    <row r="5" ht="21" customHeight="1" spans="2:11">
      <c r="B5" s="8" t="s">
        <v>2</v>
      </c>
      <c r="C5" s="9"/>
      <c r="D5" s="9"/>
      <c r="E5" s="10" t="s">
        <v>3</v>
      </c>
      <c r="F5" s="9"/>
      <c r="G5" s="11" t="s">
        <v>4</v>
      </c>
      <c r="H5" s="12"/>
      <c r="I5" s="38"/>
      <c r="J5" s="39"/>
      <c r="K5" s="40"/>
    </row>
    <row r="6" ht="21" customHeight="1" spans="2:11">
      <c r="B6" s="13" t="s">
        <v>5</v>
      </c>
      <c r="C6" s="9"/>
      <c r="D6" s="9"/>
      <c r="E6" s="9"/>
      <c r="F6" s="9"/>
      <c r="G6" s="14" t="s">
        <v>6</v>
      </c>
      <c r="H6" s="9"/>
      <c r="I6" s="41"/>
      <c r="J6" s="42"/>
      <c r="K6" s="42"/>
    </row>
    <row r="7" ht="20.1" customHeight="1" spans="2:21">
      <c r="B7" s="15" t="s">
        <v>7</v>
      </c>
      <c r="C7" s="16" t="s">
        <v>8</v>
      </c>
      <c r="D7" s="16" t="s">
        <v>9</v>
      </c>
      <c r="E7" s="16" t="s">
        <v>10</v>
      </c>
      <c r="F7" s="16" t="s">
        <v>11</v>
      </c>
      <c r="G7" s="16" t="s">
        <v>12</v>
      </c>
      <c r="H7" s="17" t="s">
        <v>13</v>
      </c>
      <c r="I7" s="43" t="s">
        <v>14</v>
      </c>
      <c r="J7" s="44"/>
      <c r="K7" s="44"/>
      <c r="L7" s="35"/>
      <c r="M7" s="35"/>
      <c r="P7" t="s">
        <v>15</v>
      </c>
      <c r="Q7" t="s">
        <v>16</v>
      </c>
      <c r="S7" t="s">
        <v>15</v>
      </c>
      <c r="T7" t="s">
        <v>17</v>
      </c>
      <c r="U7" t="s">
        <v>18</v>
      </c>
    </row>
    <row r="8" s="1" customFormat="1" ht="18" customHeight="1" spans="2:19">
      <c r="B8" s="18">
        <v>1</v>
      </c>
      <c r="C8" s="19" t="s">
        <v>19</v>
      </c>
      <c r="D8" s="20" t="s">
        <v>20</v>
      </c>
      <c r="E8" s="21" t="s">
        <v>21</v>
      </c>
      <c r="F8" s="21" t="s">
        <v>22</v>
      </c>
      <c r="G8" s="21" t="s">
        <v>23</v>
      </c>
      <c r="H8" s="21">
        <v>1</v>
      </c>
      <c r="I8" s="45" t="s">
        <v>24</v>
      </c>
      <c r="J8" s="46"/>
      <c r="K8" s="21" t="s">
        <v>22</v>
      </c>
      <c r="L8" s="46">
        <v>390</v>
      </c>
      <c r="M8" s="46">
        <v>270</v>
      </c>
      <c r="N8" s="1">
        <v>39</v>
      </c>
      <c r="O8" s="1">
        <f t="shared" ref="O8:O16" si="0">L8*M8*N8*7.85/1000000</f>
        <v>32.237595</v>
      </c>
      <c r="P8" s="1">
        <v>7.5</v>
      </c>
      <c r="Q8" s="56">
        <f t="shared" ref="Q8:Q16" si="1">O8*P8*H8</f>
        <v>241.7819625</v>
      </c>
      <c r="S8" s="1">
        <v>9.5</v>
      </c>
    </row>
    <row r="9" s="1" customFormat="1" ht="18" customHeight="1" spans="2:20">
      <c r="B9" s="18"/>
      <c r="C9" s="22"/>
      <c r="D9" s="20" t="s">
        <v>25</v>
      </c>
      <c r="E9" s="21" t="s">
        <v>21</v>
      </c>
      <c r="F9" s="21" t="s">
        <v>26</v>
      </c>
      <c r="G9" s="21" t="s">
        <v>27</v>
      </c>
      <c r="H9" s="21">
        <v>1</v>
      </c>
      <c r="I9" s="47"/>
      <c r="J9" s="46"/>
      <c r="K9" s="21" t="s">
        <v>26</v>
      </c>
      <c r="L9" s="46">
        <v>260</v>
      </c>
      <c r="M9" s="46">
        <v>230</v>
      </c>
      <c r="N9" s="1">
        <v>19</v>
      </c>
      <c r="O9" s="1">
        <f t="shared" si="0"/>
        <v>8.91917</v>
      </c>
      <c r="P9" s="1">
        <v>7.5</v>
      </c>
      <c r="Q9" s="56">
        <f t="shared" si="1"/>
        <v>66.893775</v>
      </c>
      <c r="S9" s="1">
        <v>9.5</v>
      </c>
      <c r="T9" s="56">
        <f t="shared" ref="T9:T13" si="2">S9*O9*H9</f>
        <v>84.732115</v>
      </c>
    </row>
    <row r="10" s="1" customFormat="1" ht="18" customHeight="1" spans="2:20">
      <c r="B10" s="18"/>
      <c r="C10" s="22"/>
      <c r="D10" s="20" t="s">
        <v>28</v>
      </c>
      <c r="E10" s="21" t="s">
        <v>21</v>
      </c>
      <c r="F10" s="21" t="s">
        <v>29</v>
      </c>
      <c r="G10" s="21" t="s">
        <v>30</v>
      </c>
      <c r="H10" s="21">
        <v>1</v>
      </c>
      <c r="I10" s="47"/>
      <c r="J10" s="46"/>
      <c r="K10" s="21" t="s">
        <v>29</v>
      </c>
      <c r="L10" s="46">
        <v>260</v>
      </c>
      <c r="M10" s="46">
        <v>230</v>
      </c>
      <c r="N10" s="1">
        <v>24</v>
      </c>
      <c r="O10" s="1">
        <f t="shared" si="0"/>
        <v>11.26632</v>
      </c>
      <c r="P10" s="1">
        <v>7.5</v>
      </c>
      <c r="Q10" s="56">
        <f t="shared" si="1"/>
        <v>84.4974</v>
      </c>
      <c r="S10" s="1">
        <v>9.5</v>
      </c>
      <c r="T10" s="56">
        <f t="shared" si="2"/>
        <v>107.03004</v>
      </c>
    </row>
    <row r="11" s="1" customFormat="1" ht="18" customHeight="1" spans="2:20">
      <c r="B11" s="18"/>
      <c r="C11" s="22"/>
      <c r="D11" s="21" t="s">
        <v>31</v>
      </c>
      <c r="E11" s="21" t="s">
        <v>32</v>
      </c>
      <c r="F11" s="21" t="s">
        <v>33</v>
      </c>
      <c r="G11" s="21" t="s">
        <v>34</v>
      </c>
      <c r="H11" s="21">
        <v>1</v>
      </c>
      <c r="I11" s="47"/>
      <c r="J11" s="46"/>
      <c r="K11" s="21" t="s">
        <v>33</v>
      </c>
      <c r="L11" s="46">
        <v>167</v>
      </c>
      <c r="M11" s="46">
        <v>77</v>
      </c>
      <c r="N11" s="1">
        <v>70</v>
      </c>
      <c r="O11" s="1">
        <f t="shared" si="0"/>
        <v>7.0660205</v>
      </c>
      <c r="P11" s="1">
        <v>55</v>
      </c>
      <c r="Q11" s="56">
        <f t="shared" si="1"/>
        <v>388.6311275</v>
      </c>
      <c r="S11" s="1">
        <v>11.5</v>
      </c>
      <c r="T11" s="56">
        <f t="shared" si="2"/>
        <v>81.25923575</v>
      </c>
    </row>
    <row r="12" s="1" customFormat="1" ht="18" customHeight="1" spans="2:20">
      <c r="B12" s="18"/>
      <c r="C12" s="22"/>
      <c r="D12" s="21" t="s">
        <v>35</v>
      </c>
      <c r="E12" s="21" t="s">
        <v>32</v>
      </c>
      <c r="F12" s="21" t="s">
        <v>36</v>
      </c>
      <c r="G12" s="21" t="s">
        <v>34</v>
      </c>
      <c r="H12" s="21">
        <v>1</v>
      </c>
      <c r="I12" s="47"/>
      <c r="J12" s="46"/>
      <c r="K12" s="21" t="s">
        <v>36</v>
      </c>
      <c r="L12" s="46">
        <v>190</v>
      </c>
      <c r="M12" s="46">
        <v>110</v>
      </c>
      <c r="N12" s="1">
        <v>40</v>
      </c>
      <c r="O12" s="1">
        <f t="shared" si="0"/>
        <v>6.5626</v>
      </c>
      <c r="P12" s="1">
        <v>55</v>
      </c>
      <c r="Q12" s="56">
        <f t="shared" si="1"/>
        <v>360.943</v>
      </c>
      <c r="S12" s="1">
        <v>11.5</v>
      </c>
      <c r="T12" s="56">
        <f t="shared" si="2"/>
        <v>75.4699</v>
      </c>
    </row>
    <row r="13" s="1" customFormat="1" ht="18" customHeight="1" spans="2:20">
      <c r="B13" s="18"/>
      <c r="C13" s="22"/>
      <c r="D13" s="21" t="s">
        <v>37</v>
      </c>
      <c r="E13" s="21" t="s">
        <v>21</v>
      </c>
      <c r="F13" s="21" t="s">
        <v>26</v>
      </c>
      <c r="G13" s="21" t="s">
        <v>27</v>
      </c>
      <c r="H13" s="21">
        <v>1</v>
      </c>
      <c r="I13" s="47"/>
      <c r="J13" s="46"/>
      <c r="K13" s="21" t="s">
        <v>26</v>
      </c>
      <c r="L13" s="46">
        <v>260</v>
      </c>
      <c r="M13" s="46">
        <v>230</v>
      </c>
      <c r="N13" s="1">
        <v>19</v>
      </c>
      <c r="O13" s="1">
        <f t="shared" si="0"/>
        <v>8.91917</v>
      </c>
      <c r="P13" s="1">
        <v>7.5</v>
      </c>
      <c r="Q13" s="56">
        <f t="shared" si="1"/>
        <v>66.893775</v>
      </c>
      <c r="S13" s="1">
        <v>9.5</v>
      </c>
      <c r="T13" s="56">
        <f t="shared" si="2"/>
        <v>84.732115</v>
      </c>
    </row>
    <row r="14" s="1" customFormat="1" ht="18" customHeight="1" spans="2:20">
      <c r="B14" s="18"/>
      <c r="C14" s="22"/>
      <c r="D14" s="20" t="s">
        <v>38</v>
      </c>
      <c r="E14" s="21" t="s">
        <v>21</v>
      </c>
      <c r="F14" s="21" t="s">
        <v>39</v>
      </c>
      <c r="G14" s="21" t="s">
        <v>27</v>
      </c>
      <c r="H14" s="21">
        <v>1</v>
      </c>
      <c r="I14" s="47"/>
      <c r="J14" s="46"/>
      <c r="K14" s="21" t="s">
        <v>39</v>
      </c>
      <c r="L14" s="46">
        <v>260</v>
      </c>
      <c r="M14" s="46">
        <v>230</v>
      </c>
      <c r="N14" s="1">
        <v>39</v>
      </c>
      <c r="O14" s="1">
        <f>L14*M14*N14*7.85/1000000</f>
        <v>18.30777</v>
      </c>
      <c r="P14" s="1">
        <v>7.5</v>
      </c>
      <c r="Q14" s="56">
        <f>O14*P14*H14</f>
        <v>137.308275</v>
      </c>
      <c r="T14" s="56"/>
    </row>
    <row r="15" s="1" customFormat="1" ht="18" customHeight="1" spans="2:20">
      <c r="B15" s="18"/>
      <c r="C15" s="22"/>
      <c r="D15" s="20" t="s">
        <v>40</v>
      </c>
      <c r="E15" s="21" t="s">
        <v>21</v>
      </c>
      <c r="F15" s="21" t="s">
        <v>22</v>
      </c>
      <c r="G15" s="21" t="s">
        <v>23</v>
      </c>
      <c r="H15" s="21">
        <v>1</v>
      </c>
      <c r="I15" s="47"/>
      <c r="J15" s="46"/>
      <c r="K15" s="21" t="s">
        <v>22</v>
      </c>
      <c r="L15" s="46">
        <v>390</v>
      </c>
      <c r="M15" s="46">
        <v>270</v>
      </c>
      <c r="N15" s="1">
        <v>39</v>
      </c>
      <c r="O15" s="1">
        <f t="shared" si="0"/>
        <v>32.237595</v>
      </c>
      <c r="P15" s="1">
        <v>7.5</v>
      </c>
      <c r="Q15" s="56">
        <f t="shared" si="1"/>
        <v>241.7819625</v>
      </c>
      <c r="T15" s="56"/>
    </row>
    <row r="16" s="1" customFormat="1" ht="16.5" customHeight="1" spans="2:20">
      <c r="B16" s="18"/>
      <c r="C16" s="22"/>
      <c r="D16" s="20" t="s">
        <v>41</v>
      </c>
      <c r="E16" s="21" t="s">
        <v>21</v>
      </c>
      <c r="F16" s="23" t="s">
        <v>42</v>
      </c>
      <c r="G16" s="21" t="s">
        <v>23</v>
      </c>
      <c r="H16" s="21">
        <v>2</v>
      </c>
      <c r="I16" s="48"/>
      <c r="J16" s="46"/>
      <c r="K16" s="23" t="s">
        <v>42</v>
      </c>
      <c r="L16" s="46">
        <v>270</v>
      </c>
      <c r="M16" s="46">
        <v>60</v>
      </c>
      <c r="N16" s="1">
        <v>39</v>
      </c>
      <c r="O16" s="1">
        <f t="shared" si="0"/>
        <v>4.95963</v>
      </c>
      <c r="P16" s="1">
        <v>7.5</v>
      </c>
      <c r="Q16" s="56">
        <f t="shared" si="1"/>
        <v>74.39445</v>
      </c>
      <c r="T16" s="56"/>
    </row>
    <row r="17" s="1" customFormat="1" ht="16.5" customHeight="1" spans="2:20">
      <c r="B17" s="18"/>
      <c r="C17" s="22"/>
      <c r="D17" s="24" t="s">
        <v>43</v>
      </c>
      <c r="E17" s="25" t="s">
        <v>44</v>
      </c>
      <c r="F17" s="26" t="s">
        <v>45</v>
      </c>
      <c r="G17" s="25" t="s">
        <v>23</v>
      </c>
      <c r="H17" s="25">
        <v>4</v>
      </c>
      <c r="I17" s="49"/>
      <c r="J17" s="46"/>
      <c r="K17" s="25"/>
      <c r="L17" s="46"/>
      <c r="M17" s="46"/>
      <c r="Q17" s="56"/>
      <c r="T17" s="56"/>
    </row>
    <row r="18" s="1" customFormat="1" ht="18" customHeight="1" spans="2:20">
      <c r="B18" s="18"/>
      <c r="C18" s="22"/>
      <c r="D18" s="27" t="s">
        <v>46</v>
      </c>
      <c r="E18" s="25" t="s">
        <v>47</v>
      </c>
      <c r="F18" s="28" t="s">
        <v>48</v>
      </c>
      <c r="G18" s="25" t="s">
        <v>23</v>
      </c>
      <c r="H18" s="25">
        <v>4</v>
      </c>
      <c r="I18" s="50"/>
      <c r="J18" s="46"/>
      <c r="K18" s="25"/>
      <c r="L18" s="46"/>
      <c r="M18" s="46"/>
      <c r="R18" s="56">
        <v>100</v>
      </c>
      <c r="T18" s="56"/>
    </row>
    <row r="19" s="1" customFormat="1" ht="18" customHeight="1" spans="2:20">
      <c r="B19" s="18"/>
      <c r="C19" s="22"/>
      <c r="D19" s="27" t="s">
        <v>49</v>
      </c>
      <c r="E19" s="25" t="s">
        <v>47</v>
      </c>
      <c r="F19" s="28" t="s">
        <v>50</v>
      </c>
      <c r="G19" s="25" t="s">
        <v>23</v>
      </c>
      <c r="H19" s="25">
        <v>12</v>
      </c>
      <c r="I19" s="50"/>
      <c r="J19" s="46"/>
      <c r="K19" s="51"/>
      <c r="L19" s="46"/>
      <c r="M19" s="46"/>
      <c r="R19" s="56">
        <v>150</v>
      </c>
      <c r="T19" s="56"/>
    </row>
    <row r="20" s="1" customFormat="1" ht="18" customHeight="1" spans="2:20">
      <c r="B20" s="18"/>
      <c r="C20" s="22"/>
      <c r="D20" s="26" t="s">
        <v>51</v>
      </c>
      <c r="E20" s="25" t="s">
        <v>47</v>
      </c>
      <c r="F20" s="28" t="s">
        <v>52</v>
      </c>
      <c r="G20" s="25" t="s">
        <v>23</v>
      </c>
      <c r="H20" s="25">
        <v>4</v>
      </c>
      <c r="I20" s="50"/>
      <c r="J20" s="46"/>
      <c r="K20" s="51"/>
      <c r="L20" s="46"/>
      <c r="M20" s="46"/>
      <c r="R20" s="56"/>
      <c r="T20" s="56"/>
    </row>
    <row r="21" s="1" customFormat="1" ht="18" customHeight="1" spans="2:20">
      <c r="B21" s="18"/>
      <c r="C21" s="22"/>
      <c r="D21" s="26" t="s">
        <v>53</v>
      </c>
      <c r="E21" s="25" t="s">
        <v>47</v>
      </c>
      <c r="F21" s="28" t="s">
        <v>54</v>
      </c>
      <c r="G21" s="25" t="s">
        <v>23</v>
      </c>
      <c r="H21" s="25">
        <v>4</v>
      </c>
      <c r="I21" s="49"/>
      <c r="J21" s="46"/>
      <c r="K21" s="25"/>
      <c r="L21" s="46"/>
      <c r="M21" s="46"/>
      <c r="O21" s="1">
        <f t="shared" ref="O21:O22" si="3">L21*M21*N21*7.85/1000000</f>
        <v>0</v>
      </c>
      <c r="R21" s="56">
        <v>1200</v>
      </c>
      <c r="T21" s="56"/>
    </row>
    <row r="22" s="1" customFormat="1" ht="18" customHeight="1" spans="2:20">
      <c r="B22" s="18"/>
      <c r="C22" s="22"/>
      <c r="D22" s="24" t="s">
        <v>55</v>
      </c>
      <c r="E22" s="25" t="s">
        <v>47</v>
      </c>
      <c r="F22" s="28" t="s">
        <v>56</v>
      </c>
      <c r="G22" s="25" t="s">
        <v>23</v>
      </c>
      <c r="H22" s="25">
        <v>2</v>
      </c>
      <c r="I22" s="49"/>
      <c r="J22" s="46"/>
      <c r="K22" s="51"/>
      <c r="L22" s="46"/>
      <c r="M22" s="46"/>
      <c r="O22" s="1">
        <f t="shared" si="3"/>
        <v>0</v>
      </c>
      <c r="R22" s="56">
        <v>600</v>
      </c>
      <c r="T22" s="56"/>
    </row>
    <row r="23" ht="86.1" customHeight="1" spans="2:21">
      <c r="B23" s="29" t="s">
        <v>57</v>
      </c>
      <c r="C23" s="30"/>
      <c r="D23" s="30"/>
      <c r="E23" s="30"/>
      <c r="F23" s="30"/>
      <c r="G23" s="30"/>
      <c r="H23" s="30"/>
      <c r="I23" s="52"/>
      <c r="J23" s="53"/>
      <c r="K23" s="53"/>
      <c r="R23" s="57">
        <f>SUM(R18:R22)</f>
        <v>2050</v>
      </c>
      <c r="T23" s="57">
        <f>SUM(T8:T22)</f>
        <v>433.22340575</v>
      </c>
      <c r="U23" s="57">
        <f>SUM(U8:U22)</f>
        <v>0</v>
      </c>
    </row>
    <row r="24" ht="42.75" customHeight="1" spans="2:21">
      <c r="B24" s="31" t="s">
        <v>58</v>
      </c>
      <c r="C24" s="32"/>
      <c r="D24" s="32"/>
      <c r="E24" s="32"/>
      <c r="F24" s="32"/>
      <c r="G24" s="32"/>
      <c r="H24" s="32"/>
      <c r="I24" s="54"/>
      <c r="J24" s="55"/>
      <c r="K24" s="55"/>
      <c r="R24">
        <v>28000</v>
      </c>
      <c r="T24">
        <v>3700</v>
      </c>
      <c r="U24">
        <v>3900</v>
      </c>
    </row>
    <row r="25" spans="18:18">
      <c r="R25">
        <v>16000</v>
      </c>
    </row>
    <row r="26" spans="18:18">
      <c r="R26">
        <v>12000</v>
      </c>
    </row>
  </sheetData>
  <mergeCells count="12">
    <mergeCell ref="B3:I3"/>
    <mergeCell ref="B4:I4"/>
    <mergeCell ref="B5:D5"/>
    <mergeCell ref="E5:F5"/>
    <mergeCell ref="G5:I5"/>
    <mergeCell ref="B6:F6"/>
    <mergeCell ref="G6:I6"/>
    <mergeCell ref="B23:I23"/>
    <mergeCell ref="B24:I24"/>
    <mergeCell ref="B8:B22"/>
    <mergeCell ref="C8:C22"/>
    <mergeCell ref="I8:I16"/>
  </mergeCells>
  <printOptions horizontalCentered="1" verticalCentered="1"/>
  <pageMargins left="0" right="0" top="0" bottom="0" header="0.313888888888889" footer="0.313888888888889"/>
  <pageSetup paperSize="9" scale="93" orientation="portrait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2021-09-06T01:52:00Z</dcterms:created>
  <cp:lastPrinted>2021-09-08T09:10:00Z</cp:lastPrinted>
  <dcterms:modified xsi:type="dcterms:W3CDTF">2023-09-28T07:29:46Z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