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H1" authorId="0">
      <text>
        <r>
          <rPr>
            <sz val="9"/>
            <rFont val="宋体"/>
            <charset val="134"/>
          </rPr>
          <t xml:space="preserve">
系数1.3</t>
        </r>
      </text>
    </comment>
    <comment ref="M1" authorId="0">
      <text>
        <r>
          <rPr>
            <sz val="9"/>
            <rFont val="宋体"/>
            <charset val="134"/>
          </rPr>
          <t>未成系数</t>
        </r>
      </text>
    </comment>
  </commentList>
</comments>
</file>

<file path=xl/sharedStrings.xml><?xml version="1.0" encoding="utf-8"?>
<sst xmlns="http://schemas.openxmlformats.org/spreadsheetml/2006/main" count="42" uniqueCount="31">
  <si>
    <t>客户</t>
  </si>
  <si>
    <t>项目</t>
  </si>
  <si>
    <t>产品</t>
  </si>
  <si>
    <t>QAD码</t>
  </si>
  <si>
    <t>现销售未税单价</t>
  </si>
  <si>
    <t>外购原材料金额</t>
  </si>
  <si>
    <t>自制原材料金额</t>
  </si>
  <si>
    <t>原材料金额合计</t>
  </si>
  <si>
    <t>附加值</t>
  </si>
  <si>
    <t>材料金额合计</t>
  </si>
  <si>
    <t>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</si>
  <si>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</si>
  <si>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</si>
  <si>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</si>
  <si>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</si>
  <si>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</si>
  <si>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</si>
  <si>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</si>
  <si>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</si>
  <si>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</si>
  <si>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</si>
  <si>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附加值率</t>
  </si>
  <si>
    <t>济南</t>
  </si>
  <si>
    <t>NX项目</t>
  </si>
  <si>
    <t>NX底座模块化总成</t>
  </si>
  <si>
    <t>SHT0015631</t>
  </si>
  <si>
    <t>NX底支架</t>
  </si>
  <si>
    <t>SHT0015691</t>
  </si>
  <si>
    <t>——</t>
  </si>
  <si>
    <t>自卸车底支架</t>
  </si>
  <si>
    <t>SHT0014653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</si>
</sst>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.00_ "/>
    <numFmt numFmtId="178" formatCode="0.00_);[Red]\(0.00\)"/>
  </numFmts>
  <fonts count="27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2"/>
      <name val="微软雅黑"/>
      <family val="2"/>
      <charset val="134"/>
    </font>
    <font>
      <sz val="11"/>
      <name val="微软雅黑"/>
      <family val="2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vertical="center"/>
    </xf>
    <xf numFmtId="9" fontId="2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selection activeCell="H17" sqref="H17"/>
    </sheetView>
  </sheetViews>
  <sheetFormatPr defaultColWidth="9" defaultRowHeight="13.5" outlineLevelRow="3"/>
  <cols>
    <col min="1" max="1" width="5.375" customWidth="1"/>
    <col min="2" max="2" width="7.375" customWidth="1"/>
    <col min="3" max="3" width="23.25" customWidth="1"/>
    <col min="4" max="4" width="12.75" customWidth="1"/>
    <col min="6" max="9" width="8.125" customWidth="1"/>
    <col min="10" max="10" width="6.25" customWidth="1"/>
    <col min="11" max="13" width="8.125" customWidth="1"/>
    <col min="14" max="14" width="8.875" customWidth="1"/>
    <col min="15" max="15" width="6.875" customWidth="1"/>
    <col min="16" max="16" width="8.875" customWidth="1"/>
    <col min="17" max="17" width="6.875" customWidth="1"/>
    <col min="18" max="18" width="8.875" customWidth="1"/>
    <col min="19" max="19" width="6.875" customWidth="1"/>
    <col min="20" max="20" width="8.875" customWidth="1"/>
    <col min="21" max="21" width="6.875" customWidth="1"/>
    <col min="22" max="22" width="7" customWidth="1"/>
    <col min="23" max="23" width="8.875" customWidth="1"/>
    <col min="24" max="24" width="5.875" customWidth="1"/>
    <col min="25" max="25" width="7" customWidth="1"/>
    <col min="26" max="26" width="8.25" customWidth="1"/>
    <col min="27" max="27" width="8.875" customWidth="1"/>
    <col min="28" max="28" width="7" customWidth="1"/>
    <col min="29" max="29" width="8.125" customWidth="1"/>
  </cols>
  <sheetData>
    <row r="1" ht="54" spans="1:29">
      <c r="A1" s="1" t="s">
        <v>0</v>
      </c>
      <c r="B1" s="1" t="s">
        <v>1</v>
      </c>
      <c r="C1" s="1" t="s">
        <v>2</v>
      </c>
      <c r="D1" s="1" t="s">
        <v>3</v>
      </c>
      <c r="E1" s="2"/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1" t="s">
        <v>5</v>
      </c>
      <c r="L1" s="1" t="s">
        <v>6</v>
      </c>
      <c r="M1" s="1" t="s">
        <v>9</v>
      </c>
      <c r="N1" s="9" t="s">
        <v>10</v>
      </c>
      <c r="O1" s="9" t="s">
        <v>11</v>
      </c>
      <c r="P1" s="9" t="s">
        <v>12</v>
      </c>
      <c r="Q1" s="9" t="s">
        <v>11</v>
      </c>
      <c r="R1" s="9" t="s">
        <v>13</v>
      </c>
      <c r="S1" s="9" t="s">
        <v>11</v>
      </c>
      <c r="T1" s="9" t="s">
        <v>14</v>
      </c>
      <c r="U1" s="9" t="s">
        <v>11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11" t="s">
        <v>20</v>
      </c>
      <c r="AB1" s="12" t="s">
        <v>8</v>
      </c>
      <c r="AC1" s="12" t="s">
        <v>21</v>
      </c>
    </row>
    <row r="2" ht="17.25" spans="1:29">
      <c r="A2" s="4" t="s">
        <v>22</v>
      </c>
      <c r="B2" s="5" t="s">
        <v>23</v>
      </c>
      <c r="C2" s="6" t="s">
        <v>24</v>
      </c>
      <c r="D2" s="6" t="s">
        <v>25</v>
      </c>
      <c r="E2" s="7"/>
      <c r="F2" s="8"/>
      <c r="G2" s="7"/>
      <c r="H2" s="7"/>
      <c r="I2" s="7"/>
      <c r="J2" s="7"/>
      <c r="K2" s="10">
        <v>358.88</v>
      </c>
      <c r="L2" s="10">
        <v>38.43</v>
      </c>
      <c r="M2" s="7">
        <f>K2+L2</f>
        <v>397.31</v>
      </c>
      <c r="N2" s="7">
        <v>0.39</v>
      </c>
      <c r="O2" s="7">
        <v>0.15</v>
      </c>
      <c r="P2" s="7">
        <v>0</v>
      </c>
      <c r="Q2" s="7">
        <v>0</v>
      </c>
      <c r="R2" s="7">
        <v>15.3428895833333</v>
      </c>
      <c r="S2" s="7">
        <v>2.67</v>
      </c>
      <c r="T2" s="7">
        <v>1.86</v>
      </c>
      <c r="U2" s="7">
        <v>3.86</v>
      </c>
      <c r="V2" s="7">
        <f>SUM(N2:U2)</f>
        <v>24.2728895833333</v>
      </c>
      <c r="W2" s="7">
        <f>(L2+V2)*1.18</f>
        <v>73.9894097083333</v>
      </c>
      <c r="X2" s="7">
        <v>0</v>
      </c>
      <c r="Y2" s="7">
        <v>0</v>
      </c>
      <c r="Z2" s="7">
        <f>K2*1.03</f>
        <v>369.6464</v>
      </c>
      <c r="AA2" s="7">
        <f>Z2+Y2+X2+W2</f>
        <v>443.635809708333</v>
      </c>
      <c r="AB2" s="13">
        <f>AA2-M2</f>
        <v>46.3258097083333</v>
      </c>
      <c r="AC2" s="14">
        <f>AB2/AA2</f>
        <v>0.104423062103102</v>
      </c>
    </row>
    <row r="3" ht="17.25" spans="1:29">
      <c r="A3" s="4" t="s">
        <v>22</v>
      </c>
      <c r="B3" s="5"/>
      <c r="C3" s="5" t="s">
        <v>26</v>
      </c>
      <c r="D3" s="5" t="s">
        <v>27</v>
      </c>
      <c r="E3" s="7"/>
      <c r="F3" s="8"/>
      <c r="G3" s="7"/>
      <c r="H3" s="7"/>
      <c r="I3" s="7"/>
      <c r="J3" s="7"/>
      <c r="K3" s="10">
        <v>44.8</v>
      </c>
      <c r="L3" s="10">
        <v>23.78</v>
      </c>
      <c r="M3" s="7">
        <f>K3+L3</f>
        <v>68.58</v>
      </c>
      <c r="N3" s="7">
        <v>0.88</v>
      </c>
      <c r="O3" s="7">
        <v>0.37</v>
      </c>
      <c r="P3" s="7">
        <v>14.04</v>
      </c>
      <c r="Q3" s="7">
        <v>4.33</v>
      </c>
      <c r="R3" s="7" t="s">
        <v>28</v>
      </c>
      <c r="S3" s="7" t="s">
        <v>28</v>
      </c>
      <c r="T3" s="7">
        <v>1.75</v>
      </c>
      <c r="U3" s="7">
        <v>3.63</v>
      </c>
      <c r="V3" s="7">
        <f>SUM(N3:U3)</f>
        <v>25</v>
      </c>
      <c r="W3" s="7">
        <f>(L3+V3)*1.18</f>
        <v>57.5604</v>
      </c>
      <c r="X3" s="7">
        <v>0</v>
      </c>
      <c r="Y3" s="7">
        <v>0</v>
      </c>
      <c r="Z3" s="7">
        <f>K3*1.03</f>
        <v>46.144</v>
      </c>
      <c r="AA3" s="7">
        <f>Z3+Y3+X3+W3</f>
        <v>103.7044</v>
      </c>
      <c r="AB3" s="13">
        <f>AA3-M3</f>
        <v>35.1244</v>
      </c>
      <c r="AC3" s="14">
        <f>AB3/AA3</f>
        <v>0.338697297318147</v>
      </c>
    </row>
    <row r="4" ht="17.25" spans="1:29">
      <c r="A4" s="4" t="s">
        <v>22</v>
      </c>
      <c r="B4" s="5"/>
      <c r="C4" s="5" t="s">
        <v>29</v>
      </c>
      <c r="D4" s="5" t="s">
        <v>30</v>
      </c>
      <c r="E4" s="7"/>
      <c r="F4" s="8"/>
      <c r="G4" s="7"/>
      <c r="H4" s="7"/>
      <c r="I4" s="7"/>
      <c r="J4" s="7"/>
      <c r="K4" s="10">
        <v>44.37</v>
      </c>
      <c r="L4" s="10">
        <v>25.33</v>
      </c>
      <c r="M4" s="7">
        <f>K4+L4</f>
        <v>69.7</v>
      </c>
      <c r="N4" s="7">
        <v>0.92</v>
      </c>
      <c r="O4" s="7">
        <v>0.25</v>
      </c>
      <c r="P4" s="7">
        <v>0</v>
      </c>
      <c r="Q4" s="7">
        <v>0</v>
      </c>
      <c r="R4" s="7" t="s">
        <v>28</v>
      </c>
      <c r="S4" s="7" t="s">
        <v>28</v>
      </c>
      <c r="T4" s="7">
        <v>1.75</v>
      </c>
      <c r="U4" s="7">
        <v>3.63</v>
      </c>
      <c r="V4" s="7">
        <f>SUM(N4:U4)</f>
        <v>6.55</v>
      </c>
      <c r="W4" s="7">
        <f>(L4+V4)*1.18</f>
        <v>37.6184</v>
      </c>
      <c r="X4" s="7">
        <v>0</v>
      </c>
      <c r="Y4" s="7">
        <v>0</v>
      </c>
      <c r="Z4" s="7">
        <f>K4*1.03</f>
        <v>45.7011</v>
      </c>
      <c r="AA4" s="7">
        <f>Z4+Y4+X4+W4</f>
        <v>83.3195</v>
      </c>
      <c r="AB4" s="13">
        <f>AA4-M4</f>
        <v>13.6195</v>
      </c>
      <c r="AC4" s="14">
        <f>AB4/AA4</f>
        <v>0.163461134548335</v>
      </c>
    </row>
  </sheetData>
  <mergeCells count="1">
    <mergeCell ref="B2:B4"/>
  </mergeCells>
  <conditionalFormatting sqref="D2:D4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LiuZenglian</cp:lastModifiedBy>
  <dcterms:created xsi:type="dcterms:W3CDTF">2023-05-12T11:15:00Z</dcterms:created>
  <dcterms:modified xsi:type="dcterms:W3CDTF">2023-10-08T06:04:01Z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