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零件清单" sheetId="1" r:id="rId1"/>
  </sheets>
  <definedNames>
    <definedName name="_xlnm.Print_Area" localSheetId="0">零件清单!$B$2:$I$66</definedName>
  </definedNames>
  <calcPr calcId="144525"/>
</workbook>
</file>

<file path=xl/sharedStrings.xml><?xml version="1.0" encoding="utf-8"?>
<sst xmlns="http://schemas.openxmlformats.org/spreadsheetml/2006/main" count="97">
  <si>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</si>
  <si>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3.1C平台底座模块化钣金件-自制冲压模物料</t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</si>
  <si>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ZY2347   </t>
    </r>
  </si>
  <si>
    <r>
      <t>产品名称：</t>
    </r>
    <r>
      <rPr>
        <u/>
        <sz val="10"/>
        <color theme="1"/>
        <rFont val="宋体"/>
        <charset val="134"/>
        <scheme val="minor"/>
      </rPr>
      <t>3.1C平台底座模块化钣金件_</t>
    </r>
  </si>
  <si>
    <r>
      <rPr>
        <sz val="12"/>
        <color theme="1"/>
        <rFont val="宋体"/>
        <charset val="134"/>
        <scheme val="minor"/>
      </rPr>
      <t xml:space="preserve">      申请日期：</t>
    </r>
    <r>
      <rPr>
        <u/>
        <sz val="12"/>
        <color theme="1"/>
        <rFont val="宋体"/>
        <charset val="134"/>
        <scheme val="minor"/>
      </rPr>
      <t>2023.9.28</t>
    </r>
  </si>
  <si>
    <r>
      <rPr>
        <sz val="12"/>
        <color theme="1"/>
        <rFont val="宋体"/>
        <charset val="134"/>
        <scheme val="minor"/>
      </rPr>
      <t>本司模号：__</t>
    </r>
    <r>
      <rPr>
        <u/>
        <sz val="12"/>
        <color theme="1"/>
        <rFont val="宋体"/>
        <charset val="134"/>
        <scheme val="minor"/>
      </rPr>
      <t>4套冲压模具，详见下表</t>
    </r>
    <r>
      <rPr>
        <sz val="12"/>
        <color theme="1"/>
        <rFont val="宋体"/>
        <charset val="134"/>
        <scheme val="minor"/>
      </rPr>
      <t xml:space="preserve">___        </t>
    </r>
  </si>
  <si>
    <r>
      <rPr>
        <sz val="12"/>
        <color theme="1"/>
        <rFont val="宋体"/>
        <charset val="134"/>
        <scheme val="minor"/>
      </rP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2023.10.10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</si>
  <si>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</si>
  <si>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</si>
  <si>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</si>
  <si>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</si>
  <si>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</si>
  <si>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</si>
  <si>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</si>
  <si>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</si>
  <si>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</si>
  <si>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</si>
  <si>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</si>
  <si>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</si>
  <si>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SHT0016539气囊下支架-落料冲孔模</t>
  </si>
  <si>
    <t>上模座</t>
  </si>
  <si>
    <t>45#</t>
  </si>
  <si>
    <t>660*400*49</t>
  </si>
  <si>
    <t>/</t>
  </si>
  <si>
    <t>周边倒角C2</t>
  </si>
  <si>
    <t>上垫板</t>
  </si>
  <si>
    <t>370*340*19</t>
  </si>
  <si>
    <t>40-45HRC</t>
  </si>
  <si>
    <t>上夹板</t>
  </si>
  <si>
    <t>370*340*29</t>
  </si>
  <si>
    <t>36-40HRC</t>
  </si>
  <si>
    <t>上凹模</t>
  </si>
  <si>
    <t>DC53</t>
  </si>
  <si>
    <t>370*340*54</t>
  </si>
  <si>
    <t>60-63HRC</t>
  </si>
  <si>
    <t>凸模</t>
  </si>
  <si>
    <t>280*240*44</t>
  </si>
  <si>
    <t>凸模垫块</t>
  </si>
  <si>
    <t>280*240*29</t>
  </si>
  <si>
    <t>卸料板</t>
  </si>
  <si>
    <t>370*340*44</t>
  </si>
  <si>
    <t>下垫板</t>
  </si>
  <si>
    <t>下模座</t>
  </si>
  <si>
    <t>520*400*59</t>
  </si>
  <si>
    <t>下垫脚</t>
  </si>
  <si>
    <t>400*93*39</t>
  </si>
  <si>
    <t>下托板</t>
  </si>
  <si>
    <t>660*400*29</t>
  </si>
  <si>
    <t>卸料螺钉（止挡）</t>
  </si>
  <si>
    <t>龙腾件</t>
  </si>
  <si>
    <t>棕色弹簧（扁线）</t>
  </si>
  <si>
    <t>圆线弹簧</t>
  </si>
  <si>
    <t>外导柱导套</t>
  </si>
  <si>
    <t>SHT0016539气囊下支架-成型模</t>
  </si>
  <si>
    <t>上模板</t>
  </si>
  <si>
    <t>Cr12MoV</t>
  </si>
  <si>
    <t>360*340*49</t>
  </si>
  <si>
    <t>54-58HRC</t>
  </si>
  <si>
    <t>下模块</t>
  </si>
  <si>
    <t>280*240*63</t>
  </si>
  <si>
    <t>压料板</t>
  </si>
  <si>
    <t>360*340*39</t>
  </si>
  <si>
    <t>360*340*38</t>
  </si>
  <si>
    <t>400*142*39</t>
  </si>
  <si>
    <t>氮气弹簧</t>
  </si>
  <si>
    <t>SHT0016542下框横梁-翻边模</t>
  </si>
  <si>
    <t>540*310*49</t>
  </si>
  <si>
    <t>280*100*49</t>
  </si>
  <si>
    <t>上凸模</t>
  </si>
  <si>
    <t>翻边块</t>
  </si>
  <si>
    <t>315*65*49</t>
  </si>
  <si>
    <t>下模板</t>
  </si>
  <si>
    <t>400*200*49</t>
  </si>
  <si>
    <t>顶料块</t>
  </si>
  <si>
    <t>300*50*49</t>
  </si>
  <si>
    <t>400*200*39</t>
  </si>
  <si>
    <t>540*260*59</t>
  </si>
  <si>
    <t>260*122*39</t>
  </si>
  <si>
    <t>660*320*29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</si>
  <si>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28-250</t>
    </r>
  </si>
  <si>
    <t>SHT0016547上框后横梁-翻边模</t>
  </si>
  <si>
    <t>620*310*49</t>
  </si>
  <si>
    <t>360*100*39</t>
  </si>
  <si>
    <t>360*100*59</t>
  </si>
  <si>
    <t>395*70*49</t>
  </si>
  <si>
    <t>480*200*49</t>
  </si>
  <si>
    <t>380*60*49</t>
  </si>
  <si>
    <t>480*200*39</t>
  </si>
  <si>
    <t>620*260*59</t>
  </si>
  <si>
    <t>下垫脚1</t>
  </si>
  <si>
    <t>260*132*39</t>
  </si>
  <si>
    <t>下垫脚2</t>
  </si>
  <si>
    <t>99*132*39</t>
  </si>
  <si>
    <t>下垫脚3</t>
  </si>
  <si>
    <t>345*132*59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</si>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</sst>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&quot;￥&quot;#,##0.0;&quot;￥&quot;\-#,##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2"/>
      <color theme="1"/>
      <name val="宋体"/>
      <charset val="134"/>
      <scheme val="minor"/>
    </font>
    <font>
      <u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19" borderId="20" applyNumberFormat="0" applyAlignment="0" applyProtection="0">
      <alignment vertical="center"/>
    </xf>
    <xf numFmtId="0" fontId="18" fillId="19" borderId="15" applyNumberFormat="0" applyAlignment="0" applyProtection="0">
      <alignment vertical="center"/>
    </xf>
    <xf numFmtId="0" fontId="14" fillId="10" borderId="1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0" xfId="0" applyNumberFormat="1" applyFont="1"/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66"/>
  <sheetViews>
    <sheetView tabSelected="1" workbookViewId="0">
      <selection activeCell="F7" sqref="F7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1" ht="14.25"/>
    <row r="2" ht="5" customHeight="1" spans="2:9">
      <c r="B2" s="2"/>
      <c r="C2" s="3"/>
      <c r="D2" s="3"/>
      <c r="E2" s="3"/>
      <c r="F2" s="3"/>
      <c r="G2" s="3"/>
      <c r="H2" s="3"/>
      <c r="I2" s="22"/>
    </row>
    <row r="3" ht="51" customHeight="1" spans="2:11">
      <c r="B3" s="4" t="s">
        <v>0</v>
      </c>
      <c r="C3" s="5"/>
      <c r="D3" s="5"/>
      <c r="E3" s="5"/>
      <c r="F3" s="5"/>
      <c r="G3" s="5"/>
      <c r="H3" s="5"/>
      <c r="I3" s="23"/>
      <c r="J3" s="24"/>
      <c r="K3" s="24"/>
    </row>
    <row r="4" ht="14.25" customHeight="1" spans="2:11">
      <c r="B4" s="6" t="s">
        <v>1</v>
      </c>
      <c r="C4" s="7"/>
      <c r="D4" s="7"/>
      <c r="E4" s="7"/>
      <c r="F4" s="7"/>
      <c r="G4" s="7"/>
      <c r="H4" s="7"/>
      <c r="I4" s="25"/>
      <c r="J4" s="26"/>
      <c r="K4" s="26"/>
    </row>
    <row r="5" ht="21" customHeight="1" spans="2:11">
      <c r="B5" s="8" t="s">
        <v>2</v>
      </c>
      <c r="C5" s="9"/>
      <c r="D5" s="9"/>
      <c r="E5" s="10" t="s">
        <v>3</v>
      </c>
      <c r="F5" s="9"/>
      <c r="G5" s="11" t="s">
        <v>4</v>
      </c>
      <c r="H5" s="11"/>
      <c r="I5" s="27"/>
      <c r="J5" s="28"/>
      <c r="K5" s="28"/>
    </row>
    <row r="6" ht="21" customHeight="1" spans="2:11">
      <c r="B6" s="8" t="s">
        <v>5</v>
      </c>
      <c r="C6" s="9"/>
      <c r="D6" s="9"/>
      <c r="E6" s="9"/>
      <c r="F6" s="9"/>
      <c r="G6" s="9" t="s">
        <v>6</v>
      </c>
      <c r="H6" s="9"/>
      <c r="I6" s="29"/>
      <c r="J6" s="30"/>
      <c r="K6" s="30"/>
    </row>
    <row r="7" ht="20" customHeight="1" spans="2:21">
      <c r="B7" s="12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4" t="s">
        <v>13</v>
      </c>
      <c r="I7" s="31" t="s">
        <v>14</v>
      </c>
      <c r="J7" s="32"/>
      <c r="K7" s="32"/>
      <c r="L7" s="24"/>
      <c r="M7" s="24"/>
      <c r="P7" t="s">
        <v>15</v>
      </c>
      <c r="Q7" t="s">
        <v>16</v>
      </c>
      <c r="S7" t="s">
        <v>15</v>
      </c>
      <c r="T7" t="s">
        <v>17</v>
      </c>
      <c r="U7" t="s">
        <v>18</v>
      </c>
    </row>
    <row r="8" s="1" customFormat="1" ht="18" customHeight="1" spans="2:19">
      <c r="B8" s="15">
        <v>1</v>
      </c>
      <c r="C8" s="16" t="s">
        <v>19</v>
      </c>
      <c r="D8" s="17" t="s">
        <v>20</v>
      </c>
      <c r="E8" s="18" t="s">
        <v>21</v>
      </c>
      <c r="F8" s="18" t="s">
        <v>22</v>
      </c>
      <c r="G8" s="18" t="s">
        <v>23</v>
      </c>
      <c r="H8" s="18">
        <v>1</v>
      </c>
      <c r="I8" s="33" t="s">
        <v>24</v>
      </c>
      <c r="J8" s="34"/>
      <c r="K8" s="18" t="s">
        <v>22</v>
      </c>
      <c r="L8" s="34">
        <v>660</v>
      </c>
      <c r="M8" s="34">
        <v>400</v>
      </c>
      <c r="N8" s="1">
        <v>49</v>
      </c>
      <c r="O8" s="1">
        <f>L8*M8*N8*7.85/1000000</f>
        <v>101.5476</v>
      </c>
      <c r="P8" s="1">
        <v>7.5</v>
      </c>
      <c r="Q8" s="39">
        <f t="shared" ref="Q8:Q18" si="0">O8*P8*H8</f>
        <v>761.607</v>
      </c>
      <c r="S8" s="1">
        <v>9.5</v>
      </c>
    </row>
    <row r="9" s="1" customFormat="1" ht="18" customHeight="1" spans="2:20">
      <c r="B9" s="15"/>
      <c r="C9" s="16"/>
      <c r="D9" s="17" t="s">
        <v>25</v>
      </c>
      <c r="E9" s="18" t="s">
        <v>21</v>
      </c>
      <c r="F9" s="18" t="s">
        <v>26</v>
      </c>
      <c r="G9" s="18" t="s">
        <v>27</v>
      </c>
      <c r="H9" s="18">
        <v>1</v>
      </c>
      <c r="I9" s="33"/>
      <c r="J9" s="34"/>
      <c r="K9" s="18" t="s">
        <v>26</v>
      </c>
      <c r="L9" s="34">
        <v>370</v>
      </c>
      <c r="M9" s="34">
        <v>340</v>
      </c>
      <c r="N9" s="1">
        <v>19</v>
      </c>
      <c r="O9" s="1">
        <f t="shared" ref="O9:O18" si="1">L9*M9*N9*7.85/1000000</f>
        <v>18.76307</v>
      </c>
      <c r="P9" s="1">
        <v>7.5</v>
      </c>
      <c r="Q9" s="39">
        <f t="shared" si="0"/>
        <v>140.723025</v>
      </c>
      <c r="S9" s="1">
        <v>9.5</v>
      </c>
      <c r="T9" s="39">
        <f t="shared" ref="T9:T15" si="2">S9*O9*H9</f>
        <v>178.249165</v>
      </c>
    </row>
    <row r="10" s="1" customFormat="1" ht="18" customHeight="1" spans="2:20">
      <c r="B10" s="15"/>
      <c r="C10" s="16"/>
      <c r="D10" s="17" t="s">
        <v>28</v>
      </c>
      <c r="E10" s="18" t="s">
        <v>21</v>
      </c>
      <c r="F10" s="18" t="s">
        <v>29</v>
      </c>
      <c r="G10" s="18" t="s">
        <v>30</v>
      </c>
      <c r="H10" s="18">
        <v>1</v>
      </c>
      <c r="I10" s="33"/>
      <c r="J10" s="34"/>
      <c r="K10" s="18" t="s">
        <v>29</v>
      </c>
      <c r="L10" s="34">
        <v>370</v>
      </c>
      <c r="M10" s="34">
        <v>340</v>
      </c>
      <c r="N10" s="1">
        <v>29</v>
      </c>
      <c r="O10" s="1">
        <f t="shared" si="1"/>
        <v>28.63837</v>
      </c>
      <c r="P10" s="1">
        <v>7.5</v>
      </c>
      <c r="Q10" s="39">
        <f t="shared" si="0"/>
        <v>214.787775</v>
      </c>
      <c r="S10" s="1">
        <v>9.5</v>
      </c>
      <c r="T10" s="39">
        <f t="shared" si="2"/>
        <v>272.064515</v>
      </c>
    </row>
    <row r="11" s="1" customFormat="1" ht="18" customHeight="1" spans="2:20">
      <c r="B11" s="15"/>
      <c r="C11" s="16"/>
      <c r="D11" s="18" t="s">
        <v>31</v>
      </c>
      <c r="E11" s="18" t="s">
        <v>32</v>
      </c>
      <c r="F11" s="18" t="s">
        <v>33</v>
      </c>
      <c r="G11" s="18" t="s">
        <v>34</v>
      </c>
      <c r="H11" s="18">
        <v>1</v>
      </c>
      <c r="I11" s="33"/>
      <c r="J11" s="34"/>
      <c r="K11" s="18" t="s">
        <v>33</v>
      </c>
      <c r="L11" s="34">
        <v>370</v>
      </c>
      <c r="M11" s="34">
        <v>340</v>
      </c>
      <c r="N11" s="1">
        <v>54</v>
      </c>
      <c r="O11" s="1">
        <f t="shared" si="1"/>
        <v>53.32662</v>
      </c>
      <c r="P11" s="1">
        <v>55</v>
      </c>
      <c r="Q11" s="39">
        <f t="shared" si="0"/>
        <v>2932.9641</v>
      </c>
      <c r="S11" s="1">
        <v>11.5</v>
      </c>
      <c r="T11" s="39">
        <f t="shared" si="2"/>
        <v>613.25613</v>
      </c>
    </row>
    <row r="12" s="1" customFormat="1" ht="18" customHeight="1" spans="2:20">
      <c r="B12" s="15"/>
      <c r="C12" s="16"/>
      <c r="D12" s="18" t="s">
        <v>35</v>
      </c>
      <c r="E12" s="18" t="s">
        <v>32</v>
      </c>
      <c r="F12" s="18" t="s">
        <v>36</v>
      </c>
      <c r="G12" s="18" t="s">
        <v>34</v>
      </c>
      <c r="H12" s="18">
        <v>1</v>
      </c>
      <c r="I12" s="33"/>
      <c r="J12" s="34"/>
      <c r="K12" s="18" t="s">
        <v>36</v>
      </c>
      <c r="L12" s="34">
        <v>280</v>
      </c>
      <c r="M12" s="34">
        <v>240</v>
      </c>
      <c r="N12" s="1">
        <v>44</v>
      </c>
      <c r="O12" s="1">
        <f t="shared" si="1"/>
        <v>23.21088</v>
      </c>
      <c r="P12" s="1">
        <v>55</v>
      </c>
      <c r="Q12" s="39">
        <f t="shared" si="0"/>
        <v>1276.5984</v>
      </c>
      <c r="S12" s="1">
        <v>11.5</v>
      </c>
      <c r="T12" s="39">
        <f t="shared" si="2"/>
        <v>266.92512</v>
      </c>
    </row>
    <row r="13" s="1" customFormat="1" ht="18" customHeight="1" spans="2:20">
      <c r="B13" s="15"/>
      <c r="C13" s="16"/>
      <c r="D13" s="18" t="s">
        <v>37</v>
      </c>
      <c r="E13" s="18" t="s">
        <v>21</v>
      </c>
      <c r="F13" s="18" t="s">
        <v>38</v>
      </c>
      <c r="G13" s="18" t="s">
        <v>27</v>
      </c>
      <c r="H13" s="18">
        <v>1</v>
      </c>
      <c r="I13" s="33"/>
      <c r="J13" s="34"/>
      <c r="K13" s="18" t="s">
        <v>38</v>
      </c>
      <c r="L13" s="34">
        <v>280</v>
      </c>
      <c r="M13" s="34">
        <v>240</v>
      </c>
      <c r="N13" s="1">
        <v>29</v>
      </c>
      <c r="O13" s="1">
        <f t="shared" si="1"/>
        <v>15.29808</v>
      </c>
      <c r="P13" s="1">
        <v>7.5</v>
      </c>
      <c r="Q13" s="39">
        <f t="shared" si="0"/>
        <v>114.7356</v>
      </c>
      <c r="S13" s="1">
        <v>9.5</v>
      </c>
      <c r="T13" s="39">
        <f t="shared" si="2"/>
        <v>145.33176</v>
      </c>
    </row>
    <row r="14" s="1" customFormat="1" ht="18" customHeight="1" spans="2:20">
      <c r="B14" s="15"/>
      <c r="C14" s="16"/>
      <c r="D14" s="18" t="s">
        <v>39</v>
      </c>
      <c r="E14" s="18" t="s">
        <v>21</v>
      </c>
      <c r="F14" s="18" t="s">
        <v>40</v>
      </c>
      <c r="G14" s="18" t="s">
        <v>27</v>
      </c>
      <c r="H14" s="18">
        <v>1</v>
      </c>
      <c r="I14" s="33"/>
      <c r="J14" s="34"/>
      <c r="K14" s="18" t="s">
        <v>40</v>
      </c>
      <c r="L14" s="34">
        <v>370</v>
      </c>
      <c r="M14" s="34">
        <v>340</v>
      </c>
      <c r="N14" s="1">
        <v>44</v>
      </c>
      <c r="O14" s="1">
        <f t="shared" si="1"/>
        <v>43.45132</v>
      </c>
      <c r="P14" s="1">
        <v>7.5</v>
      </c>
      <c r="Q14" s="39">
        <f t="shared" si="0"/>
        <v>325.8849</v>
      </c>
      <c r="S14" s="1">
        <v>9.5</v>
      </c>
      <c r="T14" s="39">
        <f t="shared" si="2"/>
        <v>412.78754</v>
      </c>
    </row>
    <row r="15" s="1" customFormat="1" ht="18" customHeight="1" spans="2:20">
      <c r="B15" s="15"/>
      <c r="C15" s="16"/>
      <c r="D15" s="18" t="s">
        <v>41</v>
      </c>
      <c r="E15" s="18" t="s">
        <v>21</v>
      </c>
      <c r="F15" s="18" t="s">
        <v>26</v>
      </c>
      <c r="G15" s="18" t="s">
        <v>27</v>
      </c>
      <c r="H15" s="18">
        <v>1</v>
      </c>
      <c r="I15" s="33" t="s">
        <v>24</v>
      </c>
      <c r="J15" s="34"/>
      <c r="K15" s="18" t="s">
        <v>26</v>
      </c>
      <c r="L15" s="34">
        <v>370</v>
      </c>
      <c r="M15" s="34">
        <v>340</v>
      </c>
      <c r="N15" s="1">
        <v>19</v>
      </c>
      <c r="O15" s="1">
        <f t="shared" si="1"/>
        <v>18.76307</v>
      </c>
      <c r="P15" s="1">
        <v>7.5</v>
      </c>
      <c r="Q15" s="39">
        <f t="shared" si="0"/>
        <v>140.723025</v>
      </c>
      <c r="S15" s="1">
        <v>9.5</v>
      </c>
      <c r="T15" s="39">
        <f t="shared" si="2"/>
        <v>178.249165</v>
      </c>
    </row>
    <row r="16" s="1" customFormat="1" ht="18" customHeight="1" spans="2:20">
      <c r="B16" s="15"/>
      <c r="C16" s="16"/>
      <c r="D16" s="17" t="s">
        <v>42</v>
      </c>
      <c r="E16" s="18" t="s">
        <v>21</v>
      </c>
      <c r="F16" s="18" t="s">
        <v>43</v>
      </c>
      <c r="G16" s="18" t="s">
        <v>23</v>
      </c>
      <c r="H16" s="18">
        <v>1</v>
      </c>
      <c r="I16" s="33"/>
      <c r="J16" s="34"/>
      <c r="K16" s="18" t="s">
        <v>43</v>
      </c>
      <c r="L16" s="34">
        <v>520</v>
      </c>
      <c r="M16" s="34">
        <v>400</v>
      </c>
      <c r="N16" s="1">
        <v>59</v>
      </c>
      <c r="O16" s="1">
        <f t="shared" si="1"/>
        <v>96.3352</v>
      </c>
      <c r="P16" s="1">
        <v>7.5</v>
      </c>
      <c r="Q16" s="39">
        <f t="shared" si="0"/>
        <v>722.514</v>
      </c>
      <c r="T16" s="39"/>
    </row>
    <row r="17" s="1" customFormat="1" ht="18" customHeight="1" spans="2:20">
      <c r="B17" s="15"/>
      <c r="C17" s="16"/>
      <c r="D17" s="17" t="s">
        <v>44</v>
      </c>
      <c r="E17" s="18" t="s">
        <v>21</v>
      </c>
      <c r="F17" s="18" t="s">
        <v>45</v>
      </c>
      <c r="G17" s="18" t="s">
        <v>23</v>
      </c>
      <c r="H17" s="18">
        <v>4</v>
      </c>
      <c r="I17" s="33"/>
      <c r="J17" s="34"/>
      <c r="K17" s="18" t="s">
        <v>45</v>
      </c>
      <c r="L17" s="34">
        <v>400</v>
      </c>
      <c r="M17" s="34">
        <v>93</v>
      </c>
      <c r="N17" s="1">
        <v>39</v>
      </c>
      <c r="O17" s="1">
        <f t="shared" si="1"/>
        <v>11.38878</v>
      </c>
      <c r="P17" s="1">
        <v>7.5</v>
      </c>
      <c r="Q17" s="39">
        <f t="shared" si="0"/>
        <v>341.6634</v>
      </c>
      <c r="T17" s="39"/>
    </row>
    <row r="18" s="1" customFormat="1" ht="18" customHeight="1" spans="2:20">
      <c r="B18" s="15"/>
      <c r="C18" s="16"/>
      <c r="D18" s="17" t="s">
        <v>46</v>
      </c>
      <c r="E18" s="18" t="s">
        <v>21</v>
      </c>
      <c r="F18" s="18" t="s">
        <v>47</v>
      </c>
      <c r="G18" s="18" t="s">
        <v>23</v>
      </c>
      <c r="H18" s="18">
        <v>1</v>
      </c>
      <c r="I18" s="33"/>
      <c r="J18" s="34"/>
      <c r="K18" s="18" t="s">
        <v>47</v>
      </c>
      <c r="L18" s="34">
        <v>660</v>
      </c>
      <c r="M18" s="34">
        <v>400</v>
      </c>
      <c r="N18" s="1">
        <v>29</v>
      </c>
      <c r="O18" s="1">
        <f t="shared" si="1"/>
        <v>60.0996</v>
      </c>
      <c r="P18" s="1">
        <v>7.5</v>
      </c>
      <c r="Q18" s="39">
        <f t="shared" si="0"/>
        <v>450.747</v>
      </c>
      <c r="R18" s="39">
        <f>SUM(Q8:Q18)</f>
        <v>7422.948225</v>
      </c>
      <c r="T18" s="39"/>
    </row>
    <row r="19" s="1" customFormat="1" ht="18" customHeight="1" spans="2:20">
      <c r="B19" s="15"/>
      <c r="C19" s="16"/>
      <c r="D19" s="19" t="s">
        <v>48</v>
      </c>
      <c r="E19" s="20" t="s">
        <v>49</v>
      </c>
      <c r="F19" s="20"/>
      <c r="G19" s="20" t="s">
        <v>23</v>
      </c>
      <c r="H19" s="20"/>
      <c r="I19" s="35"/>
      <c r="J19" s="34"/>
      <c r="K19" s="20"/>
      <c r="L19" s="34"/>
      <c r="M19" s="34"/>
      <c r="R19" s="39"/>
      <c r="T19" s="39"/>
    </row>
    <row r="20" s="1" customFormat="1" ht="18" customHeight="1" spans="2:20">
      <c r="B20" s="15"/>
      <c r="C20" s="16"/>
      <c r="D20" s="19" t="s">
        <v>50</v>
      </c>
      <c r="E20" s="20" t="s">
        <v>49</v>
      </c>
      <c r="F20" s="21"/>
      <c r="G20" s="20" t="s">
        <v>23</v>
      </c>
      <c r="H20" s="20"/>
      <c r="I20" s="35"/>
      <c r="J20" s="34"/>
      <c r="K20" s="21"/>
      <c r="L20" s="34"/>
      <c r="M20" s="34"/>
      <c r="R20" s="39"/>
      <c r="T20" s="39"/>
    </row>
    <row r="21" s="1" customFormat="1" ht="18" customHeight="1" spans="2:20">
      <c r="B21" s="15"/>
      <c r="C21" s="16"/>
      <c r="D21" s="20" t="s">
        <v>51</v>
      </c>
      <c r="E21" s="20" t="s">
        <v>49</v>
      </c>
      <c r="F21" s="21"/>
      <c r="G21" s="20" t="s">
        <v>23</v>
      </c>
      <c r="H21" s="20"/>
      <c r="I21" s="35"/>
      <c r="J21" s="34"/>
      <c r="K21" s="21"/>
      <c r="L21" s="34"/>
      <c r="M21" s="34"/>
      <c r="R21" s="39"/>
      <c r="T21" s="39"/>
    </row>
    <row r="22" s="1" customFormat="1" ht="18" customHeight="1" spans="2:20">
      <c r="B22" s="15"/>
      <c r="C22" s="16"/>
      <c r="D22" s="19" t="s">
        <v>52</v>
      </c>
      <c r="E22" s="20" t="s">
        <v>49</v>
      </c>
      <c r="F22" s="21"/>
      <c r="G22" s="20" t="s">
        <v>23</v>
      </c>
      <c r="H22" s="20"/>
      <c r="I22" s="33"/>
      <c r="J22" s="34"/>
      <c r="K22" s="21"/>
      <c r="L22" s="34"/>
      <c r="M22" s="34"/>
      <c r="O22" s="1">
        <f>L22*M22*N22*7.85/1000000</f>
        <v>0</v>
      </c>
      <c r="R22" s="39"/>
      <c r="T22" s="39"/>
    </row>
    <row r="23" s="1" customFormat="1" ht="18" customHeight="1" spans="2:20">
      <c r="B23" s="15">
        <v>2</v>
      </c>
      <c r="C23" s="16" t="s">
        <v>53</v>
      </c>
      <c r="D23" s="17" t="s">
        <v>20</v>
      </c>
      <c r="E23" s="18" t="s">
        <v>21</v>
      </c>
      <c r="F23" s="18" t="s">
        <v>22</v>
      </c>
      <c r="G23" s="18" t="s">
        <v>23</v>
      </c>
      <c r="H23" s="18">
        <v>1</v>
      </c>
      <c r="I23" s="36" t="s">
        <v>24</v>
      </c>
      <c r="J23" s="34"/>
      <c r="K23" s="18" t="s">
        <v>22</v>
      </c>
      <c r="L23" s="34">
        <v>660</v>
      </c>
      <c r="M23" s="34">
        <v>400</v>
      </c>
      <c r="N23" s="1">
        <v>49</v>
      </c>
      <c r="O23" s="1">
        <f>L23*M23*N23*7.85/1000000</f>
        <v>101.5476</v>
      </c>
      <c r="P23" s="1">
        <v>7.5</v>
      </c>
      <c r="Q23" s="39">
        <f>O23*P23*H23</f>
        <v>761.607</v>
      </c>
      <c r="R23" s="39"/>
      <c r="T23" s="39"/>
    </row>
    <row r="24" s="1" customFormat="1" ht="18" customHeight="1" spans="2:20">
      <c r="B24" s="15"/>
      <c r="C24" s="16"/>
      <c r="D24" s="17" t="s">
        <v>54</v>
      </c>
      <c r="E24" s="18" t="s">
        <v>55</v>
      </c>
      <c r="F24" s="18" t="s">
        <v>56</v>
      </c>
      <c r="G24" s="18" t="s">
        <v>57</v>
      </c>
      <c r="H24" s="18">
        <v>1</v>
      </c>
      <c r="I24" s="37"/>
      <c r="J24" s="34"/>
      <c r="K24" s="18" t="s">
        <v>56</v>
      </c>
      <c r="L24" s="34">
        <v>360</v>
      </c>
      <c r="M24" s="34">
        <v>340</v>
      </c>
      <c r="N24" s="1">
        <v>49</v>
      </c>
      <c r="O24" s="1">
        <f>L24*M24*N24*7.85/1000000</f>
        <v>47.08116</v>
      </c>
      <c r="P24" s="1">
        <v>16</v>
      </c>
      <c r="Q24" s="39">
        <f>O24*P24*H24</f>
        <v>753.29856</v>
      </c>
      <c r="R24" s="39"/>
      <c r="S24" s="1">
        <v>11.5</v>
      </c>
      <c r="T24" s="39">
        <f>S24*O24*H24</f>
        <v>541.43334</v>
      </c>
    </row>
    <row r="25" s="1" customFormat="1" ht="18" customHeight="1" spans="2:21">
      <c r="B25" s="15"/>
      <c r="C25" s="16"/>
      <c r="D25" s="18" t="s">
        <v>58</v>
      </c>
      <c r="E25" s="18" t="s">
        <v>55</v>
      </c>
      <c r="F25" s="18" t="s">
        <v>59</v>
      </c>
      <c r="G25" s="18" t="s">
        <v>57</v>
      </c>
      <c r="H25" s="18">
        <v>1</v>
      </c>
      <c r="I25" s="37"/>
      <c r="J25" s="34"/>
      <c r="K25" s="18" t="s">
        <v>59</v>
      </c>
      <c r="L25" s="34">
        <v>280</v>
      </c>
      <c r="M25" s="34">
        <v>240</v>
      </c>
      <c r="N25" s="1">
        <v>63</v>
      </c>
      <c r="O25" s="1">
        <f t="shared" ref="O25:O34" si="3">L25*M25*N25*7.85/1000000</f>
        <v>33.23376</v>
      </c>
      <c r="P25" s="1">
        <v>16</v>
      </c>
      <c r="Q25" s="39">
        <f t="shared" ref="Q25:Q30" si="4">O25*P25*H25</f>
        <v>531.74016</v>
      </c>
      <c r="R25" s="39"/>
      <c r="S25" s="1">
        <v>11.5</v>
      </c>
      <c r="T25" s="39">
        <f>S25*O25*H25</f>
        <v>382.18824</v>
      </c>
      <c r="U25" s="39"/>
    </row>
    <row r="26" s="1" customFormat="1" ht="18" customHeight="1" spans="2:20">
      <c r="B26" s="15"/>
      <c r="C26" s="16"/>
      <c r="D26" s="18" t="s">
        <v>60</v>
      </c>
      <c r="E26" s="18" t="s">
        <v>21</v>
      </c>
      <c r="F26" s="18" t="s">
        <v>61</v>
      </c>
      <c r="G26" s="18" t="s">
        <v>27</v>
      </c>
      <c r="H26" s="18">
        <v>1</v>
      </c>
      <c r="I26" s="37"/>
      <c r="J26" s="34"/>
      <c r="K26" s="18" t="s">
        <v>61</v>
      </c>
      <c r="L26" s="34">
        <v>360</v>
      </c>
      <c r="M26" s="34">
        <v>340</v>
      </c>
      <c r="N26" s="1">
        <v>39</v>
      </c>
      <c r="O26" s="1">
        <f t="shared" si="3"/>
        <v>37.47276</v>
      </c>
      <c r="P26" s="1">
        <v>7.5</v>
      </c>
      <c r="Q26" s="39">
        <f t="shared" si="4"/>
        <v>281.0457</v>
      </c>
      <c r="R26" s="39"/>
      <c r="S26" s="1">
        <v>9.5</v>
      </c>
      <c r="T26" s="39">
        <f>S26*O26*H26</f>
        <v>355.99122</v>
      </c>
    </row>
    <row r="27" s="1" customFormat="1" ht="18" customHeight="1" spans="2:20">
      <c r="B27" s="15"/>
      <c r="C27" s="16"/>
      <c r="D27" s="18" t="s">
        <v>41</v>
      </c>
      <c r="E27" s="18" t="s">
        <v>21</v>
      </c>
      <c r="F27" s="18" t="s">
        <v>62</v>
      </c>
      <c r="G27" s="18" t="s">
        <v>23</v>
      </c>
      <c r="H27" s="18">
        <v>1</v>
      </c>
      <c r="I27" s="37"/>
      <c r="J27" s="34"/>
      <c r="K27" s="18" t="s">
        <v>62</v>
      </c>
      <c r="L27" s="34">
        <v>360</v>
      </c>
      <c r="M27" s="34">
        <v>340</v>
      </c>
      <c r="N27" s="1">
        <v>38</v>
      </c>
      <c r="O27" s="1">
        <f t="shared" si="3"/>
        <v>36.51192</v>
      </c>
      <c r="P27" s="1">
        <v>7.5</v>
      </c>
      <c r="Q27" s="39">
        <f t="shared" si="4"/>
        <v>273.8394</v>
      </c>
      <c r="R27" s="39"/>
      <c r="T27" s="39"/>
    </row>
    <row r="28" s="1" customFormat="1" ht="18" customHeight="1" spans="2:20">
      <c r="B28" s="15"/>
      <c r="C28" s="16"/>
      <c r="D28" s="17" t="s">
        <v>42</v>
      </c>
      <c r="E28" s="18" t="s">
        <v>21</v>
      </c>
      <c r="F28" s="18" t="s">
        <v>43</v>
      </c>
      <c r="G28" s="18" t="s">
        <v>23</v>
      </c>
      <c r="H28" s="18">
        <v>1</v>
      </c>
      <c r="I28" s="37"/>
      <c r="J28" s="34"/>
      <c r="K28" s="18" t="s">
        <v>43</v>
      </c>
      <c r="L28" s="34">
        <v>520</v>
      </c>
      <c r="M28" s="34">
        <v>400</v>
      </c>
      <c r="N28" s="1">
        <v>59</v>
      </c>
      <c r="O28" s="1">
        <f t="shared" si="3"/>
        <v>96.3352</v>
      </c>
      <c r="P28" s="1">
        <v>7.5</v>
      </c>
      <c r="Q28" s="39">
        <f t="shared" si="4"/>
        <v>722.514</v>
      </c>
      <c r="R28" s="39"/>
      <c r="T28" s="39"/>
    </row>
    <row r="29" s="1" customFormat="1" ht="18" customHeight="1" spans="2:20">
      <c r="B29" s="15"/>
      <c r="C29" s="16"/>
      <c r="D29" s="17" t="s">
        <v>44</v>
      </c>
      <c r="E29" s="18" t="s">
        <v>21</v>
      </c>
      <c r="F29" s="18" t="s">
        <v>63</v>
      </c>
      <c r="G29" s="18" t="s">
        <v>23</v>
      </c>
      <c r="H29" s="18">
        <v>4</v>
      </c>
      <c r="I29" s="37"/>
      <c r="J29" s="34"/>
      <c r="K29" s="18" t="s">
        <v>63</v>
      </c>
      <c r="L29" s="34">
        <v>400</v>
      </c>
      <c r="M29" s="34">
        <v>142</v>
      </c>
      <c r="N29" s="1">
        <v>39</v>
      </c>
      <c r="O29" s="1">
        <f t="shared" si="3"/>
        <v>17.38932</v>
      </c>
      <c r="P29" s="1">
        <v>7.5</v>
      </c>
      <c r="Q29" s="39">
        <f t="shared" si="4"/>
        <v>521.6796</v>
      </c>
      <c r="R29" s="39"/>
      <c r="T29" s="39"/>
    </row>
    <row r="30" s="1" customFormat="1" ht="18" customHeight="1" spans="2:20">
      <c r="B30" s="15"/>
      <c r="C30" s="16"/>
      <c r="D30" s="17" t="s">
        <v>46</v>
      </c>
      <c r="E30" s="18" t="s">
        <v>21</v>
      </c>
      <c r="F30" s="18" t="s">
        <v>47</v>
      </c>
      <c r="G30" s="18" t="s">
        <v>23</v>
      </c>
      <c r="H30" s="18">
        <v>1</v>
      </c>
      <c r="I30" s="38"/>
      <c r="J30" s="34"/>
      <c r="K30" s="18" t="s">
        <v>47</v>
      </c>
      <c r="L30" s="34">
        <v>660</v>
      </c>
      <c r="M30" s="34">
        <v>400</v>
      </c>
      <c r="N30" s="1">
        <v>29</v>
      </c>
      <c r="O30" s="1">
        <f t="shared" si="3"/>
        <v>60.0996</v>
      </c>
      <c r="P30" s="1">
        <v>7.5</v>
      </c>
      <c r="Q30" s="39">
        <f t="shared" si="4"/>
        <v>450.747</v>
      </c>
      <c r="R30" s="39">
        <f>SUM(Q23:Q30)</f>
        <v>4296.47142</v>
      </c>
      <c r="T30" s="39"/>
    </row>
    <row r="31" s="1" customFormat="1" ht="18" customHeight="1" spans="2:20">
      <c r="B31" s="15"/>
      <c r="C31" s="16"/>
      <c r="D31" s="19" t="s">
        <v>48</v>
      </c>
      <c r="E31" s="20" t="s">
        <v>49</v>
      </c>
      <c r="F31" s="20"/>
      <c r="G31" s="20" t="s">
        <v>23</v>
      </c>
      <c r="H31" s="20"/>
      <c r="I31" s="33"/>
      <c r="J31" s="34"/>
      <c r="K31" s="20"/>
      <c r="L31" s="34"/>
      <c r="M31" s="34"/>
      <c r="Q31" s="39"/>
      <c r="R31" s="39"/>
      <c r="T31" s="39"/>
    </row>
    <row r="32" s="1" customFormat="1" ht="18" customHeight="1" spans="2:20">
      <c r="B32" s="15"/>
      <c r="C32" s="16"/>
      <c r="D32" s="19" t="s">
        <v>64</v>
      </c>
      <c r="E32" s="20" t="s">
        <v>49</v>
      </c>
      <c r="F32" s="20"/>
      <c r="G32" s="20" t="s">
        <v>23</v>
      </c>
      <c r="H32" s="20"/>
      <c r="I32" s="33"/>
      <c r="J32" s="34"/>
      <c r="K32" s="20"/>
      <c r="L32" s="34"/>
      <c r="M32" s="34"/>
      <c r="R32" s="39"/>
      <c r="T32" s="39"/>
    </row>
    <row r="33" s="1" customFormat="1" ht="18" customHeight="1" spans="2:20">
      <c r="B33" s="15"/>
      <c r="C33" s="16"/>
      <c r="D33" s="19" t="s">
        <v>50</v>
      </c>
      <c r="E33" s="20" t="s">
        <v>49</v>
      </c>
      <c r="F33" s="21"/>
      <c r="G33" s="20" t="s">
        <v>23</v>
      </c>
      <c r="H33" s="20"/>
      <c r="I33" s="33"/>
      <c r="J33" s="34"/>
      <c r="K33" s="21"/>
      <c r="L33" s="34"/>
      <c r="M33" s="34"/>
      <c r="R33" s="39"/>
      <c r="T33" s="39"/>
    </row>
    <row r="34" s="1" customFormat="1" ht="18" customHeight="1" spans="2:20">
      <c r="B34" s="15"/>
      <c r="C34" s="16"/>
      <c r="D34" s="19" t="s">
        <v>52</v>
      </c>
      <c r="E34" s="20" t="s">
        <v>49</v>
      </c>
      <c r="F34" s="21"/>
      <c r="G34" s="20" t="s">
        <v>23</v>
      </c>
      <c r="H34" s="20"/>
      <c r="I34" s="33"/>
      <c r="J34" s="34"/>
      <c r="K34" s="21"/>
      <c r="L34" s="34"/>
      <c r="M34" s="34"/>
      <c r="R34" s="39"/>
      <c r="T34" s="39"/>
    </row>
    <row r="35" s="1" customFormat="1" ht="18" customHeight="1" spans="2:20">
      <c r="B35" s="15">
        <v>2</v>
      </c>
      <c r="C35" s="16" t="s">
        <v>65</v>
      </c>
      <c r="D35" s="17" t="s">
        <v>20</v>
      </c>
      <c r="E35" s="18" t="s">
        <v>21</v>
      </c>
      <c r="F35" s="18" t="s">
        <v>66</v>
      </c>
      <c r="G35" s="18" t="s">
        <v>23</v>
      </c>
      <c r="H35" s="18">
        <v>1</v>
      </c>
      <c r="I35" s="36" t="s">
        <v>24</v>
      </c>
      <c r="J35" s="34"/>
      <c r="K35" s="18" t="s">
        <v>66</v>
      </c>
      <c r="L35" s="34">
        <v>540</v>
      </c>
      <c r="M35" s="34">
        <v>310</v>
      </c>
      <c r="N35" s="1">
        <v>49</v>
      </c>
      <c r="O35" s="1">
        <f>L35*M35*N35*7.85/1000000</f>
        <v>64.39041</v>
      </c>
      <c r="P35" s="1">
        <v>7.5</v>
      </c>
      <c r="Q35" s="39">
        <f t="shared" ref="Q35:Q44" si="5">O35*P35*H35</f>
        <v>482.928075</v>
      </c>
      <c r="R35" s="39"/>
      <c r="T35" s="39"/>
    </row>
    <row r="36" s="1" customFormat="1" ht="18" customHeight="1" spans="2:20">
      <c r="B36" s="15"/>
      <c r="C36" s="16"/>
      <c r="D36" s="17" t="s">
        <v>25</v>
      </c>
      <c r="E36" s="18" t="s">
        <v>21</v>
      </c>
      <c r="F36" s="18" t="s">
        <v>67</v>
      </c>
      <c r="G36" s="18" t="s">
        <v>23</v>
      </c>
      <c r="H36" s="18">
        <v>1</v>
      </c>
      <c r="I36" s="37"/>
      <c r="J36" s="34"/>
      <c r="K36" s="18" t="s">
        <v>67</v>
      </c>
      <c r="L36" s="34">
        <v>280</v>
      </c>
      <c r="M36" s="34">
        <v>100</v>
      </c>
      <c r="N36" s="1">
        <v>49</v>
      </c>
      <c r="O36" s="1">
        <f t="shared" ref="O36:O44" si="6">L36*M36*N36*7.85/1000000</f>
        <v>10.7702</v>
      </c>
      <c r="P36" s="1">
        <v>7.5</v>
      </c>
      <c r="Q36" s="39">
        <f t="shared" si="5"/>
        <v>80.7765</v>
      </c>
      <c r="R36" s="39"/>
      <c r="T36" s="39"/>
    </row>
    <row r="37" s="1" customFormat="1" ht="18" customHeight="1" spans="2:21">
      <c r="B37" s="15"/>
      <c r="C37" s="16"/>
      <c r="D37" s="17" t="s">
        <v>68</v>
      </c>
      <c r="E37" s="18" t="s">
        <v>55</v>
      </c>
      <c r="F37" s="18" t="s">
        <v>67</v>
      </c>
      <c r="G37" s="18" t="s">
        <v>57</v>
      </c>
      <c r="H37" s="18">
        <v>1</v>
      </c>
      <c r="I37" s="37"/>
      <c r="J37" s="34"/>
      <c r="K37" s="18" t="s">
        <v>67</v>
      </c>
      <c r="L37" s="34">
        <v>280</v>
      </c>
      <c r="M37" s="34">
        <v>100</v>
      </c>
      <c r="N37" s="1">
        <v>49</v>
      </c>
      <c r="O37" s="1">
        <f t="shared" si="6"/>
        <v>10.7702</v>
      </c>
      <c r="P37" s="1">
        <v>16</v>
      </c>
      <c r="Q37" s="39">
        <f t="shared" si="5"/>
        <v>172.3232</v>
      </c>
      <c r="R37" s="39"/>
      <c r="S37" s="1">
        <v>11.5</v>
      </c>
      <c r="T37" s="39">
        <f>S37*O37*H37</f>
        <v>123.8573</v>
      </c>
      <c r="U37" s="39"/>
    </row>
    <row r="38" s="1" customFormat="1" ht="18" customHeight="1" spans="2:21">
      <c r="B38" s="15"/>
      <c r="C38" s="16"/>
      <c r="D38" s="18" t="s">
        <v>69</v>
      </c>
      <c r="E38" s="18" t="s">
        <v>55</v>
      </c>
      <c r="F38" s="18" t="s">
        <v>70</v>
      </c>
      <c r="G38" s="18" t="s">
        <v>57</v>
      </c>
      <c r="H38" s="18">
        <v>2</v>
      </c>
      <c r="I38" s="37"/>
      <c r="J38" s="34"/>
      <c r="K38" s="18" t="s">
        <v>70</v>
      </c>
      <c r="L38" s="34">
        <v>315</v>
      </c>
      <c r="M38" s="34">
        <v>65</v>
      </c>
      <c r="N38" s="1">
        <v>49</v>
      </c>
      <c r="O38" s="1">
        <f t="shared" si="6"/>
        <v>7.87570875</v>
      </c>
      <c r="P38" s="1">
        <v>16</v>
      </c>
      <c r="Q38" s="39">
        <f t="shared" si="5"/>
        <v>252.02268</v>
      </c>
      <c r="R38" s="39"/>
      <c r="S38" s="1">
        <v>11.5</v>
      </c>
      <c r="T38" s="39">
        <f>S38*O38*H38</f>
        <v>181.14130125</v>
      </c>
      <c r="U38" s="39">
        <f>O38*H38*65</f>
        <v>1023.8421375</v>
      </c>
    </row>
    <row r="39" s="1" customFormat="1" ht="18" customHeight="1" spans="2:21">
      <c r="B39" s="15"/>
      <c r="C39" s="16"/>
      <c r="D39" s="18" t="s">
        <v>71</v>
      </c>
      <c r="E39" s="18" t="s">
        <v>21</v>
      </c>
      <c r="F39" s="18" t="s">
        <v>72</v>
      </c>
      <c r="G39" s="18" t="s">
        <v>30</v>
      </c>
      <c r="H39" s="18">
        <v>1</v>
      </c>
      <c r="I39" s="37"/>
      <c r="J39" s="34"/>
      <c r="K39" s="18" t="s">
        <v>72</v>
      </c>
      <c r="L39" s="34">
        <v>400</v>
      </c>
      <c r="M39" s="34">
        <v>200</v>
      </c>
      <c r="N39" s="1">
        <v>49</v>
      </c>
      <c r="O39" s="1">
        <f t="shared" si="6"/>
        <v>30.772</v>
      </c>
      <c r="P39" s="1">
        <v>7.5</v>
      </c>
      <c r="Q39" s="39">
        <f t="shared" si="5"/>
        <v>230.79</v>
      </c>
      <c r="R39" s="39"/>
      <c r="S39" s="1">
        <v>9.5</v>
      </c>
      <c r="T39" s="39">
        <f>S39*O39*H39</f>
        <v>292.334</v>
      </c>
      <c r="U39" s="39"/>
    </row>
    <row r="40" s="1" customFormat="1" ht="18" customHeight="1" spans="2:20">
      <c r="B40" s="15"/>
      <c r="C40" s="16"/>
      <c r="D40" s="18" t="s">
        <v>73</v>
      </c>
      <c r="E40" s="18" t="s">
        <v>21</v>
      </c>
      <c r="F40" s="18" t="s">
        <v>74</v>
      </c>
      <c r="G40" s="18" t="s">
        <v>27</v>
      </c>
      <c r="H40" s="18">
        <v>1</v>
      </c>
      <c r="I40" s="37"/>
      <c r="J40" s="34"/>
      <c r="K40" s="18" t="s">
        <v>74</v>
      </c>
      <c r="L40" s="34">
        <v>300</v>
      </c>
      <c r="M40" s="34">
        <v>50</v>
      </c>
      <c r="N40" s="1">
        <v>49</v>
      </c>
      <c r="O40" s="1">
        <f t="shared" si="6"/>
        <v>5.76975</v>
      </c>
      <c r="P40" s="1">
        <v>7.5</v>
      </c>
      <c r="Q40" s="39">
        <f t="shared" si="5"/>
        <v>43.273125</v>
      </c>
      <c r="R40" s="39"/>
      <c r="S40" s="1">
        <v>9.5</v>
      </c>
      <c r="T40" s="39">
        <f>S40*O40*H40</f>
        <v>54.812625</v>
      </c>
    </row>
    <row r="41" s="1" customFormat="1" ht="18" customHeight="1" spans="2:20">
      <c r="B41" s="15"/>
      <c r="C41" s="16"/>
      <c r="D41" s="18" t="s">
        <v>41</v>
      </c>
      <c r="E41" s="18" t="s">
        <v>21</v>
      </c>
      <c r="F41" s="18" t="s">
        <v>75</v>
      </c>
      <c r="G41" s="18" t="s">
        <v>23</v>
      </c>
      <c r="H41" s="18">
        <v>1</v>
      </c>
      <c r="I41" s="37"/>
      <c r="J41" s="34"/>
      <c r="K41" s="18" t="s">
        <v>75</v>
      </c>
      <c r="L41" s="34">
        <v>400</v>
      </c>
      <c r="M41" s="34">
        <v>200</v>
      </c>
      <c r="N41" s="1">
        <v>39</v>
      </c>
      <c r="O41" s="1">
        <f t="shared" si="6"/>
        <v>24.492</v>
      </c>
      <c r="P41" s="1">
        <v>7.5</v>
      </c>
      <c r="Q41" s="39">
        <f t="shared" si="5"/>
        <v>183.69</v>
      </c>
      <c r="R41" s="39"/>
      <c r="T41" s="39"/>
    </row>
    <row r="42" s="1" customFormat="1" ht="18" customHeight="1" spans="2:20">
      <c r="B42" s="15"/>
      <c r="C42" s="16"/>
      <c r="D42" s="17" t="s">
        <v>42</v>
      </c>
      <c r="E42" s="18" t="s">
        <v>21</v>
      </c>
      <c r="F42" s="18" t="s">
        <v>76</v>
      </c>
      <c r="G42" s="18" t="s">
        <v>23</v>
      </c>
      <c r="H42" s="18">
        <v>1</v>
      </c>
      <c r="I42" s="37"/>
      <c r="J42" s="34"/>
      <c r="K42" s="18" t="s">
        <v>76</v>
      </c>
      <c r="L42" s="34">
        <v>540</v>
      </c>
      <c r="M42" s="34">
        <v>260</v>
      </c>
      <c r="N42" s="1">
        <v>59</v>
      </c>
      <c r="O42" s="1">
        <f t="shared" si="6"/>
        <v>65.02626</v>
      </c>
      <c r="P42" s="1">
        <v>7.5</v>
      </c>
      <c r="Q42" s="39">
        <f t="shared" si="5"/>
        <v>487.69695</v>
      </c>
      <c r="R42" s="39"/>
      <c r="T42" s="39"/>
    </row>
    <row r="43" s="1" customFormat="1" ht="18" customHeight="1" spans="2:20">
      <c r="B43" s="15"/>
      <c r="C43" s="16"/>
      <c r="D43" s="17" t="s">
        <v>44</v>
      </c>
      <c r="E43" s="18" t="s">
        <v>21</v>
      </c>
      <c r="F43" s="18" t="s">
        <v>77</v>
      </c>
      <c r="G43" s="18" t="s">
        <v>23</v>
      </c>
      <c r="H43" s="18">
        <v>4</v>
      </c>
      <c r="I43" s="37"/>
      <c r="J43" s="34"/>
      <c r="K43" s="18" t="s">
        <v>77</v>
      </c>
      <c r="L43" s="34">
        <v>260</v>
      </c>
      <c r="M43" s="34">
        <v>122</v>
      </c>
      <c r="N43" s="1">
        <v>39</v>
      </c>
      <c r="O43" s="1">
        <f t="shared" si="6"/>
        <v>9.711078</v>
      </c>
      <c r="P43" s="1">
        <v>7.5</v>
      </c>
      <c r="Q43" s="39">
        <f t="shared" si="5"/>
        <v>291.33234</v>
      </c>
      <c r="R43" s="39"/>
      <c r="T43" s="39"/>
    </row>
    <row r="44" s="1" customFormat="1" ht="18" customHeight="1" spans="2:20">
      <c r="B44" s="15"/>
      <c r="C44" s="16"/>
      <c r="D44" s="17" t="s">
        <v>46</v>
      </c>
      <c r="E44" s="18" t="s">
        <v>21</v>
      </c>
      <c r="F44" s="18" t="s">
        <v>78</v>
      </c>
      <c r="G44" s="18" t="s">
        <v>23</v>
      </c>
      <c r="H44" s="18">
        <v>1</v>
      </c>
      <c r="I44" s="38"/>
      <c r="J44" s="34"/>
      <c r="K44" s="18" t="s">
        <v>78</v>
      </c>
      <c r="L44" s="34">
        <v>660</v>
      </c>
      <c r="M44" s="34">
        <v>320</v>
      </c>
      <c r="N44" s="1">
        <v>29</v>
      </c>
      <c r="O44" s="1">
        <f t="shared" si="6"/>
        <v>48.07968</v>
      </c>
      <c r="P44" s="1">
        <v>7.5</v>
      </c>
      <c r="Q44" s="39">
        <f t="shared" si="5"/>
        <v>360.5976</v>
      </c>
      <c r="R44" s="39">
        <f>SUM(Q35:Q44)</f>
        <v>2585.43047</v>
      </c>
      <c r="T44" s="39"/>
    </row>
    <row r="45" s="1" customFormat="1" ht="18" customHeight="1" spans="2:20">
      <c r="B45" s="15"/>
      <c r="C45" s="16"/>
      <c r="D45" s="19" t="s">
        <v>48</v>
      </c>
      <c r="E45" s="20" t="s">
        <v>49</v>
      </c>
      <c r="F45" s="20"/>
      <c r="G45" s="20" t="s">
        <v>23</v>
      </c>
      <c r="H45" s="20"/>
      <c r="I45" s="33"/>
      <c r="J45" s="34"/>
      <c r="K45" s="20"/>
      <c r="L45" s="34"/>
      <c r="M45" s="34"/>
      <c r="Q45" s="39"/>
      <c r="R45" s="39"/>
      <c r="T45" s="39"/>
    </row>
    <row r="46" s="1" customFormat="1" ht="18" customHeight="1" spans="2:20">
      <c r="B46" s="15"/>
      <c r="C46" s="16"/>
      <c r="D46" s="19" t="s">
        <v>64</v>
      </c>
      <c r="E46" s="20" t="s">
        <v>49</v>
      </c>
      <c r="F46" s="20"/>
      <c r="G46" s="20" t="s">
        <v>23</v>
      </c>
      <c r="H46" s="20"/>
      <c r="I46" s="33"/>
      <c r="J46" s="34"/>
      <c r="K46" s="20"/>
      <c r="L46" s="34"/>
      <c r="M46" s="34"/>
      <c r="R46" s="39"/>
      <c r="T46" s="39"/>
    </row>
    <row r="47" s="1" customFormat="1" ht="18" customHeight="1" spans="2:20">
      <c r="B47" s="15"/>
      <c r="C47" s="16"/>
      <c r="D47" s="19" t="s">
        <v>50</v>
      </c>
      <c r="E47" s="20" t="s">
        <v>49</v>
      </c>
      <c r="F47" s="21"/>
      <c r="G47" s="20" t="s">
        <v>23</v>
      </c>
      <c r="H47" s="20"/>
      <c r="I47" s="33"/>
      <c r="J47" s="34"/>
      <c r="K47" s="21"/>
      <c r="L47" s="34"/>
      <c r="M47" s="34"/>
      <c r="R47" s="39"/>
      <c r="T47" s="39"/>
    </row>
    <row r="48" s="1" customFormat="1" ht="18" customHeight="1" spans="2:20">
      <c r="B48" s="15"/>
      <c r="C48" s="16"/>
      <c r="D48" s="19" t="s">
        <v>52</v>
      </c>
      <c r="E48" s="20" t="s">
        <v>49</v>
      </c>
      <c r="F48" s="21" t="s">
        <v>79</v>
      </c>
      <c r="G48" s="20" t="s">
        <v>23</v>
      </c>
      <c r="H48" s="20"/>
      <c r="I48" s="33"/>
      <c r="J48" s="34"/>
      <c r="K48" s="21"/>
      <c r="L48" s="34"/>
      <c r="M48" s="34"/>
      <c r="R48" s="39"/>
      <c r="T48" s="39"/>
    </row>
    <row r="49" s="1" customFormat="1" ht="18" customHeight="1" spans="2:20">
      <c r="B49" s="15">
        <v>2</v>
      </c>
      <c r="C49" s="16" t="s">
        <v>80</v>
      </c>
      <c r="D49" s="17" t="s">
        <v>20</v>
      </c>
      <c r="E49" s="18" t="s">
        <v>21</v>
      </c>
      <c r="F49" s="18" t="s">
        <v>81</v>
      </c>
      <c r="G49" s="18" t="s">
        <v>23</v>
      </c>
      <c r="H49" s="18">
        <v>1</v>
      </c>
      <c r="I49" s="36" t="s">
        <v>24</v>
      </c>
      <c r="J49" s="34"/>
      <c r="K49" s="18" t="s">
        <v>81</v>
      </c>
      <c r="L49" s="34">
        <v>620</v>
      </c>
      <c r="M49" s="34">
        <v>310</v>
      </c>
      <c r="N49" s="1">
        <v>49</v>
      </c>
      <c r="O49" s="1">
        <f>L49*M49*N49*7.85/1000000</f>
        <v>73.92973</v>
      </c>
      <c r="P49" s="1">
        <v>7.5</v>
      </c>
      <c r="Q49" s="39">
        <f t="shared" ref="Q49:Q60" si="7">O49*P49*H49</f>
        <v>554.472975</v>
      </c>
      <c r="R49" s="39"/>
      <c r="T49" s="39"/>
    </row>
    <row r="50" s="1" customFormat="1" ht="18" customHeight="1" spans="2:20">
      <c r="B50" s="15"/>
      <c r="C50" s="16"/>
      <c r="D50" s="17" t="s">
        <v>25</v>
      </c>
      <c r="E50" s="18" t="s">
        <v>21</v>
      </c>
      <c r="F50" s="18" t="s">
        <v>82</v>
      </c>
      <c r="G50" s="18" t="s">
        <v>23</v>
      </c>
      <c r="H50" s="18">
        <v>1</v>
      </c>
      <c r="I50" s="37"/>
      <c r="J50" s="34"/>
      <c r="K50" s="18" t="s">
        <v>82</v>
      </c>
      <c r="L50" s="34">
        <v>360</v>
      </c>
      <c r="M50" s="34">
        <v>100</v>
      </c>
      <c r="N50" s="1">
        <v>39</v>
      </c>
      <c r="O50" s="1">
        <f t="shared" ref="O50:O60" si="8">L50*M50*N50*7.85/1000000</f>
        <v>11.0214</v>
      </c>
      <c r="P50" s="1">
        <v>7.5</v>
      </c>
      <c r="Q50" s="39">
        <f t="shared" si="7"/>
        <v>82.6605</v>
      </c>
      <c r="R50" s="39"/>
      <c r="T50" s="39"/>
    </row>
    <row r="51" s="1" customFormat="1" ht="18" customHeight="1" spans="2:21">
      <c r="B51" s="15"/>
      <c r="C51" s="16"/>
      <c r="D51" s="17" t="s">
        <v>68</v>
      </c>
      <c r="E51" s="18" t="s">
        <v>55</v>
      </c>
      <c r="F51" s="18" t="s">
        <v>83</v>
      </c>
      <c r="G51" s="18" t="s">
        <v>57</v>
      </c>
      <c r="H51" s="18">
        <v>1</v>
      </c>
      <c r="I51" s="37"/>
      <c r="J51" s="34"/>
      <c r="K51" s="18" t="s">
        <v>83</v>
      </c>
      <c r="L51" s="34">
        <v>360</v>
      </c>
      <c r="M51" s="34">
        <v>100</v>
      </c>
      <c r="N51" s="1">
        <v>59</v>
      </c>
      <c r="O51" s="1">
        <f t="shared" si="8"/>
        <v>16.6734</v>
      </c>
      <c r="P51" s="1">
        <v>16</v>
      </c>
      <c r="Q51" s="39">
        <f t="shared" si="7"/>
        <v>266.7744</v>
      </c>
      <c r="R51" s="39"/>
      <c r="S51" s="1">
        <v>11.5</v>
      </c>
      <c r="T51" s="39">
        <f t="shared" ref="T51:T54" si="9">S51*O51*H51</f>
        <v>191.7441</v>
      </c>
      <c r="U51" s="39"/>
    </row>
    <row r="52" s="1" customFormat="1" ht="18" customHeight="1" spans="2:21">
      <c r="B52" s="15"/>
      <c r="C52" s="16"/>
      <c r="D52" s="18" t="s">
        <v>69</v>
      </c>
      <c r="E52" s="18" t="s">
        <v>55</v>
      </c>
      <c r="F52" s="18" t="s">
        <v>84</v>
      </c>
      <c r="G52" s="18" t="s">
        <v>57</v>
      </c>
      <c r="H52" s="18">
        <v>2</v>
      </c>
      <c r="I52" s="37"/>
      <c r="J52" s="34"/>
      <c r="K52" s="18" t="s">
        <v>84</v>
      </c>
      <c r="L52" s="34">
        <v>395</v>
      </c>
      <c r="M52" s="34">
        <v>70</v>
      </c>
      <c r="N52" s="1">
        <v>49</v>
      </c>
      <c r="O52" s="1">
        <f t="shared" si="8"/>
        <v>10.6355725</v>
      </c>
      <c r="P52" s="1">
        <v>16</v>
      </c>
      <c r="Q52" s="39">
        <f t="shared" si="7"/>
        <v>340.33832</v>
      </c>
      <c r="R52" s="39"/>
      <c r="S52" s="1">
        <v>11.5</v>
      </c>
      <c r="T52" s="39">
        <f t="shared" si="9"/>
        <v>244.6181675</v>
      </c>
      <c r="U52" s="39">
        <f>O52*H52*65</f>
        <v>1382.624425</v>
      </c>
    </row>
    <row r="53" s="1" customFormat="1" ht="18" customHeight="1" spans="2:21">
      <c r="B53" s="15"/>
      <c r="C53" s="16"/>
      <c r="D53" s="18" t="s">
        <v>71</v>
      </c>
      <c r="E53" s="18" t="s">
        <v>21</v>
      </c>
      <c r="F53" s="18" t="s">
        <v>85</v>
      </c>
      <c r="G53" s="18" t="s">
        <v>30</v>
      </c>
      <c r="H53" s="18">
        <v>1</v>
      </c>
      <c r="I53" s="37"/>
      <c r="J53" s="34"/>
      <c r="K53" s="18" t="s">
        <v>85</v>
      </c>
      <c r="L53" s="34">
        <v>480</v>
      </c>
      <c r="M53" s="34">
        <v>200</v>
      </c>
      <c r="N53" s="1">
        <v>49</v>
      </c>
      <c r="O53" s="1">
        <f t="shared" si="8"/>
        <v>36.9264</v>
      </c>
      <c r="P53" s="1">
        <v>7.5</v>
      </c>
      <c r="Q53" s="39">
        <f t="shared" si="7"/>
        <v>276.948</v>
      </c>
      <c r="R53" s="39"/>
      <c r="S53" s="1">
        <v>9.5</v>
      </c>
      <c r="T53" s="39">
        <f t="shared" si="9"/>
        <v>350.8008</v>
      </c>
      <c r="U53" s="39"/>
    </row>
    <row r="54" s="1" customFormat="1" ht="18" customHeight="1" spans="2:20">
      <c r="B54" s="15"/>
      <c r="C54" s="16"/>
      <c r="D54" s="18" t="s">
        <v>73</v>
      </c>
      <c r="E54" s="18" t="s">
        <v>21</v>
      </c>
      <c r="F54" s="18" t="s">
        <v>86</v>
      </c>
      <c r="G54" s="18" t="s">
        <v>27</v>
      </c>
      <c r="H54" s="18">
        <v>1</v>
      </c>
      <c r="I54" s="37"/>
      <c r="J54" s="34"/>
      <c r="K54" s="18" t="s">
        <v>86</v>
      </c>
      <c r="L54" s="34">
        <v>380</v>
      </c>
      <c r="M54" s="34">
        <v>60</v>
      </c>
      <c r="N54" s="1">
        <v>49</v>
      </c>
      <c r="O54" s="1">
        <f t="shared" si="8"/>
        <v>8.77002</v>
      </c>
      <c r="P54" s="1">
        <v>7.5</v>
      </c>
      <c r="Q54" s="39">
        <f t="shared" si="7"/>
        <v>65.77515</v>
      </c>
      <c r="R54" s="39"/>
      <c r="S54" s="1">
        <v>9.5</v>
      </c>
      <c r="T54" s="39">
        <f t="shared" si="9"/>
        <v>83.31519</v>
      </c>
    </row>
    <row r="55" s="1" customFormat="1" ht="18" customHeight="1" spans="2:20">
      <c r="B55" s="15"/>
      <c r="C55" s="16"/>
      <c r="D55" s="18" t="s">
        <v>41</v>
      </c>
      <c r="E55" s="18" t="s">
        <v>21</v>
      </c>
      <c r="F55" s="18" t="s">
        <v>87</v>
      </c>
      <c r="G55" s="18" t="s">
        <v>23</v>
      </c>
      <c r="H55" s="18">
        <v>1</v>
      </c>
      <c r="I55" s="37"/>
      <c r="J55" s="34"/>
      <c r="K55" s="18" t="s">
        <v>87</v>
      </c>
      <c r="L55" s="34">
        <v>480</v>
      </c>
      <c r="M55" s="34">
        <v>200</v>
      </c>
      <c r="N55" s="1">
        <v>39</v>
      </c>
      <c r="O55" s="1">
        <f t="shared" si="8"/>
        <v>29.3904</v>
      </c>
      <c r="P55" s="1">
        <v>7.5</v>
      </c>
      <c r="Q55" s="39">
        <f t="shared" si="7"/>
        <v>220.428</v>
      </c>
      <c r="R55" s="39"/>
      <c r="T55" s="39"/>
    </row>
    <row r="56" s="1" customFormat="1" ht="18" customHeight="1" spans="2:20">
      <c r="B56" s="15"/>
      <c r="C56" s="16"/>
      <c r="D56" s="17" t="s">
        <v>42</v>
      </c>
      <c r="E56" s="18" t="s">
        <v>21</v>
      </c>
      <c r="F56" s="18" t="s">
        <v>88</v>
      </c>
      <c r="G56" s="18" t="s">
        <v>23</v>
      </c>
      <c r="H56" s="18">
        <v>1</v>
      </c>
      <c r="I56" s="37"/>
      <c r="J56" s="34"/>
      <c r="K56" s="18" t="s">
        <v>88</v>
      </c>
      <c r="L56" s="34">
        <v>620</v>
      </c>
      <c r="M56" s="34">
        <v>260</v>
      </c>
      <c r="N56" s="1">
        <v>59</v>
      </c>
      <c r="O56" s="1">
        <f t="shared" si="8"/>
        <v>74.65978</v>
      </c>
      <c r="P56" s="1">
        <v>7.5</v>
      </c>
      <c r="Q56" s="39">
        <f t="shared" si="7"/>
        <v>559.94835</v>
      </c>
      <c r="R56" s="39"/>
      <c r="T56" s="39"/>
    </row>
    <row r="57" s="1" customFormat="1" ht="18" customHeight="1" spans="2:20">
      <c r="B57" s="15"/>
      <c r="C57" s="16"/>
      <c r="D57" s="17" t="s">
        <v>89</v>
      </c>
      <c r="E57" s="18" t="s">
        <v>21</v>
      </c>
      <c r="F57" s="18" t="s">
        <v>90</v>
      </c>
      <c r="G57" s="18" t="s">
        <v>23</v>
      </c>
      <c r="H57" s="18">
        <v>2</v>
      </c>
      <c r="I57" s="37"/>
      <c r="J57" s="34"/>
      <c r="K57" s="18" t="s">
        <v>90</v>
      </c>
      <c r="L57" s="34">
        <v>260</v>
      </c>
      <c r="M57" s="34">
        <v>132</v>
      </c>
      <c r="N57" s="1">
        <v>39</v>
      </c>
      <c r="O57" s="1">
        <f t="shared" si="8"/>
        <v>10.507068</v>
      </c>
      <c r="P57" s="1">
        <v>7.5</v>
      </c>
      <c r="Q57" s="39">
        <f t="shared" si="7"/>
        <v>157.60602</v>
      </c>
      <c r="R57" s="39"/>
      <c r="T57" s="39"/>
    </row>
    <row r="58" s="1" customFormat="1" ht="18" customHeight="1" spans="2:20">
      <c r="B58" s="15"/>
      <c r="C58" s="16"/>
      <c r="D58" s="17" t="s">
        <v>91</v>
      </c>
      <c r="E58" s="18" t="s">
        <v>21</v>
      </c>
      <c r="F58" s="18" t="s">
        <v>92</v>
      </c>
      <c r="G58" s="18" t="s">
        <v>23</v>
      </c>
      <c r="H58" s="18">
        <v>4</v>
      </c>
      <c r="I58" s="37"/>
      <c r="J58" s="34"/>
      <c r="K58" s="18" t="s">
        <v>92</v>
      </c>
      <c r="L58" s="34">
        <v>99</v>
      </c>
      <c r="M58" s="34">
        <v>132</v>
      </c>
      <c r="N58" s="1">
        <v>39</v>
      </c>
      <c r="O58" s="1">
        <f t="shared" si="8"/>
        <v>4.0007682</v>
      </c>
      <c r="P58" s="1">
        <v>7.5</v>
      </c>
      <c r="Q58" s="39">
        <f t="shared" si="7"/>
        <v>120.023046</v>
      </c>
      <c r="R58" s="39"/>
      <c r="T58" s="39"/>
    </row>
    <row r="59" s="1" customFormat="1" ht="18" customHeight="1" spans="2:20">
      <c r="B59" s="15"/>
      <c r="C59" s="16"/>
      <c r="D59" s="17" t="s">
        <v>93</v>
      </c>
      <c r="E59" s="18" t="s">
        <v>21</v>
      </c>
      <c r="F59" s="18" t="s">
        <v>94</v>
      </c>
      <c r="G59" s="18" t="s">
        <v>23</v>
      </c>
      <c r="H59" s="18">
        <v>1</v>
      </c>
      <c r="I59" s="37"/>
      <c r="J59" s="34"/>
      <c r="K59" s="18" t="s">
        <v>94</v>
      </c>
      <c r="L59" s="34">
        <v>345</v>
      </c>
      <c r="M59" s="34">
        <v>132</v>
      </c>
      <c r="N59" s="1">
        <v>59</v>
      </c>
      <c r="O59" s="1">
        <f t="shared" si="8"/>
        <v>21.091851</v>
      </c>
      <c r="P59" s="1">
        <v>7.5</v>
      </c>
      <c r="Q59" s="39">
        <f t="shared" si="7"/>
        <v>158.1888825</v>
      </c>
      <c r="R59" s="39"/>
      <c r="T59" s="39"/>
    </row>
    <row r="60" s="1" customFormat="1" ht="18" customHeight="1" spans="2:20">
      <c r="B60" s="15"/>
      <c r="C60" s="16"/>
      <c r="D60" s="17" t="s">
        <v>46</v>
      </c>
      <c r="E60" s="18" t="s">
        <v>21</v>
      </c>
      <c r="F60" s="18" t="s">
        <v>78</v>
      </c>
      <c r="G60" s="18" t="s">
        <v>23</v>
      </c>
      <c r="H60" s="18">
        <v>1</v>
      </c>
      <c r="I60" s="38"/>
      <c r="J60" s="34"/>
      <c r="K60" s="18" t="s">
        <v>78</v>
      </c>
      <c r="L60" s="34">
        <v>660</v>
      </c>
      <c r="M60" s="34">
        <v>320</v>
      </c>
      <c r="N60" s="1">
        <v>29</v>
      </c>
      <c r="O60" s="1">
        <f t="shared" si="8"/>
        <v>48.07968</v>
      </c>
      <c r="P60" s="1">
        <v>7.5</v>
      </c>
      <c r="Q60" s="39">
        <f t="shared" si="7"/>
        <v>360.5976</v>
      </c>
      <c r="R60" s="39">
        <f>SUM(Q49:Q60)</f>
        <v>3163.7612435</v>
      </c>
      <c r="T60" s="39"/>
    </row>
    <row r="61" s="1" customFormat="1" ht="18" customHeight="1" spans="2:20">
      <c r="B61" s="15"/>
      <c r="C61" s="16"/>
      <c r="D61" s="19" t="s">
        <v>48</v>
      </c>
      <c r="E61" s="20" t="s">
        <v>49</v>
      </c>
      <c r="F61" s="20"/>
      <c r="G61" s="20" t="s">
        <v>23</v>
      </c>
      <c r="H61" s="20"/>
      <c r="I61" s="33"/>
      <c r="J61" s="34"/>
      <c r="K61" s="18"/>
      <c r="L61" s="34"/>
      <c r="M61" s="34"/>
      <c r="Q61" s="39"/>
      <c r="R61" s="39"/>
      <c r="T61" s="39"/>
    </row>
    <row r="62" s="1" customFormat="1" ht="18" customHeight="1" spans="2:20">
      <c r="B62" s="15"/>
      <c r="C62" s="16"/>
      <c r="D62" s="19" t="s">
        <v>64</v>
      </c>
      <c r="E62" s="20" t="s">
        <v>49</v>
      </c>
      <c r="F62" s="20"/>
      <c r="G62" s="20" t="s">
        <v>23</v>
      </c>
      <c r="H62" s="20"/>
      <c r="I62" s="33"/>
      <c r="J62" s="34"/>
      <c r="K62" s="20"/>
      <c r="L62" s="34"/>
      <c r="M62" s="34"/>
      <c r="R62" s="39"/>
      <c r="T62" s="39"/>
    </row>
    <row r="63" s="1" customFormat="1" ht="18" customHeight="1" spans="2:20">
      <c r="B63" s="15"/>
      <c r="C63" s="16"/>
      <c r="D63" s="19" t="s">
        <v>50</v>
      </c>
      <c r="E63" s="20" t="s">
        <v>49</v>
      </c>
      <c r="F63" s="21"/>
      <c r="G63" s="20" t="s">
        <v>23</v>
      </c>
      <c r="H63" s="20"/>
      <c r="I63" s="33"/>
      <c r="J63" s="34"/>
      <c r="K63" s="21"/>
      <c r="L63" s="34"/>
      <c r="M63" s="34"/>
      <c r="R63" s="39"/>
      <c r="T63" s="39"/>
    </row>
    <row r="64" s="1" customFormat="1" ht="18" customHeight="1" spans="2:20">
      <c r="B64" s="15"/>
      <c r="C64" s="16"/>
      <c r="D64" s="19" t="s">
        <v>52</v>
      </c>
      <c r="E64" s="20" t="s">
        <v>49</v>
      </c>
      <c r="F64" s="21" t="s">
        <v>79</v>
      </c>
      <c r="G64" s="20" t="s">
        <v>23</v>
      </c>
      <c r="H64" s="20"/>
      <c r="I64" s="33"/>
      <c r="J64" s="34"/>
      <c r="K64" s="21"/>
      <c r="L64" s="34"/>
      <c r="M64" s="34"/>
      <c r="R64" s="39"/>
      <c r="T64" s="39"/>
    </row>
    <row r="65" ht="86" customHeight="1" spans="2:21">
      <c r="B65" s="40" t="s">
        <v>95</v>
      </c>
      <c r="C65" s="41"/>
      <c r="D65" s="41"/>
      <c r="E65" s="41"/>
      <c r="F65" s="41"/>
      <c r="G65" s="41"/>
      <c r="H65" s="41"/>
      <c r="I65" s="44"/>
      <c r="J65" s="45"/>
      <c r="K65" s="45"/>
      <c r="R65" s="48">
        <f>SUM(R8:R60)</f>
        <v>17468.6113585</v>
      </c>
      <c r="T65" s="48">
        <f>SUM(T8:T34)</f>
        <v>3346.476195</v>
      </c>
      <c r="U65" s="48">
        <f>SUM(U8:U34)</f>
        <v>0</v>
      </c>
    </row>
    <row r="66" ht="42.75" customHeight="1" spans="2:11">
      <c r="B66" s="42" t="s">
        <v>96</v>
      </c>
      <c r="C66" s="43"/>
      <c r="D66" s="43"/>
      <c r="E66" s="43"/>
      <c r="F66" s="43"/>
      <c r="G66" s="43"/>
      <c r="H66" s="43"/>
      <c r="I66" s="46"/>
      <c r="J66" s="47"/>
      <c r="K66" s="47"/>
    </row>
  </sheetData>
  <mergeCells count="22">
    <mergeCell ref="B3:I3"/>
    <mergeCell ref="B4:I4"/>
    <mergeCell ref="B5:D5"/>
    <mergeCell ref="E5:F5"/>
    <mergeCell ref="G5:I5"/>
    <mergeCell ref="B6:F6"/>
    <mergeCell ref="G6:I6"/>
    <mergeCell ref="B65:I65"/>
    <mergeCell ref="B66:I66"/>
    <mergeCell ref="B8:B22"/>
    <mergeCell ref="B23:B34"/>
    <mergeCell ref="B35:B48"/>
    <mergeCell ref="B49:B64"/>
    <mergeCell ref="C8:C22"/>
    <mergeCell ref="C23:C34"/>
    <mergeCell ref="C35:C48"/>
    <mergeCell ref="C49:C64"/>
    <mergeCell ref="I8:I14"/>
    <mergeCell ref="I15:I18"/>
    <mergeCell ref="I23:I30"/>
    <mergeCell ref="I35:I44"/>
    <mergeCell ref="I49:I60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2023-09-28T07:31:26Z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