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2" authorId="0">
      <text>
        <r>
          <rPr>
            <sz val="9"/>
            <rFont val="宋体"/>
            <charset val="134"/>
          </rPr>
          <t xml:space="preserve">
系数1.3</t>
        </r>
      </text>
    </comment>
    <comment ref="M2" authorId="0">
      <text>
        <r>
          <rPr>
            <sz val="9"/>
            <rFont val="宋体"/>
            <charset val="134"/>
          </rPr>
          <t>未成系数</t>
        </r>
      </text>
    </comment>
  </commentList>
</comments>
</file>

<file path=xl/sharedStrings.xml><?xml version="1.0" encoding="utf-8"?>
<sst xmlns="http://schemas.openxmlformats.org/spreadsheetml/2006/main" count="39" uniqueCount="29">
  <si>
    <t>新增产品成本核算</t>
  </si>
  <si>
    <t>客户</t>
  </si>
  <si>
    <t>项目</t>
  </si>
  <si>
    <t>产品</t>
  </si>
  <si>
    <t>QAD码</t>
  </si>
  <si>
    <t>现销售未税单价</t>
  </si>
  <si>
    <t>外购原材料金额</t>
  </si>
  <si>
    <t>自制原材料金额</t>
  </si>
  <si>
    <t>原材料金额合计</t>
  </si>
  <si>
    <t>附加值</t>
  </si>
  <si>
    <t>材料金额合计</t>
  </si>
  <si>
    <t>前工序直接人工</t>
  </si>
  <si>
    <t>水电气</t>
  </si>
  <si>
    <t>焊接直接人工</t>
  </si>
  <si>
    <t>底座直接人工</t>
  </si>
  <si>
    <t>电泳直接人工</t>
  </si>
  <si>
    <t>小计</t>
  </si>
  <si>
    <t>料工费合计*1.18费用</t>
  </si>
  <si>
    <t>包装</t>
  </si>
  <si>
    <t>运费</t>
  </si>
  <si>
    <t>外购件*1.03费用</t>
  </si>
  <si>
    <t>建议未税销价</t>
  </si>
  <si>
    <t>长春</t>
  </si>
  <si>
    <t>J6G</t>
  </si>
  <si>
    <t>副驾靠背骨架焊接总成</t>
  </si>
  <si>
    <t>SHT0010244</t>
  </si>
  <si>
    <t>——</t>
  </si>
  <si>
    <t>H4-2.2驾驶员靠背焊接总成</t>
  </si>
  <si>
    <t>SHT0014344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</si>
</sst>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804]aaaa;@"/>
    <numFmt numFmtId="178" formatCode="0.00_);[Red]\(0.00\)"/>
  </numFmts>
  <fonts count="25">
    <font>
      <sz val="11"/>
      <color theme="1"/>
      <name val="宋体"/>
      <charset val="134"/>
      <scheme val="minor"/>
    </font>
    <font>
      <sz val="20"/>
      <name val="微软雅黑"/>
      <family val="2"/>
      <charset val="134"/>
    </font>
    <font>
      <b/>
      <sz val="11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178" fontId="2" fillId="2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"/>
  <sheetViews>
    <sheetView tabSelected="1" workbookViewId="0">
      <selection activeCell="I14" sqref="I14"/>
    </sheetView>
  </sheetViews>
  <sheetFormatPr defaultColWidth="9" defaultRowHeight="13.5" outlineLevelRow="3"/>
  <cols>
    <col min="1" max="1" width="5.375" customWidth="1"/>
    <col min="2" max="2" width="4.75" customWidth="1"/>
    <col min="3" max="3" width="27.375" customWidth="1"/>
    <col min="4" max="4" width="13.375" customWidth="1"/>
    <col min="6" max="9" width="8.125" customWidth="1"/>
    <col min="10" max="10" width="6.25" customWidth="1"/>
    <col min="11" max="13" width="8.125" customWidth="1"/>
    <col min="14" max="14" width="8.875" customWidth="1"/>
    <col min="15" max="15" width="6.875" customWidth="1"/>
    <col min="16" max="16" width="8.875" customWidth="1"/>
    <col min="17" max="17" width="6.875" customWidth="1"/>
    <col min="18" max="18" width="8.875" customWidth="1"/>
    <col min="19" max="19" width="6.875" customWidth="1"/>
    <col min="20" max="20" width="8.875" customWidth="1"/>
    <col min="21" max="21" width="6.875" customWidth="1"/>
    <col min="22" max="22" width="5.875" customWidth="1"/>
    <col min="23" max="23" width="8.875" customWidth="1"/>
    <col min="24" max="24" width="5.875" customWidth="1"/>
    <col min="25" max="25" width="7" customWidth="1"/>
    <col min="26" max="26" width="8.25" customWidth="1"/>
    <col min="27" max="27" width="8.875" customWidth="1"/>
  </cols>
  <sheetData>
    <row r="1" ht="27.75" spans="1:27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54" spans="1:27">
      <c r="A2" s="4" t="s">
        <v>1</v>
      </c>
      <c r="B2" s="5" t="s">
        <v>2</v>
      </c>
      <c r="C2" s="5" t="s">
        <v>3</v>
      </c>
      <c r="D2" s="5" t="s">
        <v>4</v>
      </c>
      <c r="E2" s="6"/>
      <c r="F2" s="7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5" t="s">
        <v>6</v>
      </c>
      <c r="L2" s="5" t="s">
        <v>7</v>
      </c>
      <c r="M2" s="5" t="s">
        <v>10</v>
      </c>
      <c r="N2" s="13" t="s">
        <v>11</v>
      </c>
      <c r="O2" s="13" t="s">
        <v>12</v>
      </c>
      <c r="P2" s="13" t="s">
        <v>13</v>
      </c>
      <c r="Q2" s="13" t="s">
        <v>12</v>
      </c>
      <c r="R2" s="13" t="s">
        <v>14</v>
      </c>
      <c r="S2" s="13" t="s">
        <v>12</v>
      </c>
      <c r="T2" s="13" t="s">
        <v>15</v>
      </c>
      <c r="U2" s="13" t="s">
        <v>12</v>
      </c>
      <c r="V2" s="13" t="s">
        <v>16</v>
      </c>
      <c r="W2" s="13" t="s">
        <v>17</v>
      </c>
      <c r="X2" s="13" t="s">
        <v>18</v>
      </c>
      <c r="Y2" s="13" t="s">
        <v>19</v>
      </c>
      <c r="Z2" s="13" t="s">
        <v>20</v>
      </c>
      <c r="AA2" s="14" t="s">
        <v>21</v>
      </c>
    </row>
    <row r="3" ht="17.25" spans="1:27">
      <c r="A3" s="8" t="s">
        <v>22</v>
      </c>
      <c r="B3" s="8" t="s">
        <v>23</v>
      </c>
      <c r="C3" s="9" t="s">
        <v>24</v>
      </c>
      <c r="D3" s="9" t="s">
        <v>25</v>
      </c>
      <c r="E3" s="10"/>
      <c r="F3" s="11"/>
      <c r="G3" s="10"/>
      <c r="H3" s="10"/>
      <c r="I3" s="10"/>
      <c r="J3" s="10"/>
      <c r="K3" s="10">
        <v>21.39</v>
      </c>
      <c r="L3" s="10">
        <v>16.76</v>
      </c>
      <c r="M3" s="10">
        <v>38.15</v>
      </c>
      <c r="N3" s="10">
        <v>1.104</v>
      </c>
      <c r="O3" s="10">
        <v>0.156</v>
      </c>
      <c r="P3" s="10">
        <v>2.60880888888889</v>
      </c>
      <c r="Q3" s="10">
        <v>1.28469680930931</v>
      </c>
      <c r="R3" s="10" t="s">
        <v>26</v>
      </c>
      <c r="S3" s="10" t="s">
        <v>26</v>
      </c>
      <c r="T3" s="10">
        <v>0.05823257010548</v>
      </c>
      <c r="U3" s="10">
        <v>0.12089823220258</v>
      </c>
      <c r="V3" s="10">
        <v>5.33263650050626</v>
      </c>
      <c r="W3" s="10">
        <v>26.0693110705974</v>
      </c>
      <c r="X3" s="10">
        <v>1.2</v>
      </c>
      <c r="Y3" s="10">
        <v>13.6</v>
      </c>
      <c r="Z3" s="10">
        <v>22.0317</v>
      </c>
      <c r="AA3" s="10">
        <f>W3+X3+Z3+Y3</f>
        <v>62.9010110705974</v>
      </c>
    </row>
    <row r="4" ht="17.25" spans="1:27">
      <c r="A4" s="8" t="s">
        <v>22</v>
      </c>
      <c r="B4" s="8" t="s">
        <v>23</v>
      </c>
      <c r="C4" s="12" t="s">
        <v>27</v>
      </c>
      <c r="D4" s="12" t="s">
        <v>28</v>
      </c>
      <c r="E4" s="10"/>
      <c r="F4" s="11"/>
      <c r="G4" s="10"/>
      <c r="H4" s="10"/>
      <c r="I4" s="10"/>
      <c r="J4" s="10"/>
      <c r="K4" s="10">
        <v>30.21</v>
      </c>
      <c r="L4" s="10">
        <v>17.87</v>
      </c>
      <c r="M4" s="10">
        <f>K4+L4</f>
        <v>48.08</v>
      </c>
      <c r="N4" s="10">
        <v>1.174</v>
      </c>
      <c r="O4" s="10">
        <v>0.176</v>
      </c>
      <c r="P4" s="10">
        <v>4.50466944444444</v>
      </c>
      <c r="Q4" s="10">
        <v>1.8383653246997</v>
      </c>
      <c r="R4" s="10" t="s">
        <v>26</v>
      </c>
      <c r="S4" s="10" t="s">
        <v>26</v>
      </c>
      <c r="T4" s="10">
        <v>0.05823257010548</v>
      </c>
      <c r="U4" s="10">
        <v>0.12089823220258</v>
      </c>
      <c r="V4" s="10">
        <f>SUM(N4:U4)</f>
        <v>7.8721655714522</v>
      </c>
      <c r="W4" s="10">
        <f>(L4+V4)*1.18</f>
        <v>30.3757553743136</v>
      </c>
      <c r="X4" s="10">
        <v>1.2</v>
      </c>
      <c r="Y4" s="10">
        <v>13.6</v>
      </c>
      <c r="Z4" s="10">
        <f>K4*1.03</f>
        <v>31.1163</v>
      </c>
      <c r="AA4" s="10">
        <f>W4+Z4+Y4</f>
        <v>75.0920553743136</v>
      </c>
    </row>
  </sheetData>
  <mergeCells count="1">
    <mergeCell ref="A1:AA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LiuZenglian</dc:creator>
  <cp:lastModifiedBy>LiuZenglian</cp:lastModifiedBy>
  <dcterms:created xsi:type="dcterms:W3CDTF">2023-05-12T11:15:00Z</dcterms:created>
  <dcterms:modified xsi:type="dcterms:W3CDTF">2023-10-17T06:38:04Z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