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firstSheet="1" activeTab="2"/>
  </bookViews>
  <sheets>
    <sheet name="外协注塑件" sheetId="1" state="hidden" r:id="rId1"/>
    <sheet name="河北注塑件" sheetId="2" r:id="rId2"/>
    <sheet name="顺亿" sheetId="3" r:id="rId3"/>
    <sheet name="雍丰" sheetId="4" r:id="rId4"/>
    <sheet name="汇铭" sheetId="5" r:id="rId5"/>
    <sheet name="京港机电" sheetId="6" state="hidden" r:id="rId6"/>
    <sheet name="旗锐" sheetId="7" r:id="rId7"/>
    <sheet name="盈辉" sheetId="8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0" hidden="1">外协注塑件!$A$1:$X$173</definedName>
    <definedName name="_xlnm._FilterDatabase" localSheetId="2" hidden="1">顺亿!$A$2:$Q$27</definedName>
    <definedName name="_xlnm._FilterDatabase" localSheetId="3" hidden="1">雍丰!$A$2:$Q$96</definedName>
    <definedName name="_xlnm._FilterDatabase" localSheetId="4" hidden="1">汇铭!$A$2:$Q$94</definedName>
    <definedName name="_xlnm._FilterDatabase" localSheetId="5" hidden="1">京港机电!$A$2:$Q$14</definedName>
    <definedName name="_xlnm._FilterDatabase" localSheetId="6" hidden="1">旗锐!$A$2:$Q$65</definedName>
    <definedName name="_xlnm._FilterDatabase" localSheetId="7" hidden="1">盈辉!$A$2:$Q$21</definedName>
  </definedNames>
  <calcPr calcId="144525"/>
</workbook>
</file>

<file path=xl/sharedStrings.xml><?xml version="1.0" encoding="utf-8"?>
<sst xmlns="http://schemas.openxmlformats.org/spreadsheetml/2006/main" count="9186" uniqueCount="1538">
  <si>
    <t>序号</t>
  </si>
  <si>
    <t>业务类型</t>
  </si>
  <si>
    <t>项目</t>
  </si>
  <si>
    <t>QAD号</t>
  </si>
  <si>
    <t>零件名称</t>
  </si>
  <si>
    <t>零件净重/kg</t>
  </si>
  <si>
    <t>实际称重</t>
  </si>
  <si>
    <t>差异</t>
  </si>
  <si>
    <t>零件颜色</t>
  </si>
  <si>
    <t>材料类型</t>
  </si>
  <si>
    <t>材料牌号</t>
  </si>
  <si>
    <t>材料颜色</t>
  </si>
  <si>
    <t>材料原厂</t>
  </si>
  <si>
    <t>采购厂家</t>
  </si>
  <si>
    <t>近期采购价格元/kg</t>
  </si>
  <si>
    <t>客户认证材料</t>
  </si>
  <si>
    <t>模具存放地点</t>
  </si>
  <si>
    <t>模具属权</t>
  </si>
  <si>
    <t>模具款未分摊金额</t>
  </si>
  <si>
    <t>零件月均用量/件</t>
  </si>
  <si>
    <t>材料月均用量/kg</t>
  </si>
  <si>
    <t>建议使用原料</t>
  </si>
  <si>
    <t>更换后原料价格</t>
  </si>
  <si>
    <t>年节省金额</t>
  </si>
  <si>
    <t>后视镜</t>
  </si>
  <si>
    <t>驭菱</t>
  </si>
  <si>
    <t>REM0001924</t>
  </si>
  <si>
    <t>驭菱左镜座下盖</t>
  </si>
  <si>
    <t>黑</t>
  </si>
  <si>
    <t>ABS</t>
  </si>
  <si>
    <t>757K</t>
  </si>
  <si>
    <t>本色</t>
  </si>
  <si>
    <t>镇江奇美</t>
  </si>
  <si>
    <t>黄骅保辉/长江塑料</t>
  </si>
  <si>
    <t>否</t>
  </si>
  <si>
    <t>黄骅市顺亿汽车部件有限公司</t>
  </si>
  <si>
    <t>荣昌</t>
  </si>
  <si>
    <t>无</t>
  </si>
  <si>
    <t>REM0001930</t>
  </si>
  <si>
    <t>驭菱右镜座下盖</t>
  </si>
  <si>
    <t>曼项目</t>
  </si>
  <si>
    <t>REM0002637</t>
  </si>
  <si>
    <t>曼项目动臂下盖</t>
  </si>
  <si>
    <t>REM0002638</t>
  </si>
  <si>
    <t>曼项目镜座上盖</t>
  </si>
  <si>
    <t>REM0002639</t>
  </si>
  <si>
    <t>曼项目镜座下盖</t>
  </si>
  <si>
    <t>REM0002636</t>
  </si>
  <si>
    <t>曼项目动臂上盖</t>
  </si>
  <si>
    <t>ETX</t>
  </si>
  <si>
    <t>REM0000969</t>
  </si>
  <si>
    <t>ETX卡子1</t>
  </si>
  <si>
    <t>REM0000970</t>
  </si>
  <si>
    <t>ETX卡子2</t>
  </si>
  <si>
    <t>REM0000971</t>
  </si>
  <si>
    <t>ETX卡子3</t>
  </si>
  <si>
    <t>REM0000972</t>
  </si>
  <si>
    <t>ETX卡子4</t>
  </si>
  <si>
    <t>豪泺</t>
  </si>
  <si>
    <t>RSM0000047</t>
  </si>
  <si>
    <t>豪泺路面镜压圈</t>
  </si>
  <si>
    <t>A2下视</t>
  </si>
  <si>
    <t>RSM0000059</t>
  </si>
  <si>
    <t>N07下视镜球头盖</t>
  </si>
  <si>
    <t>尼龙</t>
  </si>
  <si>
    <t>PA66</t>
  </si>
  <si>
    <t>改性料</t>
  </si>
  <si>
    <t>顺亿</t>
  </si>
  <si>
    <t>镜头</t>
  </si>
  <si>
    <t>RSM0000019</t>
  </si>
  <si>
    <t>大欧曼下视镜头</t>
  </si>
  <si>
    <t>TP</t>
  </si>
  <si>
    <t>TP20</t>
  </si>
  <si>
    <t>天津州海</t>
  </si>
  <si>
    <t>RSM0000022</t>
  </si>
  <si>
    <t>小欧曼重卡下视镜头</t>
  </si>
  <si>
    <t>PP</t>
  </si>
  <si>
    <t>扶手</t>
  </si>
  <si>
    <t>RCA0000096</t>
  </si>
  <si>
    <t>1B14853101006登车扶手</t>
  </si>
  <si>
    <t>灰</t>
  </si>
  <si>
    <t>RCA0000091</t>
  </si>
  <si>
    <t>1B18054100001扶手</t>
  </si>
  <si>
    <t>RCA0000092</t>
  </si>
  <si>
    <t>1B18054100002扶手</t>
  </si>
  <si>
    <t>RCA0000093</t>
  </si>
  <si>
    <t>1B18354100000登车扶手</t>
  </si>
  <si>
    <t>白</t>
  </si>
  <si>
    <t>RCA0000187</t>
  </si>
  <si>
    <t>L054200000030扶手</t>
  </si>
  <si>
    <t>欧马可</t>
  </si>
  <si>
    <t>REM0001733</t>
  </si>
  <si>
    <t>欧马可镜座垫圈</t>
  </si>
  <si>
    <t>室内镜</t>
  </si>
  <si>
    <t>REM0001747</t>
  </si>
  <si>
    <t>1029室橡胶垫块---镜片支架</t>
  </si>
  <si>
    <t>橡胶</t>
  </si>
  <si>
    <t>REM0002003</t>
  </si>
  <si>
    <t>1029室支架</t>
  </si>
  <si>
    <t>RSM0000321</t>
  </si>
  <si>
    <t>A2前下视镜杆装饰盖1</t>
  </si>
  <si>
    <t>TP15</t>
  </si>
  <si>
    <t>RSM0000322</t>
  </si>
  <si>
    <t>A2前下视镜杆装饰盖2</t>
  </si>
  <si>
    <t>座椅手柄</t>
  </si>
  <si>
    <t>SHT0000158</t>
  </si>
  <si>
    <t>H3主驾驶座调节把手(前右）副（黑）</t>
  </si>
  <si>
    <t>黑色</t>
  </si>
  <si>
    <t>pp</t>
  </si>
  <si>
    <t>青岛盛友</t>
  </si>
  <si>
    <t>黄骅市旗锐塑料制品有限公司</t>
  </si>
  <si>
    <t>SHT0000142</t>
  </si>
  <si>
    <t>H3主驾驶座调节把手(后左）正（黑）</t>
  </si>
  <si>
    <t>SHT0001653</t>
  </si>
  <si>
    <t>H5延伸手柄（X3000）黑</t>
  </si>
  <si>
    <t>PC+ABS</t>
  </si>
  <si>
    <t>345K</t>
  </si>
  <si>
    <t>天津龙翔</t>
  </si>
  <si>
    <t>SHT0010526</t>
  </si>
  <si>
    <t>H5延伸手柄（X3000）灰</t>
  </si>
  <si>
    <t>SHT0001467</t>
  </si>
  <si>
    <t>M3000调仰角手柄（可变阻尼）</t>
  </si>
  <si>
    <t>SHT0001660</t>
  </si>
  <si>
    <t>X3000正司机调角器手柄(灰)</t>
  </si>
  <si>
    <t>SHT0001673</t>
  </si>
  <si>
    <t>X3000副司机调角器手柄(灰)</t>
  </si>
  <si>
    <t>SHT0010984</t>
  </si>
  <si>
    <t>X3000速降按钮（黑)</t>
  </si>
  <si>
    <t>SHT0002282</t>
  </si>
  <si>
    <t>X3000速降按钮（灰）</t>
  </si>
  <si>
    <t>SHT0001661</t>
  </si>
  <si>
    <t>X3000仰角手柄（灰）</t>
  </si>
  <si>
    <t>SHT0001676</t>
  </si>
  <si>
    <t>X3000副仰角手柄（灰）</t>
  </si>
  <si>
    <t>牌照板</t>
  </si>
  <si>
    <t>RCA0000080</t>
  </si>
  <si>
    <t>M31RB牌照板扣手</t>
  </si>
  <si>
    <t>SHT0013013</t>
  </si>
  <si>
    <t>前升降手柄</t>
  </si>
  <si>
    <t>SHT0013014</t>
  </si>
  <si>
    <t>后升降手柄</t>
  </si>
  <si>
    <t>SHT0011964</t>
  </si>
  <si>
    <t>调角器手柄</t>
  </si>
  <si>
    <t>SHT0011967</t>
  </si>
  <si>
    <t>仰角调节手柄</t>
  </si>
  <si>
    <t>SHT0013738</t>
  </si>
  <si>
    <t>仰角手柄</t>
  </si>
  <si>
    <t>SHT0013748</t>
  </si>
  <si>
    <t>速降按钮</t>
  </si>
  <si>
    <t>SHT0013734</t>
  </si>
  <si>
    <t>H4后视镜</t>
  </si>
  <si>
    <t>REM0000988</t>
  </si>
  <si>
    <t>H4改型镜体左上右下盖</t>
  </si>
  <si>
    <t>宝辉</t>
  </si>
  <si>
    <t>REM0002170</t>
  </si>
  <si>
    <t>H4改型镜体左下右上盖</t>
  </si>
  <si>
    <t>REM0000994</t>
  </si>
  <si>
    <t>H4下镜杆护套盖</t>
  </si>
  <si>
    <t>A2补盲镜</t>
  </si>
  <si>
    <t>RSM0000255</t>
  </si>
  <si>
    <t>A2路面镜座盖板</t>
  </si>
  <si>
    <t>奥驰</t>
  </si>
  <si>
    <t>REM0001717</t>
  </si>
  <si>
    <t>奥驰后盖左</t>
  </si>
  <si>
    <t>REM0001727</t>
  </si>
  <si>
    <t>奥驰后盖右</t>
  </si>
  <si>
    <t>REM0001920</t>
  </si>
  <si>
    <t>驭菱左镜体</t>
  </si>
  <si>
    <t>REM0001926</t>
  </si>
  <si>
    <t>驭菱右镜体</t>
  </si>
  <si>
    <t>RIM0000146</t>
  </si>
  <si>
    <t>1028镜体</t>
  </si>
  <si>
    <t>RIM0000147</t>
  </si>
  <si>
    <t>1028卡框合件</t>
  </si>
  <si>
    <t>RIM0000143</t>
  </si>
  <si>
    <t>1029镜体</t>
  </si>
  <si>
    <t>RIM0000144</t>
  </si>
  <si>
    <t>1029卡框合件</t>
  </si>
  <si>
    <t>REM0002084</t>
  </si>
  <si>
    <t>1475杆盘</t>
  </si>
  <si>
    <t>RIM0000064</t>
  </si>
  <si>
    <t>1029室杆盘黑色(短)</t>
  </si>
  <si>
    <t>RCA0000089</t>
  </si>
  <si>
    <t>1B14861200049车门拉手</t>
  </si>
  <si>
    <t>RIM0000148</t>
  </si>
  <si>
    <t>欧马克室内镜体</t>
  </si>
  <si>
    <t>黄骅市京港机电设备有限公司</t>
  </si>
  <si>
    <t>京港机电</t>
  </si>
  <si>
    <t>RIM0000149</t>
  </si>
  <si>
    <t>欧马克室内镜框镜片合件</t>
  </si>
  <si>
    <t>捷运</t>
  </si>
  <si>
    <t>REM0001905</t>
  </si>
  <si>
    <t>欧曼重卡防水帽</t>
  </si>
  <si>
    <t>REM0003385</t>
  </si>
  <si>
    <t>欧马可防水帽</t>
  </si>
  <si>
    <t>REM0001668</t>
  </si>
  <si>
    <t>欧曼下视重卡球头盖</t>
  </si>
  <si>
    <t>Pa6</t>
  </si>
  <si>
    <t>REM0001634</t>
  </si>
  <si>
    <t>1475后视镜尼龙弹垫</t>
  </si>
  <si>
    <t>Pa66+GF30</t>
  </si>
  <si>
    <t>RSM0000034</t>
  </si>
  <si>
    <t>M8防水帽</t>
  </si>
  <si>
    <t>奥铃升级</t>
  </si>
  <si>
    <t>RSM0000041</t>
  </si>
  <si>
    <t>奥铃补盲球头盖</t>
  </si>
  <si>
    <t>PA6</t>
  </si>
  <si>
    <t>铰链扶手</t>
  </si>
  <si>
    <t>RCA0000085</t>
  </si>
  <si>
    <t>铰链衬碗</t>
  </si>
  <si>
    <r>
      <rPr>
        <sz val="10"/>
        <rFont val="宋体"/>
        <charset val="134"/>
      </rPr>
      <t>尼龙</t>
    </r>
    <r>
      <rPr>
        <sz val="10"/>
        <rFont val="Microsoft Sans Serif"/>
        <charset val="134"/>
      </rPr>
      <t xml:space="preserve"> PA66(</t>
    </r>
    <r>
      <rPr>
        <sz val="10"/>
        <rFont val="宋体"/>
        <charset val="134"/>
      </rPr>
      <t>黑</t>
    </r>
    <r>
      <rPr>
        <sz val="10"/>
        <rFont val="Microsoft Sans Serif"/>
        <charset val="134"/>
      </rPr>
      <t>)</t>
    </r>
  </si>
  <si>
    <t>矿山车</t>
  </si>
  <si>
    <t>REM0000620</t>
  </si>
  <si>
    <t>防尘帽（小）</t>
  </si>
  <si>
    <t>RSM0000038</t>
  </si>
  <si>
    <t>ETX补盲镜镜座</t>
  </si>
  <si>
    <t>深灰</t>
  </si>
  <si>
    <t>PA66+45%</t>
  </si>
  <si>
    <t>中利</t>
  </si>
  <si>
    <t>黄骅市雍丰塑料制品有限公司</t>
  </si>
  <si>
    <t>PA6+50GF</t>
  </si>
  <si>
    <t>RSM0000040</t>
  </si>
  <si>
    <t>ETX补盲镜座装饰盖</t>
  </si>
  <si>
    <t>RIM0000054</t>
  </si>
  <si>
    <t>1B15837100001镜头</t>
  </si>
  <si>
    <t>灰色</t>
  </si>
  <si>
    <t>ABS+PC</t>
  </si>
  <si>
    <t>青岛中新华美</t>
  </si>
  <si>
    <t>REM0002861</t>
  </si>
  <si>
    <t>华菱广角镜托</t>
  </si>
  <si>
    <t>REM0002835</t>
  </si>
  <si>
    <t>华菱主镜托</t>
  </si>
  <si>
    <t>K1</t>
  </si>
  <si>
    <t>REM0001696</t>
  </si>
  <si>
    <t>K1后视镜镜体左</t>
  </si>
  <si>
    <t>REM0001706</t>
  </si>
  <si>
    <t>K1后视镜镜体右</t>
  </si>
  <si>
    <t>REM0001701</t>
  </si>
  <si>
    <t>K1后视装饰盖左</t>
  </si>
  <si>
    <t>REM0001711</t>
  </si>
  <si>
    <t>K1后视装饰盖右</t>
  </si>
  <si>
    <t>RSM0000042</t>
  </si>
  <si>
    <t>豪泺路面镜座</t>
  </si>
  <si>
    <t>雍丰</t>
  </si>
  <si>
    <t>RIM0000070</t>
  </si>
  <si>
    <t>1029新室内蒙子</t>
  </si>
  <si>
    <t>透明</t>
  </si>
  <si>
    <t>PC</t>
  </si>
  <si>
    <t>宝辉贸易</t>
  </si>
  <si>
    <t>REM0000306</t>
  </si>
  <si>
    <t>1780后盖</t>
  </si>
  <si>
    <t>T30</t>
  </si>
  <si>
    <t>洲海科技</t>
  </si>
  <si>
    <t>REM0001667</t>
  </si>
  <si>
    <t>1780下视后盖</t>
  </si>
  <si>
    <t>REM0001630</t>
  </si>
  <si>
    <t>1475左镜座盖</t>
  </si>
  <si>
    <t>REM0001641</t>
  </si>
  <si>
    <t>1475右镜座盖</t>
  </si>
  <si>
    <t>REM0001631</t>
  </si>
  <si>
    <t>1475左镜座下盖</t>
  </si>
  <si>
    <t>REM0001642</t>
  </si>
  <si>
    <t>1475右镜座下盖</t>
  </si>
  <si>
    <t>REM0001867</t>
  </si>
  <si>
    <t>广角200镜托</t>
  </si>
  <si>
    <t>REM0001645</t>
  </si>
  <si>
    <t>1475面盖(新状态）左</t>
  </si>
  <si>
    <t>REM0001648</t>
  </si>
  <si>
    <t>1475面盖(新状态）右</t>
  </si>
  <si>
    <t>REM0001753</t>
  </si>
  <si>
    <t>奥铃路面镜镜护盖(L)</t>
  </si>
  <si>
    <t>RSM0000084</t>
  </si>
  <si>
    <t>奥铃路面镜镜护盖(R)</t>
  </si>
  <si>
    <t>REM0001950</t>
  </si>
  <si>
    <t>铰链扶手大底盖</t>
  </si>
  <si>
    <t>REM0001951</t>
  </si>
  <si>
    <t>铰链扶手小底盖</t>
  </si>
  <si>
    <t>REM0003174</t>
  </si>
  <si>
    <t>奥驰广角镜球</t>
  </si>
  <si>
    <t>REM0002634</t>
  </si>
  <si>
    <t>A2路面镜座（补盲）</t>
  </si>
  <si>
    <t>RCA0000087</t>
  </si>
  <si>
    <t>B40L铰链大盖</t>
  </si>
  <si>
    <t>RCA0000086</t>
  </si>
  <si>
    <t>B40L铰链小盖</t>
  </si>
  <si>
    <t>低速牵引车</t>
  </si>
  <si>
    <t>REM0000453</t>
  </si>
  <si>
    <t>金王子左下护盖</t>
  </si>
  <si>
    <t>REM0000454</t>
  </si>
  <si>
    <t>金王子左下脚垫</t>
  </si>
  <si>
    <t>PE</t>
  </si>
  <si>
    <t>RCA0000077</t>
  </si>
  <si>
    <t>重卡内扶手左（双孔）</t>
  </si>
  <si>
    <t>RCA0000076</t>
  </si>
  <si>
    <t>重卡内扶手右（单孔）</t>
  </si>
  <si>
    <t>RCA0000072</t>
  </si>
  <si>
    <t>重卡内扶手左66A0</t>
  </si>
  <si>
    <t>RCA0000073</t>
  </si>
  <si>
    <t>重卡内扶手右68A0</t>
  </si>
  <si>
    <t>REM0001901</t>
  </si>
  <si>
    <t>捷运支架保护盖左</t>
  </si>
  <si>
    <t>REM0001908</t>
  </si>
  <si>
    <t>捷运支架保护盖右</t>
  </si>
  <si>
    <t>REM0001903</t>
  </si>
  <si>
    <t>捷运路面镜支镜保护盖</t>
  </si>
  <si>
    <t>RCA0000109</t>
  </si>
  <si>
    <t>G0542070503A0左B柱扶手</t>
  </si>
  <si>
    <t>RCA0000107</t>
  </si>
  <si>
    <t>G0542070602A0右B柱扶手</t>
  </si>
  <si>
    <t>RSM0000027</t>
  </si>
  <si>
    <t>奥驰螺栓补盲护套</t>
  </si>
  <si>
    <t>聚丙</t>
  </si>
  <si>
    <t>中国石化</t>
  </si>
  <si>
    <t>黄骅市汇铭汽车部件有限公司</t>
  </si>
  <si>
    <t>REM0001674</t>
  </si>
  <si>
    <t>A2前下视胶垫</t>
  </si>
  <si>
    <t>TPE</t>
  </si>
  <si>
    <t>75度</t>
  </si>
  <si>
    <t>东莞</t>
  </si>
  <si>
    <t>REM0001752</t>
  </si>
  <si>
    <t>捷运上镜座左</t>
  </si>
  <si>
    <t>双六尼龙</t>
  </si>
  <si>
    <t>%30玻纤</t>
  </si>
  <si>
    <t>北鸿科</t>
  </si>
  <si>
    <t>PA6+30GF</t>
  </si>
  <si>
    <t>REM0001766</t>
  </si>
  <si>
    <t>捷运上镜座右</t>
  </si>
  <si>
    <t>REM0001803</t>
  </si>
  <si>
    <t>豪泺左上镜座盖</t>
  </si>
  <si>
    <t>750A</t>
  </si>
  <si>
    <t>REM0001814</t>
  </si>
  <si>
    <t>豪泺右上镜座盖</t>
  </si>
  <si>
    <t>REM0001815</t>
  </si>
  <si>
    <t>豪泺右下镜座盖</t>
  </si>
  <si>
    <t>REM0001804</t>
  </si>
  <si>
    <t>豪泺左下镜座盖</t>
  </si>
  <si>
    <t>REM0001807</t>
  </si>
  <si>
    <t>豪泺防水帽</t>
  </si>
  <si>
    <t>REM0001863</t>
  </si>
  <si>
    <t>时代s防水帽</t>
  </si>
  <si>
    <t>REM0001721</t>
  </si>
  <si>
    <t>奥驰防水帽</t>
  </si>
  <si>
    <t>H3/奥铃升级</t>
  </si>
  <si>
    <t>REM0001677</t>
  </si>
  <si>
    <t>H3镜杆夹板</t>
  </si>
  <si>
    <t>H3</t>
  </si>
  <si>
    <t>REM0001685</t>
  </si>
  <si>
    <t>H3下镜座胶垫</t>
  </si>
  <si>
    <t>REM0001686</t>
  </si>
  <si>
    <t>仿丰田防水帽</t>
  </si>
  <si>
    <t>奥铃</t>
  </si>
  <si>
    <t>REM0001741</t>
  </si>
  <si>
    <t>奥铃防水帽</t>
  </si>
  <si>
    <t>REM0001899</t>
  </si>
  <si>
    <t>ETX护套</t>
  </si>
  <si>
    <t>A2前下视胶垫新</t>
  </si>
  <si>
    <t>REM0000469</t>
  </si>
  <si>
    <t>ETX改型上镜座左</t>
  </si>
  <si>
    <t>REM0000486</t>
  </si>
  <si>
    <t>ETX改型上镜座右</t>
  </si>
  <si>
    <t>RCA0000084</t>
  </si>
  <si>
    <t>铰链扶手本体</t>
  </si>
  <si>
    <t>MV3</t>
  </si>
  <si>
    <t>REM0000633</t>
  </si>
  <si>
    <t>一汽MV3镜杆下护套</t>
  </si>
  <si>
    <t>REM0000564</t>
  </si>
  <si>
    <t>一汽MV3安装座</t>
  </si>
  <si>
    <t>REM0001923</t>
  </si>
  <si>
    <t>驭菱左镜座上盖</t>
  </si>
  <si>
    <t>REM0001929</t>
  </si>
  <si>
    <t>驭菱右镜座上盖</t>
  </si>
  <si>
    <t>RSM0000257</t>
  </si>
  <si>
    <t>A7路面镜镜座</t>
  </si>
  <si>
    <t>RSM0000256</t>
  </si>
  <si>
    <t>A7路面镜座盖</t>
  </si>
  <si>
    <t>REM0000992</t>
  </si>
  <si>
    <t>H4 改型左下镜杆护套</t>
  </si>
  <si>
    <t>REM0001006</t>
  </si>
  <si>
    <t>H4 改型右下镜杆护套</t>
  </si>
  <si>
    <t>REM0000422</t>
  </si>
  <si>
    <t>H4广角镜安装座</t>
  </si>
  <si>
    <t>VT</t>
  </si>
  <si>
    <t>REM0000410</t>
  </si>
  <si>
    <t>ETX改型下镜杆连接座</t>
  </si>
  <si>
    <t>RSM0000079</t>
  </si>
  <si>
    <t>曼项目前下镜动臂</t>
  </si>
  <si>
    <t>RSM0000082</t>
  </si>
  <si>
    <t>曼项目前下视镜弹簧底座（球碗）</t>
  </si>
  <si>
    <t>RSM0000227</t>
  </si>
  <si>
    <t>ETX补盲镜后盖(新国标）</t>
  </si>
  <si>
    <t>ETX有柱护套</t>
  </si>
  <si>
    <t>REM0000470</t>
  </si>
  <si>
    <t>ETX改型左下镜座</t>
  </si>
  <si>
    <t>REM0000487</t>
  </si>
  <si>
    <t>ETX改型右下镜座</t>
  </si>
  <si>
    <t>REM0000975</t>
  </si>
  <si>
    <t>ETX2280上镜座右</t>
  </si>
  <si>
    <t>REM0000963</t>
  </si>
  <si>
    <t>ETX2280上镜座左</t>
  </si>
  <si>
    <t>T5G</t>
  </si>
  <si>
    <t>REM0002258</t>
  </si>
  <si>
    <t>T7H(T5G)左反光罩</t>
  </si>
  <si>
    <t>橘色</t>
  </si>
  <si>
    <t>三星</t>
  </si>
  <si>
    <t>REM0002286</t>
  </si>
  <si>
    <t>T7H(T5G)右反光罩</t>
  </si>
  <si>
    <t>C35DB</t>
  </si>
  <si>
    <t>REM0000155</t>
  </si>
  <si>
    <t>C35DB左三角垫</t>
  </si>
  <si>
    <t>REM0000187</t>
  </si>
  <si>
    <t>C35DB右三角垫</t>
  </si>
  <si>
    <t>B80</t>
  </si>
  <si>
    <t>REM0001130</t>
  </si>
  <si>
    <t>B80C底座胶垫左</t>
  </si>
  <si>
    <t>REM0001154</t>
  </si>
  <si>
    <t>B80C底座胶垫右</t>
  </si>
  <si>
    <t>SHT0002346</t>
  </si>
  <si>
    <t>1B18054100101登车扶手</t>
  </si>
  <si>
    <t>%20滑石粉</t>
  </si>
  <si>
    <t>天津鑫隆仁景</t>
  </si>
  <si>
    <t>REM0001666</t>
  </si>
  <si>
    <t>1780下视镜头</t>
  </si>
  <si>
    <t>黄骅市盈辉汽车配件有限公司</t>
  </si>
  <si>
    <t>REM0001912</t>
  </si>
  <si>
    <t>重卡大保护盖</t>
  </si>
  <si>
    <t>REM0001900</t>
  </si>
  <si>
    <t>ETX垫板（2200车）</t>
  </si>
  <si>
    <t>REM0001704</t>
  </si>
  <si>
    <t>K1尼龙衬碗</t>
  </si>
  <si>
    <t>REM0001759</t>
  </si>
  <si>
    <t>ETX衬套</t>
  </si>
  <si>
    <t>REM0001716</t>
  </si>
  <si>
    <t>奥驰左压框</t>
  </si>
  <si>
    <t>REM0001678</t>
  </si>
  <si>
    <t>H3镜头导套</t>
  </si>
  <si>
    <t>REM0001679</t>
  </si>
  <si>
    <t>H3镜杆衬套</t>
  </si>
  <si>
    <t>REM0001680</t>
  </si>
  <si>
    <t>H3左上镜座</t>
  </si>
  <si>
    <t>REM0001690</t>
  </si>
  <si>
    <t>H3右上镜座</t>
  </si>
  <si>
    <t>REM0001703</t>
  </si>
  <si>
    <t>K1弹簧座</t>
  </si>
  <si>
    <t>RCA0000103</t>
  </si>
  <si>
    <t>L0542070702A0乘客拉手</t>
  </si>
  <si>
    <t>RCA0000097</t>
  </si>
  <si>
    <t>1B17854130003登车扶手</t>
  </si>
  <si>
    <t>棕色</t>
  </si>
  <si>
    <t>SHT0002349</t>
  </si>
  <si>
    <t>1B24954105031前支柱扶手</t>
  </si>
  <si>
    <t>RCA0000104</t>
  </si>
  <si>
    <t>L0541010040A0乘客拉手</t>
  </si>
  <si>
    <t>RCA0000098</t>
  </si>
  <si>
    <t>1B16954120003登车扶手</t>
  </si>
  <si>
    <t>RCA0000174</t>
  </si>
  <si>
    <t>L054200000039上车扶手</t>
  </si>
  <si>
    <t>RCA0000099</t>
  </si>
  <si>
    <t>1B16254250001登车拉手</t>
  </si>
  <si>
    <t>RCA0000100</t>
  </si>
  <si>
    <t>1B16254250002乘客扶手</t>
  </si>
  <si>
    <t>节省金额</t>
  </si>
  <si>
    <t>现采购厂家</t>
  </si>
  <si>
    <t>预计降价金额（最少咨询3家最低价格）</t>
  </si>
  <si>
    <t>替代厂家</t>
  </si>
  <si>
    <t>REM0000019</t>
  </si>
  <si>
    <t>BC316面罩左</t>
  </si>
  <si>
    <t>苯领ABS</t>
  </si>
  <si>
    <t>苯领</t>
  </si>
  <si>
    <t>纳新</t>
  </si>
  <si>
    <t>纳新塑化（上海）有限公司</t>
  </si>
  <si>
    <t>LG</t>
  </si>
  <si>
    <t>河北工厂</t>
  </si>
  <si>
    <t>REM0000048</t>
  </si>
  <si>
    <t>BC316面罩右</t>
  </si>
  <si>
    <t>REM0000093</t>
  </si>
  <si>
    <t>BC311面罩左</t>
  </si>
  <si>
    <t>REM0000121</t>
  </si>
  <si>
    <t>BC311面罩右</t>
  </si>
  <si>
    <t>H6</t>
  </si>
  <si>
    <t>REM0003454</t>
  </si>
  <si>
    <t>H6左后盖ASA</t>
  </si>
  <si>
    <t>ASA 978WJ20420W7</t>
  </si>
  <si>
    <t>奇美玉隆</t>
  </si>
  <si>
    <t>中新华美（奇美合资）</t>
  </si>
  <si>
    <t>REM0003455</t>
  </si>
  <si>
    <t>H6左后盖装饰盖ASA</t>
  </si>
  <si>
    <t>REM0003456</t>
  </si>
  <si>
    <t>H6左上安装座装饰盖ASA</t>
  </si>
  <si>
    <t>REM0003457</t>
  </si>
  <si>
    <t>H6左下安装座装饰盖ASA</t>
  </si>
  <si>
    <t>REM0003458</t>
  </si>
  <si>
    <t>H6右后盖ASA</t>
  </si>
  <si>
    <t>REM0003459</t>
  </si>
  <si>
    <t>H6右后盖装饰盖ASA</t>
  </si>
  <si>
    <t>REM0003460</t>
  </si>
  <si>
    <t>H6右上安装座装饰盖ASA</t>
  </si>
  <si>
    <t>REM0003461</t>
  </si>
  <si>
    <t>H6右下安装座装饰盖ASA</t>
  </si>
  <si>
    <t>REM0010148</t>
  </si>
  <si>
    <t>H6左主镜镜托</t>
  </si>
  <si>
    <t>REM0010152</t>
  </si>
  <si>
    <t>H6左广角镜镜托</t>
  </si>
  <si>
    <t>REM0010155</t>
  </si>
  <si>
    <t>H6左镜体</t>
  </si>
  <si>
    <t>REM0010160</t>
  </si>
  <si>
    <t>H6左上镜臂</t>
  </si>
  <si>
    <t>PA6+GF30AN0720SNB32A9005</t>
  </si>
  <si>
    <t>晋伦</t>
  </si>
  <si>
    <t>江阴宏丰</t>
  </si>
  <si>
    <t>REM0010161</t>
  </si>
  <si>
    <t>H6左上镜臂盖</t>
  </si>
  <si>
    <t>REM0010162</t>
  </si>
  <si>
    <t>H6左下镜臂</t>
  </si>
  <si>
    <t>REM0010163</t>
  </si>
  <si>
    <t>H6左下镜臂盖</t>
  </si>
  <si>
    <t>REM0010164</t>
  </si>
  <si>
    <t>H6左上安装座</t>
  </si>
  <si>
    <t>REM0010166</t>
  </si>
  <si>
    <t>H6左下安装座</t>
  </si>
  <si>
    <t>REM0010208</t>
  </si>
  <si>
    <t>H6右主镜镜托</t>
  </si>
  <si>
    <t>REM0010212</t>
  </si>
  <si>
    <t>H6右广角镜镜托</t>
  </si>
  <si>
    <t>REM0010215</t>
  </si>
  <si>
    <t>H6右镜体</t>
  </si>
  <si>
    <t>REM0010220</t>
  </si>
  <si>
    <t>H6右上镜臂</t>
  </si>
  <si>
    <t>REM0010221</t>
  </si>
  <si>
    <t>H6右上镜臂盖</t>
  </si>
  <si>
    <t>REM0010222</t>
  </si>
  <si>
    <t>H6右下镜臂</t>
  </si>
  <si>
    <t>REM0010223</t>
  </si>
  <si>
    <t>H6右下镜臂盖</t>
  </si>
  <si>
    <t>REM0010224</t>
  </si>
  <si>
    <t>H6右上安装座</t>
  </si>
  <si>
    <t>REM0010226</t>
  </si>
  <si>
    <t>H6右下安装座</t>
  </si>
  <si>
    <t>座椅</t>
  </si>
  <si>
    <t>SHT0010331</t>
  </si>
  <si>
    <t>驾驶员左侧罩壳</t>
  </si>
  <si>
    <t>PP-T20(PIM4R-DZ01)</t>
  </si>
  <si>
    <t>中广核俊尔</t>
  </si>
  <si>
    <t>中广核俊尔（浙江）新材料有限公司</t>
  </si>
  <si>
    <t>SHT0010332</t>
  </si>
  <si>
    <t>驾驶员标配前罩壳</t>
  </si>
  <si>
    <t>SHT0010333</t>
  </si>
  <si>
    <t>驾驶员右侧罩壳</t>
  </si>
  <si>
    <t>SHT0010336</t>
  </si>
  <si>
    <t>驾驶员靠背调节手柄</t>
  </si>
  <si>
    <t>PA6-GF30北鸿科</t>
  </si>
  <si>
    <t>SHT0010354</t>
  </si>
  <si>
    <t>坐盆延伸手柄</t>
  </si>
  <si>
    <t>SHT0010365</t>
  </si>
  <si>
    <t>安全带吊环罩壳</t>
  </si>
  <si>
    <t>SHT0010657</t>
  </si>
  <si>
    <t>驾驶员后侧罩壳</t>
  </si>
  <si>
    <t>SHT0010667</t>
  </si>
  <si>
    <t>高配安全带出口罩壳</t>
  </si>
  <si>
    <t>PC-365K(ABS+PC)</t>
  </si>
  <si>
    <t>365K</t>
  </si>
  <si>
    <t>上海越航启塑化有限公司</t>
  </si>
  <si>
    <t>SHT0010668</t>
  </si>
  <si>
    <t>标配安全带出口罩壳</t>
  </si>
  <si>
    <t>SHT0010674</t>
  </si>
  <si>
    <t>副驾驶安全带出口罩壳</t>
  </si>
  <si>
    <t>SHT0010675</t>
  </si>
  <si>
    <t>副驾驶员副边罩壳</t>
  </si>
  <si>
    <t>SHT0010676</t>
  </si>
  <si>
    <t>副驾驶员主边罩壳</t>
  </si>
  <si>
    <t>SHT0010677</t>
  </si>
  <si>
    <t>副驾标配靠背调节手柄</t>
  </si>
  <si>
    <t>SHT0010878</t>
  </si>
  <si>
    <t>安全带高调解锁按钮底座</t>
  </si>
  <si>
    <t>ABS757</t>
  </si>
  <si>
    <t>SHT0010879</t>
  </si>
  <si>
    <t>安全带高调解锁按钮</t>
  </si>
  <si>
    <t>SHT0010882</t>
  </si>
  <si>
    <t>高配安全带出口罩壳底座</t>
  </si>
  <si>
    <t>SHT0010883</t>
  </si>
  <si>
    <t>标配安全带出口罩壳底座</t>
  </si>
  <si>
    <t>SHT0010976</t>
  </si>
  <si>
    <t>驾驶员前罩壳</t>
  </si>
  <si>
    <t>SHT0010981</t>
  </si>
  <si>
    <t>驾驶员塑料件支撑板</t>
  </si>
  <si>
    <t>SHT0011030</t>
  </si>
  <si>
    <t>副驾驶安全带出口罩壳底座</t>
  </si>
  <si>
    <t>SHT0011330</t>
  </si>
  <si>
    <t>H6扶手外盖</t>
  </si>
  <si>
    <t>SHT0011370</t>
  </si>
  <si>
    <t>H6扶手调节手轮黑色</t>
  </si>
  <si>
    <t>SHT0011380</t>
  </si>
  <si>
    <t>H6扶手底座</t>
  </si>
  <si>
    <t>SHT0011388</t>
  </si>
  <si>
    <t>滑轨解锁机构外壳</t>
  </si>
  <si>
    <t>SHT0011462</t>
  </si>
  <si>
    <t>副驾驶高配右侧罩壳</t>
  </si>
  <si>
    <t>SHT0011463</t>
  </si>
  <si>
    <t>副驾驶高配左侧罩壳</t>
  </si>
  <si>
    <t>SHT0011482</t>
  </si>
  <si>
    <t>副驾驶塑料件支撑板</t>
  </si>
  <si>
    <t>SHT0011508</t>
  </si>
  <si>
    <t>副驾驶高配靠背调节手柄</t>
  </si>
  <si>
    <t>SHT0011556</t>
  </si>
  <si>
    <t>副驾驶员后部罩壳</t>
  </si>
  <si>
    <t>SHT0011574</t>
  </si>
  <si>
    <t>高调器上滑盖</t>
  </si>
  <si>
    <t>SHT0011575</t>
  </si>
  <si>
    <t>高调器下滑盖</t>
  </si>
  <si>
    <t>SHT0011600</t>
  </si>
  <si>
    <t>解锁机构内壳分总成</t>
  </si>
  <si>
    <t>REM0000473</t>
  </si>
  <si>
    <t>ETX左后上镜臂下盖</t>
  </si>
  <si>
    <t>REM0000474</t>
  </si>
  <si>
    <t>ETX左后下镜臂上盖</t>
  </si>
  <si>
    <t>REM0000475</t>
  </si>
  <si>
    <t>ETX左后下镜臂下盖</t>
  </si>
  <si>
    <t>REM0000476</t>
  </si>
  <si>
    <t>ETX改型左后下镜座罩</t>
  </si>
  <si>
    <t>REM0000483</t>
  </si>
  <si>
    <t>ETX改型右后视镜镜体</t>
  </si>
  <si>
    <t>REM0000484</t>
  </si>
  <si>
    <t>ETX改型右后视镜大保护盖</t>
  </si>
  <si>
    <t>REM0000485</t>
  </si>
  <si>
    <t>ETX改型右后视镜大镜片托</t>
  </si>
  <si>
    <t>REM0000488</t>
  </si>
  <si>
    <t>ETX改型右后视镜上镜臂</t>
  </si>
  <si>
    <t>PA6-GF30</t>
  </si>
  <si>
    <t>方中</t>
  </si>
  <si>
    <t>临沂方中新材料科技有限公司</t>
  </si>
  <si>
    <t>REM0000489</t>
  </si>
  <si>
    <t>ETX右后上镜臂上盖</t>
  </si>
  <si>
    <t>REM0000490</t>
  </si>
  <si>
    <t>ETX右后上镜臂下盖</t>
  </si>
  <si>
    <t>REM0000492</t>
  </si>
  <si>
    <t>ETX右后下镜臂上盖</t>
  </si>
  <si>
    <t>REM0000493</t>
  </si>
  <si>
    <t>ETX右后下镜臂下盖</t>
  </si>
  <si>
    <t>REM0000495</t>
  </si>
  <si>
    <t>ETX改型右后下镜座罩</t>
  </si>
  <si>
    <t>REM0000558</t>
  </si>
  <si>
    <t>MV3后视镜镜体</t>
  </si>
  <si>
    <t>MV4</t>
  </si>
  <si>
    <t>REM0000559</t>
  </si>
  <si>
    <t>MV3后视镜后盖</t>
  </si>
  <si>
    <t>MV5</t>
  </si>
  <si>
    <t>REM0000562</t>
  </si>
  <si>
    <t>MV3后视镜片托</t>
  </si>
  <si>
    <t>MV6</t>
  </si>
  <si>
    <t>REM0000563</t>
  </si>
  <si>
    <t>MV3广角镜片托</t>
  </si>
  <si>
    <t>REM0000581</t>
  </si>
  <si>
    <t>豪泺小镜片托架</t>
  </si>
  <si>
    <t>REM0000582</t>
  </si>
  <si>
    <t>豪泺大镜片托架</t>
  </si>
  <si>
    <t>REM0000594</t>
  </si>
  <si>
    <t>豪泺大调整机构支撑板</t>
  </si>
  <si>
    <t>PA6-G50</t>
  </si>
  <si>
    <t>PA6-GF50</t>
  </si>
  <si>
    <t>临沂方中</t>
  </si>
  <si>
    <t>REM0000597</t>
  </si>
  <si>
    <t>豪泺左置车小镜体右</t>
  </si>
  <si>
    <t>REM0000619</t>
  </si>
  <si>
    <t>转轴防尘帽一</t>
  </si>
  <si>
    <t>MV3下镜座装饰罩</t>
  </si>
  <si>
    <t>B40</t>
  </si>
  <si>
    <t>REM0000913</t>
  </si>
  <si>
    <t>B40左镜片托(老状态)</t>
  </si>
  <si>
    <t>REM0000916</t>
  </si>
  <si>
    <t>B40三角座左(镜座)</t>
  </si>
  <si>
    <t>REM0000918</t>
  </si>
  <si>
    <t>B40左转向灯底座</t>
  </si>
  <si>
    <t>REM0000920</t>
  </si>
  <si>
    <t>B40左转向灯灯罩</t>
  </si>
  <si>
    <t>PMMA/VH001(PMMA)(白)</t>
  </si>
  <si>
    <t>REM0000926</t>
  </si>
  <si>
    <t>B40左后视镜镜体塑件</t>
  </si>
  <si>
    <t/>
  </si>
  <si>
    <t>REM0000929</t>
  </si>
  <si>
    <t>B40右镜片托(老状态)</t>
  </si>
  <si>
    <t>REM0000933</t>
  </si>
  <si>
    <t>B40三角座右(镜座)</t>
  </si>
  <si>
    <t>REM0000935</t>
  </si>
  <si>
    <t>B40右转向灯底座</t>
  </si>
  <si>
    <t>REM0000937</t>
  </si>
  <si>
    <t>B40右转向灯灯罩</t>
  </si>
  <si>
    <t>REM0000941</t>
  </si>
  <si>
    <t>B40右后视镜镜体塑件</t>
  </si>
  <si>
    <t>REM0001012</t>
  </si>
  <si>
    <t>ETX改型小镜片托(老)</t>
  </si>
  <si>
    <t>REM0001086</t>
  </si>
  <si>
    <t>VT左后视镜后盖上罩L1</t>
  </si>
  <si>
    <t>REM0001087</t>
  </si>
  <si>
    <t>VT左后视镜镜体上罩L2</t>
  </si>
  <si>
    <t>REM0001088</t>
  </si>
  <si>
    <t>VT左后视镜后盖下罩L3</t>
  </si>
  <si>
    <t>REM0001089</t>
  </si>
  <si>
    <t>VT左后视镜镜体下罩L4</t>
  </si>
  <si>
    <t>REM0001091</t>
  </si>
  <si>
    <t>VT右后视镜后盖上罩R1</t>
  </si>
  <si>
    <t>REM0001092</t>
  </si>
  <si>
    <t>VT右后视镜镜体上罩R2</t>
  </si>
  <si>
    <t>REM0001093</t>
  </si>
  <si>
    <t>VT右后视镜后盖下罩R3</t>
  </si>
  <si>
    <t>REM0001094</t>
  </si>
  <si>
    <t>VT右后视镜镜体下罩R4</t>
  </si>
  <si>
    <t>B40L</t>
  </si>
  <si>
    <t>REM0001097</t>
  </si>
  <si>
    <t>B40L左手折基板</t>
  </si>
  <si>
    <t>REM0001099</t>
  </si>
  <si>
    <t>B40L左导光条安装板</t>
  </si>
  <si>
    <t>REM0001100</t>
  </si>
  <si>
    <t>B40L左转向灯底座</t>
  </si>
  <si>
    <t>REM0001101</t>
  </si>
  <si>
    <t>B40L转向灯导光条左</t>
  </si>
  <si>
    <t>REM0001106</t>
  </si>
  <si>
    <t>B40L左镜片托</t>
  </si>
  <si>
    <t>REM0001109</t>
  </si>
  <si>
    <t>B40L左灯罩</t>
  </si>
  <si>
    <t>REM0001114</t>
  </si>
  <si>
    <t>B40L右手折基板</t>
  </si>
  <si>
    <t>REM0001116</t>
  </si>
  <si>
    <t>B40L右导光条安装板</t>
  </si>
  <si>
    <t>REM0001117</t>
  </si>
  <si>
    <t>B40L右转向灯底座</t>
  </si>
  <si>
    <t>REM0001122</t>
  </si>
  <si>
    <t>B40L右镜片托</t>
  </si>
  <si>
    <t>REM0001124</t>
  </si>
  <si>
    <t>B40L右转向灯灯罩</t>
  </si>
  <si>
    <t>REM0001131</t>
  </si>
  <si>
    <t>B40L左电折基板</t>
  </si>
  <si>
    <t>B80C</t>
  </si>
  <si>
    <t>REM0001134</t>
  </si>
  <si>
    <t>B80迎宾灯支架左</t>
  </si>
  <si>
    <t>K8303</t>
  </si>
  <si>
    <t>黄骅市友联嘉悦商贸有限公司</t>
  </si>
  <si>
    <t>REM0001136</t>
  </si>
  <si>
    <t>B80C左导光条安装板</t>
  </si>
  <si>
    <t>REM0001137</t>
  </si>
  <si>
    <t>B80C左转向灯底座</t>
  </si>
  <si>
    <t>REM0001138</t>
  </si>
  <si>
    <t>B80C转向灯导光条左</t>
  </si>
  <si>
    <t>REM0001141</t>
  </si>
  <si>
    <t>B80C左转向灯灯罩</t>
  </si>
  <si>
    <t>REM0001150</t>
  </si>
  <si>
    <t>B40L右电折基板</t>
  </si>
  <si>
    <t>REM0001157</t>
  </si>
  <si>
    <t>B80迎宾灯支架右</t>
  </si>
  <si>
    <t>REM0001159</t>
  </si>
  <si>
    <t>B80C右导光条安装板</t>
  </si>
  <si>
    <t>REM0001160</t>
  </si>
  <si>
    <t>B80C右转向灯底座</t>
  </si>
  <si>
    <t>REM0001163</t>
  </si>
  <si>
    <t>B80C右转向灯灯罩</t>
  </si>
  <si>
    <t>REM0001179</t>
  </si>
  <si>
    <t>B80C右底座护罩</t>
  </si>
  <si>
    <r>
      <rPr>
        <sz val="8"/>
        <color rgb="FF000000"/>
        <rFont val="宋体"/>
        <charset val="134"/>
      </rPr>
      <t>黑色</t>
    </r>
    <r>
      <rPr>
        <sz val="8"/>
        <color rgb="FF000000"/>
        <rFont val="Microsoft Sans Serif"/>
        <charset val="134"/>
      </rPr>
      <t xml:space="preserve"> </t>
    </r>
  </si>
  <si>
    <t>REM0001180</t>
  </si>
  <si>
    <t>B40L三角底座护罩右</t>
  </si>
  <si>
    <t>REM0001182</t>
  </si>
  <si>
    <t>B80C左底座护罩</t>
  </si>
  <si>
    <t>REM0001183</t>
  </si>
  <si>
    <t>B40L三角底座护罩左</t>
  </si>
  <si>
    <t>REM0001185</t>
  </si>
  <si>
    <t>B40L右镜框</t>
  </si>
  <si>
    <t>REM0001186</t>
  </si>
  <si>
    <t>B40L左镜框</t>
  </si>
  <si>
    <t>重卡</t>
  </si>
  <si>
    <t>REM0001580</t>
  </si>
  <si>
    <t>重卡前下视镜后盖</t>
  </si>
  <si>
    <t>PP改性镜头料</t>
  </si>
  <si>
    <t>青岛柏利美</t>
  </si>
  <si>
    <t>青岛柏利美新材料有限公司</t>
  </si>
  <si>
    <t>REM0001613</t>
  </si>
  <si>
    <t>重卡下视镜头</t>
  </si>
  <si>
    <t>1475尼龙弹垫</t>
  </si>
  <si>
    <t>Pa6尼龙增韧</t>
  </si>
  <si>
    <t>REM0001654</t>
  </si>
  <si>
    <t>1029后视镜头</t>
  </si>
  <si>
    <t>REM0001655</t>
  </si>
  <si>
    <t>1029球头盖</t>
  </si>
  <si>
    <t>REM0001656</t>
  </si>
  <si>
    <t>1780防水帽</t>
  </si>
  <si>
    <t>REM0001658</t>
  </si>
  <si>
    <t>1780镜头</t>
  </si>
  <si>
    <t>REM0001675</t>
  </si>
  <si>
    <t>H3主镜体</t>
  </si>
  <si>
    <t>REM0001676</t>
  </si>
  <si>
    <t>H3广角镜体</t>
  </si>
  <si>
    <t>REM0001684</t>
  </si>
  <si>
    <t>H3下镜座盖</t>
  </si>
  <si>
    <t>REM0001697</t>
  </si>
  <si>
    <t>K1压边左</t>
  </si>
  <si>
    <t>REM0001707</t>
  </si>
  <si>
    <t>K1压边右</t>
  </si>
  <si>
    <t>REM0001715</t>
  </si>
  <si>
    <t>奥驰左镜体</t>
  </si>
  <si>
    <t>REM0001719</t>
  </si>
  <si>
    <t>奥驰左广角镜托</t>
  </si>
  <si>
    <t>REM0001725</t>
  </si>
  <si>
    <t>奥驰右镜体</t>
  </si>
  <si>
    <t>REM0001726</t>
  </si>
  <si>
    <t>奥驰右镜框</t>
  </si>
  <si>
    <t>REM0001729</t>
  </si>
  <si>
    <t>奥驰右广角镜托</t>
  </si>
  <si>
    <t>REM0001736</t>
  </si>
  <si>
    <t>奥铃镜头</t>
  </si>
  <si>
    <t>REM0001737</t>
  </si>
  <si>
    <t>奥铃镜头后盖</t>
  </si>
  <si>
    <t>REM0001754</t>
  </si>
  <si>
    <t>奥铃升级主镜体(镜片铬背)</t>
  </si>
  <si>
    <t>REM0001755</t>
  </si>
  <si>
    <t>奥铃升级广角镜体镜片铬背</t>
  </si>
  <si>
    <t>REM0001760</t>
  </si>
  <si>
    <t>ETX镜座右装饰盖</t>
  </si>
  <si>
    <t>REM0001769</t>
  </si>
  <si>
    <t>ETX镜座左装饰盖</t>
  </si>
  <si>
    <t>REM0001776</t>
  </si>
  <si>
    <t>调整座大(调整座)</t>
  </si>
  <si>
    <t>PA66-RN130本色</t>
  </si>
  <si>
    <t>RN130</t>
  </si>
  <si>
    <t>REM0001777</t>
  </si>
  <si>
    <t>弹簧底盖</t>
  </si>
  <si>
    <t>REM0001778</t>
  </si>
  <si>
    <t>弹簧压盖</t>
  </si>
  <si>
    <t>REM0001788</t>
  </si>
  <si>
    <t>重卡小保护盖(705)</t>
  </si>
  <si>
    <t>出口捷运</t>
  </si>
  <si>
    <t>REM0001790</t>
  </si>
  <si>
    <t>出口捷运小镜片托(2杠)</t>
  </si>
  <si>
    <t>北奔</t>
  </si>
  <si>
    <t>REM0001792</t>
  </si>
  <si>
    <t>北奔小保护盖右置023026</t>
  </si>
  <si>
    <t>REM0001798</t>
  </si>
  <si>
    <t>豪泺大镜片托</t>
  </si>
  <si>
    <t>REM0001799</t>
  </si>
  <si>
    <t>豪泺大镜体</t>
  </si>
  <si>
    <t>REM0001800</t>
  </si>
  <si>
    <t>豪泺大保护盖左</t>
  </si>
  <si>
    <t>REM0001811</t>
  </si>
  <si>
    <t>豪泺大保护盖右</t>
  </si>
  <si>
    <t>REM0001829</t>
  </si>
  <si>
    <t>6102快换机构托板</t>
  </si>
  <si>
    <t>PA66+GF35尼龙料S1685黑色</t>
  </si>
  <si>
    <t>一汽</t>
  </si>
  <si>
    <t>REM0001891</t>
  </si>
  <si>
    <t>一汽军车大镜片托</t>
  </si>
  <si>
    <t>REM0001913</t>
  </si>
  <si>
    <t>重卡小保护盖(902)</t>
  </si>
  <si>
    <t>REM0001970</t>
  </si>
  <si>
    <t>重卡内扶手按钮大(新灰)</t>
  </si>
  <si>
    <t>REM0001971</t>
  </si>
  <si>
    <t>重卡内扶手按钮小(新灰)</t>
  </si>
  <si>
    <t>REM0001972</t>
  </si>
  <si>
    <t>重卡内扶手按钮中(新灰)</t>
  </si>
  <si>
    <t>REM0002010</t>
  </si>
  <si>
    <t>6486室内镜底盘</t>
  </si>
  <si>
    <t>REM0002011</t>
  </si>
  <si>
    <t>6486室内镜体(黑色)</t>
  </si>
  <si>
    <t>REM0002250</t>
  </si>
  <si>
    <t>T5G主镜片托左</t>
  </si>
  <si>
    <t>REM0002253</t>
  </si>
  <si>
    <t>T5G广角镜片托左</t>
  </si>
  <si>
    <t>REM0002256</t>
  </si>
  <si>
    <t>T5G镜体左</t>
  </si>
  <si>
    <t>REM0002257</t>
  </si>
  <si>
    <t>T5G后盖左</t>
  </si>
  <si>
    <t>REM0002261</t>
  </si>
  <si>
    <t>T5G调角器左</t>
  </si>
  <si>
    <t>REM0002278</t>
  </si>
  <si>
    <t>T5G主镜片托右</t>
  </si>
  <si>
    <t>REM0002281</t>
  </si>
  <si>
    <t>T5G广角镜片托右</t>
  </si>
  <si>
    <t>REM0002284</t>
  </si>
  <si>
    <t>T5G镜体右</t>
  </si>
  <si>
    <t>REM0002285</t>
  </si>
  <si>
    <t>T5G后盖右</t>
  </si>
  <si>
    <t>REM0002289</t>
  </si>
  <si>
    <t>T5G调角器右</t>
  </si>
  <si>
    <t>REM0002471</t>
  </si>
  <si>
    <t>T5G下镜臂右</t>
  </si>
  <si>
    <t>REM0002472</t>
  </si>
  <si>
    <t>T5G上镜臂盖左</t>
  </si>
  <si>
    <t>REM0002473</t>
  </si>
  <si>
    <t>T5G下镜臂左</t>
  </si>
  <si>
    <t>REM0002474</t>
  </si>
  <si>
    <t>T5G上镜臂盖右</t>
  </si>
  <si>
    <t>REM0002475</t>
  </si>
  <si>
    <t>T5G上安装座左</t>
  </si>
  <si>
    <t>REM0002476</t>
  </si>
  <si>
    <t>T5G下安装座左</t>
  </si>
  <si>
    <t>REM0002477</t>
  </si>
  <si>
    <t>T5G下镜座装饰盖左</t>
  </si>
  <si>
    <t>REM0002484</t>
  </si>
  <si>
    <t>T5G上安装座右</t>
  </si>
  <si>
    <t>REM0002485</t>
  </si>
  <si>
    <t>T5G下安装座右</t>
  </si>
  <si>
    <t>REM0002486</t>
  </si>
  <si>
    <t>T5G下镜座装饰盖右</t>
  </si>
  <si>
    <t>北奔捷运</t>
  </si>
  <si>
    <t>REM0002655</t>
  </si>
  <si>
    <t>北奔/捷运重卡大镜体</t>
  </si>
  <si>
    <t>REM0002656</t>
  </si>
  <si>
    <t>出口捷运小镜片托(1杠)</t>
  </si>
  <si>
    <t>REM0002657</t>
  </si>
  <si>
    <t>重卡大镜托</t>
  </si>
  <si>
    <t>REM0002658</t>
  </si>
  <si>
    <t>右置车豪泺小镜头(左)</t>
  </si>
  <si>
    <t>REM0002659</t>
  </si>
  <si>
    <t>右置车豪泺小镜头(右)</t>
  </si>
  <si>
    <t>REM0002663</t>
  </si>
  <si>
    <t>豪泺旋转底座</t>
  </si>
  <si>
    <t>REM0002664</t>
  </si>
  <si>
    <t>北奔/捷运重卡小镜体</t>
  </si>
  <si>
    <t>奥威</t>
  </si>
  <si>
    <t>REM0002665</t>
  </si>
  <si>
    <t>奥威固定旋转座</t>
  </si>
  <si>
    <t>REM0002666</t>
  </si>
  <si>
    <t>奥威十字横梁</t>
  </si>
  <si>
    <t>PA66-RN230十字横梁料</t>
  </si>
  <si>
    <t>RN230</t>
  </si>
  <si>
    <t>北鸿科（天津） 科技有限公司</t>
  </si>
  <si>
    <t>REM0002667</t>
  </si>
  <si>
    <t>奥威弹簧座</t>
  </si>
  <si>
    <t>REM0002668</t>
  </si>
  <si>
    <t>捷运/北奔重卡大镜片托</t>
  </si>
  <si>
    <t>REM0002669</t>
  </si>
  <si>
    <t>豪泺十字横梁</t>
  </si>
  <si>
    <t>REM0002738</t>
  </si>
  <si>
    <t>重卡小镜托(无杠)</t>
  </si>
  <si>
    <t>REM0002786</t>
  </si>
  <si>
    <t>豪泺弹簧座</t>
  </si>
  <si>
    <t>REM0002836</t>
  </si>
  <si>
    <t>右置车豪泺大镜头(左)</t>
  </si>
  <si>
    <t>REM0002838</t>
  </si>
  <si>
    <t>右置车豪泺大镜头(右)</t>
  </si>
  <si>
    <t>REM0002844</t>
  </si>
  <si>
    <t>豪泺左置车大镜体左</t>
  </si>
  <si>
    <t>REM0002845</t>
  </si>
  <si>
    <t>豪泺左置车小镜体左</t>
  </si>
  <si>
    <t>REM0002846</t>
  </si>
  <si>
    <t>豪泺左置车大镜体右</t>
  </si>
  <si>
    <t>C7</t>
  </si>
  <si>
    <t>REM0003016</t>
  </si>
  <si>
    <t>C7快换机构托板</t>
  </si>
  <si>
    <t>REM0003190</t>
  </si>
  <si>
    <t>1029后盖</t>
  </si>
  <si>
    <t>REM0003369</t>
  </si>
  <si>
    <t>B40左转向灯反光罩塑件</t>
  </si>
  <si>
    <t>REM0003370</t>
  </si>
  <si>
    <t>B40右转向灯反光罩塑件</t>
  </si>
  <si>
    <t>18D</t>
  </si>
  <si>
    <t>REM0003404</t>
  </si>
  <si>
    <t>18D卡框单件</t>
  </si>
  <si>
    <t>PC+ASA</t>
  </si>
  <si>
    <t>PC880M（灰色）</t>
  </si>
  <si>
    <t>青岛中新华美塑料有限公司</t>
  </si>
  <si>
    <t>3GD</t>
  </si>
  <si>
    <t>REM0003405</t>
  </si>
  <si>
    <t>3GD卡框单件</t>
  </si>
  <si>
    <t>REM0003437</t>
  </si>
  <si>
    <t>曼右置下镜臂装饰罩小</t>
  </si>
  <si>
    <t>REM0003438</t>
  </si>
  <si>
    <t>曼右置下镜臂装饰罩大</t>
  </si>
  <si>
    <t>REM0010292</t>
  </si>
  <si>
    <t>T5G上镜臂左</t>
  </si>
  <si>
    <t>REM0010293</t>
  </si>
  <si>
    <t>T5G上镜臂右</t>
  </si>
  <si>
    <t>REM0010341</t>
  </si>
  <si>
    <t>T5G手动广角镜片托左</t>
  </si>
  <si>
    <t>REM0010342</t>
  </si>
  <si>
    <t>T5G手动调角器左</t>
  </si>
  <si>
    <t>REM0010343</t>
  </si>
  <si>
    <t>T5G手动广角镜片托右</t>
  </si>
  <si>
    <t>REM0010344</t>
  </si>
  <si>
    <t>T5G手动调角器右</t>
  </si>
  <si>
    <t>RIM0000003</t>
  </si>
  <si>
    <t>3GD镜壳</t>
  </si>
  <si>
    <t>PC880M</t>
  </si>
  <si>
    <t>RIM0000007</t>
  </si>
  <si>
    <t>3GD手柄</t>
  </si>
  <si>
    <t>POM-黑K300L0</t>
  </si>
  <si>
    <t>K300</t>
  </si>
  <si>
    <t>宝理</t>
  </si>
  <si>
    <t>RIM0000008</t>
  </si>
  <si>
    <t>3GD球座</t>
  </si>
  <si>
    <t>RIM0000013</t>
  </si>
  <si>
    <t>18D镜壳</t>
  </si>
  <si>
    <t>RIM0000015</t>
  </si>
  <si>
    <t>18D球座</t>
  </si>
  <si>
    <t>RIM0000016</t>
  </si>
  <si>
    <t>18D手柄</t>
  </si>
  <si>
    <t>M20</t>
  </si>
  <si>
    <t>RIM0000022</t>
  </si>
  <si>
    <t>M20室内镜体</t>
  </si>
  <si>
    <t>RIM0000025</t>
  </si>
  <si>
    <t>M20翻转手柄</t>
  </si>
  <si>
    <t>RIM0000051</t>
  </si>
  <si>
    <t>MV3室内镜镜体</t>
  </si>
  <si>
    <t>RIM0000071</t>
  </si>
  <si>
    <t>1475室内蒙子</t>
  </si>
  <si>
    <t>PC透明</t>
  </si>
  <si>
    <t>RIM0000087</t>
  </si>
  <si>
    <t>6486室内镜蒙子</t>
  </si>
  <si>
    <t>H4</t>
  </si>
  <si>
    <t>RSM0000001</t>
  </si>
  <si>
    <t>H4补盲镜体</t>
  </si>
  <si>
    <t>RSM0000005</t>
  </si>
  <si>
    <t>H4补盲镜压框</t>
  </si>
  <si>
    <t>J6K</t>
  </si>
  <si>
    <t>RSM0000024</t>
  </si>
  <si>
    <t>J6K补盲镜后盖</t>
  </si>
  <si>
    <t>RSM0000028</t>
  </si>
  <si>
    <t>奥驰下视镜头</t>
  </si>
  <si>
    <t>RSM0000030</t>
  </si>
  <si>
    <t>J6K前下后盖</t>
  </si>
  <si>
    <t>RSM0000037</t>
  </si>
  <si>
    <t>奥铃升级下视装饰盖</t>
  </si>
  <si>
    <t>RSM0000045</t>
  </si>
  <si>
    <t>豪泺路面镜镜托</t>
  </si>
  <si>
    <t>RSM0000046</t>
  </si>
  <si>
    <t>豪泺路面镜镜体</t>
  </si>
  <si>
    <t>A7</t>
  </si>
  <si>
    <t>RSM0000060</t>
  </si>
  <si>
    <t>A7前下视镜头后盖</t>
  </si>
  <si>
    <t>RSM0000075</t>
  </si>
  <si>
    <t>J6K补盲镜镜体</t>
  </si>
  <si>
    <t>RSM0000077</t>
  </si>
  <si>
    <t>曼项目欧标补盲镜体</t>
  </si>
  <si>
    <t>RSM0000078</t>
  </si>
  <si>
    <t>曼项目右置镜补盲压框</t>
  </si>
  <si>
    <t>RSM0000080</t>
  </si>
  <si>
    <t>曼项目前下镜体6656</t>
  </si>
  <si>
    <t>RSM0000081</t>
  </si>
  <si>
    <t>曼项目前下卡框</t>
  </si>
  <si>
    <t>RSM0000085</t>
  </si>
  <si>
    <t>ETX改型前下视镜体</t>
  </si>
  <si>
    <t>RSM0000214</t>
  </si>
  <si>
    <t>H4前下视镜体</t>
  </si>
  <si>
    <t>RSM0000215</t>
  </si>
  <si>
    <t>A7路面镜主镜体(1040)</t>
  </si>
  <si>
    <t>RSM0000216</t>
  </si>
  <si>
    <t>A7路面镜镜头压框</t>
  </si>
  <si>
    <t>RSM0000217</t>
  </si>
  <si>
    <t>A7路面镜镜片托(新)</t>
  </si>
  <si>
    <t>RSM0000220</t>
  </si>
  <si>
    <t>ETX路面镜体</t>
  </si>
  <si>
    <t>RSM0000221</t>
  </si>
  <si>
    <t>ETX平顶下视镜头</t>
  </si>
  <si>
    <t>RSM0000222</t>
  </si>
  <si>
    <t>(ETX_)前下视镜头后盖</t>
  </si>
  <si>
    <t>RSM0000223</t>
  </si>
  <si>
    <t>ETX路面后盖</t>
  </si>
  <si>
    <t>RSM0000224</t>
  </si>
  <si>
    <t>ETX补盲镜镜体新国标</t>
  </si>
  <si>
    <t>RSM0000226</t>
  </si>
  <si>
    <t>A7前下视镜体1030</t>
  </si>
  <si>
    <t>RSM0000228</t>
  </si>
  <si>
    <t>C7补盲镜体(1041)</t>
  </si>
  <si>
    <t>RSM0000229</t>
  </si>
  <si>
    <t>C7补盲镜片托</t>
  </si>
  <si>
    <t>RSM0000230</t>
  </si>
  <si>
    <t>H4前下卡框</t>
  </si>
  <si>
    <t>RSM0000231</t>
  </si>
  <si>
    <t>H4前下视镜臂上装饰罩小</t>
  </si>
  <si>
    <t>RSM0000232</t>
  </si>
  <si>
    <t>H4前下视镜臂下装饰罩大</t>
  </si>
  <si>
    <t>RSM0000233</t>
  </si>
  <si>
    <t>欧马可出口车用路面镜体</t>
  </si>
  <si>
    <t>RSM0000235</t>
  </si>
  <si>
    <t>右置曼项目前下镜体6030</t>
  </si>
  <si>
    <t>RSM0000261</t>
  </si>
  <si>
    <t>曼右置车前下视镜动臂</t>
  </si>
  <si>
    <t>RSM0000262</t>
  </si>
  <si>
    <t>曼右置车前下动臂上盖</t>
  </si>
  <si>
    <t>RSM0000263</t>
  </si>
  <si>
    <t>曼右置车前下动臂下盖</t>
  </si>
  <si>
    <t>RSM0010030</t>
  </si>
  <si>
    <t>H6补盲镜壳</t>
  </si>
  <si>
    <t>PP API-1109UVP2B-T0895</t>
  </si>
  <si>
    <t>金发</t>
  </si>
  <si>
    <t>RSM0010033</t>
  </si>
  <si>
    <t>H6补盲镜臂</t>
  </si>
  <si>
    <t>PA6+GF50 UVA 2B-S0883</t>
  </si>
  <si>
    <t>RSM0010074</t>
  </si>
  <si>
    <t>H6新补盲镜臂</t>
  </si>
  <si>
    <t>RSM0010075</t>
  </si>
  <si>
    <t>H6新补盲镜臂盖</t>
  </si>
  <si>
    <t>SHT0011961</t>
  </si>
  <si>
    <t>2.0座椅右侧罩壳</t>
  </si>
  <si>
    <t>TP30黑色P1M6K-JF01</t>
  </si>
  <si>
    <t>SHT0011962</t>
  </si>
  <si>
    <t>2.0座椅前部罩壳</t>
  </si>
  <si>
    <t>SHT0011963</t>
  </si>
  <si>
    <t>2.0座椅后部罩壳</t>
  </si>
  <si>
    <t>SHT0011971</t>
  </si>
  <si>
    <t>2.0座椅左侧罩壳</t>
  </si>
  <si>
    <t>SHT0011972</t>
  </si>
  <si>
    <t>调角器左罩壳</t>
  </si>
  <si>
    <t>SHT0011979</t>
  </si>
  <si>
    <t>2.0座椅安全带出口盖板</t>
  </si>
  <si>
    <t>H5</t>
  </si>
  <si>
    <t>SHT0012134</t>
  </si>
  <si>
    <t>H5主驾调角器右罩壳(堵孔)</t>
  </si>
  <si>
    <t>TP30-3058浅灰直染</t>
  </si>
  <si>
    <t>SHT0012229</t>
  </si>
  <si>
    <t>H5调角器罩壳左冲孔状态</t>
  </si>
  <si>
    <t>SHT0012500</t>
  </si>
  <si>
    <t>SHT0012894</t>
  </si>
  <si>
    <t>2.0座椅右舵右侧罩壳</t>
  </si>
  <si>
    <t>SHT0012895</t>
  </si>
  <si>
    <t>2.0座椅右舵左侧罩壳</t>
  </si>
  <si>
    <t>SHT0012903</t>
  </si>
  <si>
    <t>SHT0012904</t>
  </si>
  <si>
    <t>SHT0012906</t>
  </si>
  <si>
    <t>SHT0012907</t>
  </si>
  <si>
    <t>SHT0012939</t>
  </si>
  <si>
    <t>2.0座椅右舵速降按钮堵盖</t>
  </si>
  <si>
    <t>SHT0012959</t>
  </si>
  <si>
    <t>SHT0012998</t>
  </si>
  <si>
    <t>2.0右舵升降装饰盖</t>
  </si>
  <si>
    <t>SHT0012999</t>
  </si>
  <si>
    <t>2.0右舵阻尼装饰盖</t>
  </si>
  <si>
    <t>SHT0013335</t>
  </si>
  <si>
    <t>H6扶手调节手轮橙色</t>
  </si>
  <si>
    <t>橙色</t>
  </si>
  <si>
    <t>SHT0013407</t>
  </si>
  <si>
    <t>SHT0013868</t>
  </si>
  <si>
    <t>SHT0013890</t>
  </si>
  <si>
    <t>H5调角器罩壳左黑色</t>
  </si>
  <si>
    <t>SHT0013891</t>
  </si>
  <si>
    <t>H5调角器罩壳右黑色</t>
  </si>
  <si>
    <t>SHT0013892</t>
  </si>
  <si>
    <t>H5调角器罩壳左冲孔黑色</t>
  </si>
  <si>
    <t>SHT0013893</t>
  </si>
  <si>
    <t>H5座垫前部罩壳黑色</t>
  </si>
  <si>
    <t>SHT0013925</t>
  </si>
  <si>
    <t>H4升级司机坐垫前部罩壳黑</t>
  </si>
  <si>
    <t>SHT0014002</t>
  </si>
  <si>
    <t>SHT0014057</t>
  </si>
  <si>
    <t>SHT0014058</t>
  </si>
  <si>
    <t>调角器右罩壳</t>
  </si>
  <si>
    <t>SHT0014059</t>
  </si>
  <si>
    <t>座垫后部罩壳</t>
  </si>
  <si>
    <t>SHT0014060</t>
  </si>
  <si>
    <t>座垫底部护板</t>
  </si>
  <si>
    <t>D04</t>
  </si>
  <si>
    <t>SHT0014360</t>
  </si>
  <si>
    <t>D04调角器左罩壳黑色</t>
  </si>
  <si>
    <t>SHT0014361</t>
  </si>
  <si>
    <t>D04调角器右罩壳黑色</t>
  </si>
  <si>
    <t>J6L</t>
  </si>
  <si>
    <t>SHT0014560</t>
  </si>
  <si>
    <t>J6L调角器左罩壳</t>
  </si>
  <si>
    <t>SHT0014561</t>
  </si>
  <si>
    <t>SHT0014562</t>
  </si>
  <si>
    <t>阻尼堵盖</t>
  </si>
  <si>
    <t>SHT0014599</t>
  </si>
  <si>
    <t>座垫前部罩壳</t>
  </si>
  <si>
    <t>SHT0014609</t>
  </si>
  <si>
    <t>J6L前部罩壳(单孔)</t>
  </si>
  <si>
    <t>SHT0014610</t>
  </si>
  <si>
    <t>J6L前部罩壳(双孔)</t>
  </si>
  <si>
    <t>SHT0014616</t>
  </si>
  <si>
    <t>SHT0015949</t>
  </si>
  <si>
    <t>k1</t>
  </si>
  <si>
    <t>SLT0000400</t>
  </si>
  <si>
    <t>K1座椅左装饰罩</t>
  </si>
  <si>
    <t>SLT0000411</t>
  </si>
  <si>
    <t>K1座椅右装饰罩</t>
  </si>
  <si>
    <t>SLT0000499</t>
  </si>
  <si>
    <t>K1侧翻座骨架罩壳左正</t>
  </si>
  <si>
    <t>SLT0000526</t>
  </si>
  <si>
    <t>K1侧翻座骨架罩壳右副</t>
  </si>
  <si>
    <t>SLT0000587</t>
  </si>
  <si>
    <t>K1窄车骨架罩壳左</t>
  </si>
  <si>
    <t>SLT0000598</t>
  </si>
  <si>
    <t>K1窄车骨架罩壳右</t>
  </si>
  <si>
    <t>M4</t>
  </si>
  <si>
    <t>SLT0000808</t>
  </si>
  <si>
    <t>M4杂物箱盖(灰色)</t>
  </si>
  <si>
    <t>PP改性料(深灰)64</t>
  </si>
  <si>
    <t>SLT0000809</t>
  </si>
  <si>
    <t>M4杂物箱底(灰色)</t>
  </si>
  <si>
    <t>SLT0002153</t>
  </si>
  <si>
    <t>1730小背置物盒</t>
  </si>
  <si>
    <t>J6F</t>
  </si>
  <si>
    <t>SLT0010053</t>
  </si>
  <si>
    <t>J6F小背储物盒上盒</t>
  </si>
  <si>
    <t>PP+EPDM-T20</t>
  </si>
  <si>
    <t>SLT0010054</t>
  </si>
  <si>
    <t>J6F小背储物盒下盒</t>
  </si>
  <si>
    <t>统帅</t>
  </si>
  <si>
    <t>SLT0010369</t>
  </si>
  <si>
    <t>统帅杂物箱盖</t>
  </si>
  <si>
    <t>SLT0010370</t>
  </si>
  <si>
    <t>统帅杂物箱底</t>
  </si>
  <si>
    <t>SLT0010924</t>
  </si>
  <si>
    <t>背板支撑块</t>
  </si>
  <si>
    <t>AS93V</t>
  </si>
  <si>
    <t>93V</t>
  </si>
  <si>
    <t>PP+GF45   PP-AS93V</t>
  </si>
  <si>
    <t>SLT0010942</t>
  </si>
  <si>
    <t>主驾靠背一级解锁手柄蓝黑</t>
  </si>
  <si>
    <t>蓝黑</t>
  </si>
  <si>
    <t>SLT0010943</t>
  </si>
  <si>
    <t>主驾二级调节左罩壳蓝黑</t>
  </si>
  <si>
    <t>PP-TD30蓝黑</t>
  </si>
  <si>
    <t>SLT0010944</t>
  </si>
  <si>
    <t>主驾右侧罩壳蓝黑</t>
  </si>
  <si>
    <t>SLT0010945</t>
  </si>
  <si>
    <t>主驾驶左侧大护板蓝黑</t>
  </si>
  <si>
    <t>SLT0010951</t>
  </si>
  <si>
    <t>驾驶员前端左侧脚罩蓝黑</t>
  </si>
  <si>
    <t>SLT0010952</t>
  </si>
  <si>
    <t>驾驶员前端右侧脚罩蓝黑</t>
  </si>
  <si>
    <t>SLT0011052</t>
  </si>
  <si>
    <t>副驾右罩壳蓝黑</t>
  </si>
  <si>
    <t>SLT0011054</t>
  </si>
  <si>
    <t>副驾靠背解锁手把蓝黑</t>
  </si>
  <si>
    <t>SLT0011111</t>
  </si>
  <si>
    <t>解锁手把固定座蓝黑</t>
  </si>
  <si>
    <t>SLT0011112</t>
  </si>
  <si>
    <t>解锁手把蓝黑</t>
  </si>
  <si>
    <t>SLT0011117</t>
  </si>
  <si>
    <t>副驾左侧罩壳蓝黑</t>
  </si>
  <si>
    <t>SLT0011118</t>
  </si>
  <si>
    <t>副驾罩壳堵盖蓝黑</t>
  </si>
  <si>
    <t>SLT0011148</t>
  </si>
  <si>
    <t>副驾驶员前端右侧脚罩蓝黑</t>
  </si>
  <si>
    <t>SLT0011196</t>
  </si>
  <si>
    <t>扣手螺钉堵盖蓝黑</t>
  </si>
  <si>
    <t>SLT0011310</t>
  </si>
  <si>
    <t>SLT0011311</t>
  </si>
  <si>
    <t>SLT0011312</t>
  </si>
  <si>
    <t>SLT0011350</t>
  </si>
  <si>
    <t>1730小背置物盒黑色</t>
  </si>
  <si>
    <t>TMA0000520</t>
  </si>
  <si>
    <t>喷漆护罩防具</t>
  </si>
  <si>
    <t>ABS回收料</t>
  </si>
  <si>
    <t>说明：
1.H6按月600套计算ASA每月用量5吨节省金额25000元，后视镜PA6+GF30月用量1吨节省金额7500元， 座椅PA6+GF30月用量4吨节省金额10000元，座椅PP-TD20月用量1.2吨节省1500元。每月节省金额44000元，年节省金额528000元。
2.大众ABS月用量4吨节省金额5200，大众室内镜月用量2吨节省金额35000元（已完成）。每月节省金额40200元，年节省金额482400元。</t>
  </si>
  <si>
    <t>更换后原料</t>
  </si>
  <si>
    <t>ABS 417</t>
  </si>
  <si>
    <t>金属件</t>
  </si>
  <si>
    <t>sht0001186</t>
  </si>
  <si>
    <t>减震扣塑料手柄</t>
  </si>
  <si>
    <t>PA6+45%</t>
  </si>
  <si>
    <t>M4中卡</t>
  </si>
  <si>
    <t>SHT0000100</t>
  </si>
  <si>
    <t>M4司机左</t>
  </si>
  <si>
    <t>SHT0000091</t>
  </si>
  <si>
    <t>M4右舵主边罩壳</t>
  </si>
  <si>
    <t>SHT0000092</t>
  </si>
  <si>
    <t>M4右舵副边罩壳</t>
  </si>
  <si>
    <t>SHT0000101</t>
  </si>
  <si>
    <t>M4副司机总座</t>
  </si>
  <si>
    <t>SLT0000830</t>
  </si>
  <si>
    <t>M4司机总座</t>
  </si>
  <si>
    <t>SLT0000831</t>
  </si>
  <si>
    <t>M4司机副边右</t>
  </si>
  <si>
    <t>H3改型</t>
  </si>
  <si>
    <t>SHT0000590</t>
  </si>
  <si>
    <t>H3改型司机调角器左罩壳</t>
  </si>
  <si>
    <t>SHT0000156</t>
  </si>
  <si>
    <t>H3改型副边调角器罩壳</t>
  </si>
  <si>
    <t>SHT0000157</t>
  </si>
  <si>
    <t>H3改型副司机罩壳</t>
  </si>
  <si>
    <t>SHT0000139</t>
  </si>
  <si>
    <t>H3改型司机总座罩壳</t>
  </si>
  <si>
    <t>SLT0010346</t>
  </si>
  <si>
    <t>驾驶员左侧护板</t>
  </si>
  <si>
    <t>SLT0000061</t>
  </si>
  <si>
    <t>司机座垫滑轨护盖（富康色）</t>
  </si>
  <si>
    <t>富康色</t>
  </si>
  <si>
    <t>老奥铃升级</t>
  </si>
  <si>
    <t>SLT0000737</t>
  </si>
  <si>
    <t>螺栓饰盖（棕色）</t>
  </si>
  <si>
    <t>SLT0000749</t>
  </si>
  <si>
    <t>奥铃升级圆手柄</t>
  </si>
  <si>
    <t>深灰色</t>
  </si>
  <si>
    <t>SLT0000750</t>
  </si>
  <si>
    <t>奥铃升级杂物箱底</t>
  </si>
  <si>
    <t>SLT0000751</t>
  </si>
  <si>
    <t>奥铃升级杂物箱盖</t>
  </si>
  <si>
    <t>SCS0004172</t>
  </si>
  <si>
    <t>靠背扣手底座2</t>
  </si>
  <si>
    <t>SCS0004176</t>
  </si>
  <si>
    <t>靠背扣手转体2</t>
  </si>
  <si>
    <t>SCS0004190</t>
  </si>
  <si>
    <t>扶手限位饰盖1</t>
  </si>
  <si>
    <t>SCS0004187</t>
  </si>
  <si>
    <t>座垫挂钩2</t>
  </si>
  <si>
    <t>SCS0004184</t>
  </si>
  <si>
    <t>B40中改主动头枕导套</t>
  </si>
  <si>
    <t>SCS0004173</t>
  </si>
  <si>
    <t>B40中改自由头枕导套</t>
  </si>
  <si>
    <t>SLT0000057</t>
  </si>
  <si>
    <t>M3司机罩壳欧马可（富康色）</t>
  </si>
  <si>
    <t>M3</t>
  </si>
  <si>
    <t>SLT0000058</t>
  </si>
  <si>
    <t>M3司机手柄欧马可（富康色）</t>
  </si>
  <si>
    <t>SLT0000132</t>
  </si>
  <si>
    <t>M3 1995欧马可杂物箱底大（灰）右亮面</t>
  </si>
  <si>
    <t>浅灰</t>
  </si>
  <si>
    <t>SLT0000133</t>
  </si>
  <si>
    <t>M3 1995欧马可杂物箱盖大（灰）右亮面</t>
  </si>
  <si>
    <t>SLT0000148</t>
  </si>
  <si>
    <t>M3小折手柄欧马可（富康色）</t>
  </si>
  <si>
    <t>SLT0000149</t>
  </si>
  <si>
    <t>欧马可1995杂物箱底（富康色）</t>
  </si>
  <si>
    <t>SLT0000150</t>
  </si>
  <si>
    <t>欧马可1995杂物箱盖（富康色）</t>
  </si>
  <si>
    <t>SLT0000682</t>
  </si>
  <si>
    <t>M3司机罩壳欧马可（灰）</t>
  </si>
  <si>
    <t>SLT0000683</t>
  </si>
  <si>
    <t>M3司机手柄欧马可（灰）</t>
  </si>
  <si>
    <t>SLT0000697</t>
  </si>
  <si>
    <t>滑轨护盖（棕）</t>
  </si>
  <si>
    <t>SLT0000721</t>
  </si>
  <si>
    <t>M3小折罩壳（棕 欧马可升级）</t>
  </si>
  <si>
    <t>SLT0000722</t>
  </si>
  <si>
    <t>M3小折手柄圆（棕 欧马可升级）</t>
  </si>
  <si>
    <t>SLT0000723</t>
  </si>
  <si>
    <t>M3 欧马可升级杂物箱底（棕 ）</t>
  </si>
  <si>
    <t>SLT0000724</t>
  </si>
  <si>
    <t>M3 欧马可升级杂物箱盖（棕）</t>
  </si>
  <si>
    <t>SLT0000739</t>
  </si>
  <si>
    <t>M3 1800小杂物箱盒（棕欧马可升级）</t>
  </si>
  <si>
    <t>SLT0000748</t>
  </si>
  <si>
    <t xml:space="preserve">M3小折罩壳（深灰 奥铃升级） </t>
  </si>
  <si>
    <t xml:space="preserve">深灰 </t>
  </si>
  <si>
    <t>SLT0010731</t>
  </si>
  <si>
    <t>驾驶员左侧护板统帅通风加热</t>
  </si>
  <si>
    <t>SLT0010732</t>
  </si>
  <si>
    <t>驾驶员左侧护板单通风</t>
  </si>
  <si>
    <t>SHT0000568</t>
  </si>
  <si>
    <t>重卡杂物箱浅灰OM-7C</t>
  </si>
  <si>
    <t>浅灰色</t>
  </si>
  <si>
    <t>SCS0004036</t>
  </si>
  <si>
    <t>B40头枕副插管黑色/600</t>
  </si>
  <si>
    <t>轻卡</t>
  </si>
  <si>
    <t>SLT0000064</t>
  </si>
  <si>
    <t>M3小折手柄欧马可（出口浅灰）</t>
  </si>
  <si>
    <t>SLT0000065</t>
  </si>
  <si>
    <t>M3 1800欧马可杂物箱盖（灰）右亮面</t>
  </si>
  <si>
    <t>SLT0000687</t>
  </si>
  <si>
    <t>欧马可灰滑轨护盖（浅灰）</t>
  </si>
  <si>
    <t>SCS0004029</t>
  </si>
  <si>
    <t>B40头枕主插管黑色/600</t>
  </si>
  <si>
    <t>SLT0000066</t>
  </si>
  <si>
    <t>M3 1800欧马可杂物箱底（灰）右亮面</t>
  </si>
  <si>
    <t>SLT0002376</t>
  </si>
  <si>
    <t>M3欧马可灰右舵小背下护盖（浅灰）</t>
  </si>
  <si>
    <t>SLT0010733</t>
  </si>
  <si>
    <t>驾驶员左侧护板通风加热</t>
  </si>
  <si>
    <t>一汽减震</t>
  </si>
  <si>
    <t>SLT0010632</t>
  </si>
  <si>
    <t>驾驶员右侧护板</t>
  </si>
  <si>
    <t>SLT0010360</t>
  </si>
  <si>
    <t>副驾驶员右侧护板</t>
  </si>
  <si>
    <t>SLT0010373</t>
  </si>
  <si>
    <t>中间左侧护板</t>
  </si>
  <si>
    <t>SLT0010603</t>
  </si>
  <si>
    <t>副背左侧护板1800</t>
  </si>
  <si>
    <t>SLT0000806</t>
  </si>
  <si>
    <t>M4螺栓外饰盖</t>
  </si>
  <si>
    <t>SLT0000757</t>
  </si>
  <si>
    <t>前排座椅前端饰盖</t>
  </si>
  <si>
    <t>汇铭</t>
  </si>
  <si>
    <t>SLT0010345</t>
  </si>
  <si>
    <t>统帅主驾左调角器手柄</t>
  </si>
  <si>
    <t>SLT0011477</t>
  </si>
  <si>
    <t>副驾解锁手柄</t>
  </si>
  <si>
    <t>SLT0011478</t>
  </si>
  <si>
    <t>正驾解锁手柄</t>
  </si>
  <si>
    <t>H2</t>
  </si>
  <si>
    <t>SHT0000176</t>
  </si>
  <si>
    <t>SQDZ 总座罩壳副边、(黑</t>
  </si>
  <si>
    <t>SHT0000406</t>
  </si>
  <si>
    <t>SQDZ 副司机升降器把手左</t>
  </si>
  <si>
    <t>SHT0000407</t>
  </si>
  <si>
    <t>SQDZ 副司机升降器把手右</t>
  </si>
  <si>
    <t>SHT0000519</t>
  </si>
  <si>
    <t>SQDZ 主驾驶座角调把手</t>
  </si>
  <si>
    <t>SHT0000405</t>
  </si>
  <si>
    <t>SQDZ 副驾驶座角调把手</t>
  </si>
  <si>
    <t>SHT0000162</t>
  </si>
  <si>
    <t>GRC大客SQDZ小较链护罩</t>
  </si>
  <si>
    <t>SHT0000175</t>
  </si>
  <si>
    <t>SQDZ 总座罩壳主动边(黑</t>
  </si>
  <si>
    <t>SHT0013292</t>
  </si>
  <si>
    <t>装车小接头总成</t>
  </si>
  <si>
    <t>SHT0000583</t>
  </si>
  <si>
    <t>H3升级司机总座罩壳(主）新</t>
  </si>
  <si>
    <t>SHT0000729</t>
  </si>
  <si>
    <t>H3升级副司机总座罩壳(主）新</t>
  </si>
  <si>
    <t>SHT0000571</t>
  </si>
  <si>
    <t>H3升级正司机角调把手新</t>
  </si>
  <si>
    <t>SHT0000641</t>
  </si>
  <si>
    <t>H3升级副司机角调把手新</t>
  </si>
  <si>
    <t>SHT0000520</t>
  </si>
  <si>
    <t>SQDZ司机升降器把手左后</t>
  </si>
  <si>
    <t>SHT0000580</t>
  </si>
  <si>
    <t>SQDZ司机升降器把手左前</t>
  </si>
  <si>
    <t>SLT0000829</t>
  </si>
  <si>
    <t>罩壳堵盖</t>
  </si>
  <si>
    <t>BCL0000025</t>
  </si>
  <si>
    <t>靠背背板卡扣</t>
  </si>
  <si>
    <t>SCS0004194</t>
  </si>
  <si>
    <t>B40L中改安全带出口盖板</t>
  </si>
  <si>
    <t>SHT0000143</t>
  </si>
  <si>
    <t>腰部支撑调节手轮灰色</t>
  </si>
  <si>
    <t>SHT0000148</t>
  </si>
  <si>
    <t>H3腰部调节机构总成</t>
  </si>
  <si>
    <t>SHT0000217</t>
  </si>
  <si>
    <t>H3改型小铰链护罩</t>
  </si>
  <si>
    <t>SHT0000482</t>
  </si>
  <si>
    <t>H4上卧铺拉带带扣罩壳</t>
  </si>
  <si>
    <t>SHT0000487</t>
  </si>
  <si>
    <t>H4上卧铺拉带总成</t>
  </si>
  <si>
    <t>SHT0000493</t>
  </si>
  <si>
    <t>H4安全带外部罩壳浅灰</t>
  </si>
  <si>
    <t>SHT0000500</t>
  </si>
  <si>
    <t>H4司机腰部调节手轮黑色</t>
  </si>
  <si>
    <t>M3000-H</t>
  </si>
  <si>
    <t>SHT0001849</t>
  </si>
  <si>
    <t>支撑垫块</t>
  </si>
  <si>
    <t>SHT0001882</t>
  </si>
  <si>
    <t>上尼龙固定块</t>
  </si>
  <si>
    <t>SHT0012148</t>
  </si>
  <si>
    <t>后轴固定塑料件</t>
  </si>
  <si>
    <t>SHT0001879</t>
  </si>
  <si>
    <t>导向盒体</t>
  </si>
  <si>
    <t>SHT0001911</t>
  </si>
  <si>
    <t>限位块</t>
  </si>
  <si>
    <t>SHT0001876</t>
  </si>
  <si>
    <t>旋转块</t>
  </si>
  <si>
    <t>白色</t>
  </si>
  <si>
    <t>BCL0010010</t>
  </si>
  <si>
    <t>四管夹</t>
  </si>
  <si>
    <t>1.3平台</t>
  </si>
  <si>
    <t>SHT0012092</t>
  </si>
  <si>
    <t>挡块</t>
  </si>
  <si>
    <t>M3000-S/9档</t>
  </si>
  <si>
    <t>SHT0012147</t>
  </si>
  <si>
    <t>卡板限位塑料件</t>
  </si>
  <si>
    <t>升降器</t>
  </si>
  <si>
    <t>sht0001150</t>
  </si>
  <si>
    <t>尼龙滑块</t>
  </si>
  <si>
    <t>SHT0001143</t>
  </si>
  <si>
    <t>升降塑罩</t>
  </si>
  <si>
    <t>SHT0001102</t>
  </si>
  <si>
    <t>支撑连杆板1衬套</t>
  </si>
  <si>
    <t>5档卡板</t>
  </si>
  <si>
    <t>SHT0012881</t>
  </si>
  <si>
    <t>1.0平台气囊</t>
  </si>
  <si>
    <t>BAS0000043</t>
  </si>
  <si>
    <t>尼龙衬套</t>
  </si>
  <si>
    <t>bas0000038</t>
  </si>
  <si>
    <t>滑块固定板轴套</t>
  </si>
  <si>
    <t>陕汽机械侧调</t>
  </si>
  <si>
    <t>sht0001180</t>
  </si>
  <si>
    <t>手轮支架</t>
  </si>
  <si>
    <t>BFA0000566</t>
  </si>
  <si>
    <t>阻尼器垫片</t>
  </si>
  <si>
    <t>气囊/机械</t>
  </si>
  <si>
    <t>BAS0000042</t>
  </si>
  <si>
    <t>BAS0000037</t>
  </si>
  <si>
    <t>后安装板固定轴套</t>
  </si>
  <si>
    <t>SHT0002110</t>
  </si>
  <si>
    <t>行程开关支撑板</t>
  </si>
  <si>
    <t>PA6+GF30</t>
  </si>
  <si>
    <t>SHT0010016</t>
  </si>
  <si>
    <t>气动腰托按钮堵盖</t>
  </si>
  <si>
    <t>SHT0000503</t>
  </si>
  <si>
    <t>H4按钮堵盖</t>
  </si>
  <si>
    <t>黄骅市旗锐汽车配件有限公司</t>
  </si>
  <si>
    <t>旗锐</t>
  </si>
  <si>
    <t>ABS417</t>
  </si>
  <si>
    <t>H4-2.2</t>
  </si>
  <si>
    <t>2.2延伸手柄</t>
  </si>
  <si>
    <t>SHT0014613</t>
  </si>
  <si>
    <t>SHT0010982</t>
  </si>
  <si>
    <t>X3000正司机调角器手柄印标识</t>
  </si>
  <si>
    <t>SHT0010983</t>
  </si>
  <si>
    <t>X3000副司机调角器手柄印标识</t>
  </si>
  <si>
    <t>SHT0010985</t>
  </si>
  <si>
    <t>X3000正正司机仰角手柄印标识</t>
  </si>
  <si>
    <t>SLT0000826</t>
  </si>
  <si>
    <t>M4正司机升降把手（前）</t>
  </si>
  <si>
    <t>SLT0000827</t>
  </si>
  <si>
    <t>M4副司机升降把手（后）</t>
  </si>
  <si>
    <t>SHT0000094</t>
  </si>
  <si>
    <t>M4深灰右舵主驾升降把手后</t>
  </si>
  <si>
    <t>SHT0000093</t>
  </si>
  <si>
    <t>M4深灰右舵主驾升降把手前</t>
  </si>
  <si>
    <t>H3主驾驶座调节把手前右副</t>
  </si>
  <si>
    <t>T5</t>
  </si>
  <si>
    <t>SHT0012896</t>
  </si>
  <si>
    <t>2.0右舵调角手柄</t>
  </si>
  <si>
    <t>SHT0012902</t>
  </si>
  <si>
    <t>2.1右舵仰角手柄</t>
  </si>
  <si>
    <t>SLT0000828</t>
  </si>
  <si>
    <t>M4主驾驶座调节把手</t>
  </si>
  <si>
    <t>SLT0000834</t>
  </si>
  <si>
    <t>M4副驾驶座调节把手</t>
  </si>
  <si>
    <t>奥杰</t>
  </si>
  <si>
    <t>SLT0002133</t>
  </si>
  <si>
    <t>J6F驾驶员左护板</t>
  </si>
  <si>
    <t>SBS0010139</t>
  </si>
  <si>
    <t>奥杰副驾左护板</t>
  </si>
  <si>
    <t>SCS0004179</t>
  </si>
  <si>
    <t>B40L中改座垫织带塑料垫片</t>
  </si>
  <si>
    <t>SCS0004188</t>
  </si>
  <si>
    <t>B40L中改靠背扣手盖板</t>
  </si>
  <si>
    <t>SCS0004174</t>
  </si>
  <si>
    <t>B40杯托1</t>
  </si>
  <si>
    <t>SCS0004186</t>
  </si>
  <si>
    <t>B40左座椅左侧内饰盖2</t>
  </si>
  <si>
    <t>SCS0004200</t>
  </si>
  <si>
    <t>B40左座椅右侧内饰盖2</t>
  </si>
  <si>
    <t>SCS0004198</t>
  </si>
  <si>
    <t>扶手外侧饰盖1</t>
  </si>
  <si>
    <t>SLT0000086</t>
  </si>
  <si>
    <t>M3右舵小折罩壳（灰）</t>
  </si>
  <si>
    <t>虎V</t>
  </si>
  <si>
    <t>SLT0002132</t>
  </si>
  <si>
    <t>J6F驾驶员左侧护板（带孔）</t>
  </si>
  <si>
    <t>SCS0003391</t>
  </si>
  <si>
    <t>B40L扶手泡棉加强板</t>
  </si>
  <si>
    <t>SLT0002135</t>
  </si>
  <si>
    <t>调角器手柄虎V   J6F通用</t>
  </si>
  <si>
    <t>SLT0000063</t>
  </si>
  <si>
    <t>M3小折罩壳欧马可（灰）左舵</t>
  </si>
  <si>
    <t>SLT0000015</t>
  </si>
  <si>
    <t>右舵司机罩壳</t>
  </si>
  <si>
    <t>SLT0002134</t>
  </si>
  <si>
    <t>J6F驾驶员右侧护板（统帅通用）</t>
  </si>
  <si>
    <t>盈辉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</si>
</sst>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##,###,##0.0########"/>
    <numFmt numFmtId="178" formatCode="0.0_ "/>
  </numFmts>
  <fonts count="33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name val="宋体"/>
      <charset val="134"/>
      <scheme val="minor"/>
    </font>
    <font>
      <sz val="10"/>
      <name val="Microsoft Sans Serif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8"/>
      <color rgb="FF0000FF"/>
      <name val="Microsoft Sans Serif"/>
      <charset val="134"/>
    </font>
    <font>
      <sz val="8"/>
      <color rgb="FF000000"/>
      <name val="Microsoft Sans Serif"/>
      <charset val="134"/>
    </font>
    <font>
      <sz val="8"/>
      <color rgb="FF000000"/>
      <name val="宋体"/>
      <charset val="134"/>
    </font>
    <font>
      <sz val="9"/>
      <color theme="1"/>
      <name val="微软雅黑"/>
      <charset val="134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25" fillId="13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5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0" xfId="0" applyFill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4" borderId="0" xfId="0" applyFont="1" applyFill="1">
      <alignment vertical="center"/>
    </xf>
    <xf numFmtId="0" fontId="0" fillId="4" borderId="0" xfId="0" applyFill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>
      <alignment vertical="center"/>
    </xf>
    <xf numFmtId="0" fontId="0" fillId="8" borderId="0" xfId="0" applyFill="1">
      <alignment vertical="center"/>
    </xf>
    <xf numFmtId="0" fontId="0" fillId="0" borderId="1" xfId="0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177" fontId="10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/>
    </xf>
    <xf numFmtId="177" fontId="10" fillId="9" borderId="1" xfId="0" applyNumberFormat="1" applyFont="1" applyFill="1" applyBorder="1" applyAlignment="1">
      <alignment horizontal="right" vertical="center"/>
    </xf>
    <xf numFmtId="0" fontId="9" fillId="9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0" fillId="8" borderId="1" xfId="0" applyFill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left" vertical="center"/>
    </xf>
    <xf numFmtId="177" fontId="10" fillId="9" borderId="2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9" fillId="9" borderId="2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0" fillId="9" borderId="2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8" borderId="2" xfId="0" applyFill="1" applyBorder="1">
      <alignment vertical="center"/>
    </xf>
    <xf numFmtId="0" fontId="0" fillId="6" borderId="2" xfId="0" applyFill="1" applyBorder="1" applyAlignment="1">
      <alignment horizontal="center" vertical="center"/>
    </xf>
    <xf numFmtId="0" fontId="13" fillId="0" borderId="0" xfId="0" applyFont="1" applyFill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8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79;&#24212;&#21830;&#23545;&#36134;&#20449;&#24687;\2022-2023&#24180;QAD&#20379;&#24212;&#21830;&#23545;&#36134;&#21333;\2023.08&#26376;&#23545;&#36134;&#21333;\&#38605;&#20016;&#23545;&#36134;2023.08\&#38605;&#20016;&#23545;&#36134;2023.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79;&#24212;&#21830;&#23545;&#36134;&#20449;&#24687;\2022-2023&#24180;QAD&#20379;&#24212;&#21830;&#23545;&#36134;&#21333;\2023.08&#26376;&#23545;&#36134;&#21333;\&#27719;&#38125;2023.08\&#27719;&#38125;&#23545;&#36134;2023.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79;&#24212;&#21830;&#23545;&#36134;&#20449;&#24687;\2022-2023&#24180;QAD&#20379;&#24212;&#21830;&#23545;&#36134;&#21333;\2023.08&#26376;&#23545;&#36134;&#21333;\&#26071;&#38160;&#23545;&#36134;2023.08\&#26071;&#38160;&#23545;&#36134;2023.0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"/>
      <sheetName val="220"/>
    </sheetNames>
    <sheetDataSet>
      <sheetData sheetId="0"/>
      <sheetData sheetId="1">
        <row r="3">
          <cell r="C3" t="str">
            <v>SCS0004029</v>
          </cell>
          <cell r="D3" t="str">
            <v>头枕主插管黑色B40</v>
          </cell>
          <cell r="E3">
            <v>2400</v>
          </cell>
          <cell r="F3">
            <v>2502</v>
          </cell>
          <cell r="G3">
            <v>0</v>
          </cell>
          <cell r="H3">
            <v>2502</v>
          </cell>
          <cell r="I3">
            <v>0</v>
          </cell>
          <cell r="J3">
            <v>2502</v>
          </cell>
        </row>
        <row r="4">
          <cell r="C4" t="str">
            <v>SCS0004036</v>
          </cell>
          <cell r="D4" t="str">
            <v>头枕副插管黑色B40</v>
          </cell>
          <cell r="E4">
            <v>2400</v>
          </cell>
          <cell r="F4">
            <v>2502</v>
          </cell>
          <cell r="G4">
            <v>0</v>
          </cell>
          <cell r="H4">
            <v>2502</v>
          </cell>
          <cell r="I4">
            <v>0</v>
          </cell>
          <cell r="J4">
            <v>2502</v>
          </cell>
        </row>
        <row r="5">
          <cell r="C5" t="str">
            <v>SCS0004172</v>
          </cell>
          <cell r="D5" t="str">
            <v>靠背扣手底座B40L中改后排</v>
          </cell>
          <cell r="E5">
            <v>1000</v>
          </cell>
          <cell r="F5">
            <v>850</v>
          </cell>
          <cell r="G5">
            <v>0</v>
          </cell>
          <cell r="H5">
            <v>850</v>
          </cell>
          <cell r="I5">
            <v>0</v>
          </cell>
          <cell r="J5">
            <v>850</v>
          </cell>
        </row>
        <row r="6">
          <cell r="C6" t="str">
            <v>SCS0004173</v>
          </cell>
          <cell r="D6" t="str">
            <v>自由头枕导套B40L中改后排</v>
          </cell>
          <cell r="E6">
            <v>6750</v>
          </cell>
          <cell r="F6">
            <v>6395</v>
          </cell>
          <cell r="G6">
            <v>0</v>
          </cell>
          <cell r="H6">
            <v>6395</v>
          </cell>
          <cell r="I6">
            <v>0</v>
          </cell>
          <cell r="J6">
            <v>6395</v>
          </cell>
        </row>
        <row r="7">
          <cell r="C7" t="str">
            <v>SCS0004176</v>
          </cell>
          <cell r="D7" t="str">
            <v>靠背扣手转体B40L中改后排</v>
          </cell>
          <cell r="E7">
            <v>880</v>
          </cell>
          <cell r="F7">
            <v>850</v>
          </cell>
          <cell r="G7">
            <v>0</v>
          </cell>
          <cell r="H7">
            <v>850</v>
          </cell>
          <cell r="I7">
            <v>0</v>
          </cell>
          <cell r="J7">
            <v>850</v>
          </cell>
        </row>
        <row r="8">
          <cell r="C8" t="str">
            <v>SCS0004184</v>
          </cell>
          <cell r="D8" t="str">
            <v>主动头枕导套B40L中改后排</v>
          </cell>
          <cell r="E8">
            <v>6750</v>
          </cell>
          <cell r="F8">
            <v>6395</v>
          </cell>
          <cell r="G8">
            <v>0</v>
          </cell>
          <cell r="H8">
            <v>6395</v>
          </cell>
          <cell r="I8">
            <v>0</v>
          </cell>
          <cell r="J8">
            <v>6395</v>
          </cell>
        </row>
        <row r="9">
          <cell r="C9" t="str">
            <v>SCS0004187</v>
          </cell>
          <cell r="D9" t="str">
            <v>座垫挂钩B40L中改后排</v>
          </cell>
          <cell r="E9">
            <v>1500</v>
          </cell>
          <cell r="F9">
            <v>850</v>
          </cell>
          <cell r="G9">
            <v>0</v>
          </cell>
          <cell r="H9">
            <v>850</v>
          </cell>
          <cell r="I9">
            <v>0</v>
          </cell>
          <cell r="J9">
            <v>850</v>
          </cell>
        </row>
        <row r="10">
          <cell r="C10" t="str">
            <v>SCS0004190</v>
          </cell>
          <cell r="D10" t="str">
            <v>扶手限位饰盖B40L中改后排</v>
          </cell>
          <cell r="E10">
            <v>800</v>
          </cell>
          <cell r="F10">
            <v>425</v>
          </cell>
          <cell r="G10">
            <v>0</v>
          </cell>
          <cell r="H10">
            <v>425</v>
          </cell>
          <cell r="I10">
            <v>0</v>
          </cell>
          <cell r="J10">
            <v>425</v>
          </cell>
        </row>
        <row r="11">
          <cell r="C11" t="str">
            <v>SHT0000100</v>
          </cell>
          <cell r="D11" t="str">
            <v>副司机副边左罩壳M4中重卡</v>
          </cell>
          <cell r="E11">
            <v>250</v>
          </cell>
          <cell r="F11">
            <v>327</v>
          </cell>
          <cell r="G11">
            <v>0</v>
          </cell>
          <cell r="H11">
            <v>327</v>
          </cell>
          <cell r="I11">
            <v>0</v>
          </cell>
          <cell r="J11">
            <v>327</v>
          </cell>
        </row>
        <row r="12">
          <cell r="C12" t="str">
            <v>SHT0000101</v>
          </cell>
          <cell r="D12" t="str">
            <v>M4副司机总罩壳（主动）</v>
          </cell>
          <cell r="E12">
            <v>160</v>
          </cell>
          <cell r="F12">
            <v>327</v>
          </cell>
          <cell r="G12">
            <v>0</v>
          </cell>
          <cell r="H12">
            <v>327</v>
          </cell>
          <cell r="I12">
            <v>0</v>
          </cell>
          <cell r="J12">
            <v>327</v>
          </cell>
        </row>
        <row r="13">
          <cell r="C13" t="str">
            <v>SHT0000139</v>
          </cell>
          <cell r="D13" t="str">
            <v>H3改型司机总座罩壳</v>
          </cell>
          <cell r="E13">
            <v>10</v>
          </cell>
          <cell r="F13">
            <v>10</v>
          </cell>
          <cell r="G13">
            <v>0</v>
          </cell>
          <cell r="H13">
            <v>10</v>
          </cell>
          <cell r="I13">
            <v>0</v>
          </cell>
          <cell r="J13">
            <v>10</v>
          </cell>
        </row>
        <row r="14">
          <cell r="C14" t="str">
            <v>SHT0000156</v>
          </cell>
          <cell r="D14" t="str">
            <v>H3改型副司机右侧罩壳</v>
          </cell>
          <cell r="E14">
            <v>0</v>
          </cell>
          <cell r="F14">
            <v>54</v>
          </cell>
          <cell r="G14">
            <v>0</v>
          </cell>
          <cell r="H14">
            <v>54</v>
          </cell>
          <cell r="I14">
            <v>0</v>
          </cell>
          <cell r="J14">
            <v>54</v>
          </cell>
        </row>
        <row r="15">
          <cell r="C15" t="str">
            <v>SHT0000157</v>
          </cell>
          <cell r="D15" t="str">
            <v>H3改型副司机左侧罩壳</v>
          </cell>
          <cell r="E15">
            <v>80</v>
          </cell>
          <cell r="F15">
            <v>54</v>
          </cell>
          <cell r="G15">
            <v>0</v>
          </cell>
          <cell r="H15">
            <v>54</v>
          </cell>
          <cell r="I15">
            <v>0</v>
          </cell>
          <cell r="J15">
            <v>54</v>
          </cell>
        </row>
        <row r="16">
          <cell r="C16" t="str">
            <v>SHT0000590</v>
          </cell>
          <cell r="D16" t="str">
            <v>H3改型司机调角器右罩壳</v>
          </cell>
          <cell r="E16">
            <v>10</v>
          </cell>
          <cell r="F16">
            <v>10</v>
          </cell>
          <cell r="G16">
            <v>0</v>
          </cell>
          <cell r="H16">
            <v>10</v>
          </cell>
          <cell r="I16">
            <v>0</v>
          </cell>
          <cell r="J16">
            <v>10</v>
          </cell>
        </row>
        <row r="17">
          <cell r="C17" t="str">
            <v>SLT0000806</v>
          </cell>
          <cell r="D17" t="str">
            <v>螺栓外饰盖M4轻卡黑色</v>
          </cell>
          <cell r="E17">
            <v>7200</v>
          </cell>
          <cell r="F17">
            <v>4200</v>
          </cell>
          <cell r="G17">
            <v>0</v>
          </cell>
          <cell r="H17">
            <v>4200</v>
          </cell>
          <cell r="I17">
            <v>0</v>
          </cell>
          <cell r="J17">
            <v>4200</v>
          </cell>
        </row>
        <row r="18">
          <cell r="C18" t="str">
            <v>SLT0000830</v>
          </cell>
          <cell r="D18" t="str">
            <v>司机总座左罩壳M4中重卡左舵长主动</v>
          </cell>
          <cell r="E18">
            <v>223</v>
          </cell>
          <cell r="F18">
            <v>327</v>
          </cell>
          <cell r="G18">
            <v>0</v>
          </cell>
          <cell r="H18">
            <v>327</v>
          </cell>
          <cell r="I18">
            <v>0</v>
          </cell>
          <cell r="J18">
            <v>327</v>
          </cell>
        </row>
        <row r="19">
          <cell r="C19" t="str">
            <v>SLT0000831</v>
          </cell>
          <cell r="D19" t="str">
            <v>司机副边右侧罩壳M4中重卡</v>
          </cell>
          <cell r="E19">
            <v>0</v>
          </cell>
          <cell r="F19">
            <v>327</v>
          </cell>
          <cell r="G19">
            <v>0</v>
          </cell>
          <cell r="H19">
            <v>327</v>
          </cell>
          <cell r="I19">
            <v>0</v>
          </cell>
          <cell r="J19">
            <v>327</v>
          </cell>
        </row>
        <row r="20">
          <cell r="C20" t="str">
            <v>SLT0010346</v>
          </cell>
          <cell r="D20" t="str">
            <v>驾驶员左侧护板济南轻卡统帅</v>
          </cell>
          <cell r="E20">
            <v>600</v>
          </cell>
          <cell r="F20">
            <v>582</v>
          </cell>
          <cell r="G20">
            <v>0</v>
          </cell>
          <cell r="H20">
            <v>582</v>
          </cell>
          <cell r="I20">
            <v>0</v>
          </cell>
          <cell r="J20">
            <v>582</v>
          </cell>
        </row>
        <row r="21">
          <cell r="C21" t="str">
            <v>SLT0010360</v>
          </cell>
          <cell r="D21" t="str">
            <v>副驾靠背右侧护板济南轻卡统帅</v>
          </cell>
          <cell r="E21">
            <v>1350</v>
          </cell>
          <cell r="F21">
            <v>1649</v>
          </cell>
          <cell r="G21">
            <v>0</v>
          </cell>
          <cell r="H21">
            <v>1649</v>
          </cell>
          <cell r="I21">
            <v>0</v>
          </cell>
          <cell r="J21">
            <v>1649</v>
          </cell>
        </row>
        <row r="22">
          <cell r="C22" t="str">
            <v>SLT0010373</v>
          </cell>
          <cell r="D22" t="str">
            <v>中间靠背左侧护板济南轻卡统帅</v>
          </cell>
          <cell r="E22">
            <v>1050</v>
          </cell>
          <cell r="F22">
            <v>1368</v>
          </cell>
          <cell r="G22">
            <v>0</v>
          </cell>
          <cell r="H22">
            <v>1368</v>
          </cell>
          <cell r="I22">
            <v>0</v>
          </cell>
          <cell r="J22">
            <v>1368</v>
          </cell>
        </row>
        <row r="23">
          <cell r="C23" t="str">
            <v>SLT0010603</v>
          </cell>
          <cell r="D23" t="str">
            <v>副驾靠背左侧护板统帅1880</v>
          </cell>
          <cell r="E23">
            <v>0</v>
          </cell>
          <cell r="F23">
            <v>0</v>
          </cell>
          <cell r="G23">
            <v>0</v>
          </cell>
          <cell r="H23">
            <v>300</v>
          </cell>
          <cell r="I23">
            <v>0</v>
          </cell>
          <cell r="J23">
            <v>300</v>
          </cell>
        </row>
        <row r="24">
          <cell r="C24" t="str">
            <v>SLT0010632</v>
          </cell>
          <cell r="D24" t="str">
            <v>驾驶员右侧护板一汽轻卡减震</v>
          </cell>
          <cell r="E24">
            <v>600</v>
          </cell>
          <cell r="F24">
            <v>813</v>
          </cell>
          <cell r="G24">
            <v>0</v>
          </cell>
          <cell r="H24">
            <v>813</v>
          </cell>
          <cell r="I24">
            <v>0</v>
          </cell>
          <cell r="J24">
            <v>813</v>
          </cell>
        </row>
        <row r="25">
          <cell r="C25" t="str">
            <v>SLT0010731</v>
          </cell>
          <cell r="D25" t="str">
            <v>驾驶员左侧护板统帅通风加热</v>
          </cell>
          <cell r="E25">
            <v>100</v>
          </cell>
          <cell r="F25">
            <v>52</v>
          </cell>
          <cell r="G25">
            <v>0</v>
          </cell>
          <cell r="H25">
            <v>52</v>
          </cell>
          <cell r="I25">
            <v>0</v>
          </cell>
          <cell r="J25">
            <v>52</v>
          </cell>
        </row>
        <row r="26">
          <cell r="C26" t="str">
            <v>SLT0010733</v>
          </cell>
          <cell r="D26" t="str">
            <v>驾驶员左侧护板通风加热</v>
          </cell>
          <cell r="E26">
            <v>650</v>
          </cell>
          <cell r="F26">
            <v>597</v>
          </cell>
          <cell r="G26">
            <v>0</v>
          </cell>
          <cell r="H26">
            <v>597</v>
          </cell>
          <cell r="I26">
            <v>0</v>
          </cell>
          <cell r="J26">
            <v>597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2">
          <cell r="C2" t="str">
            <v>物料</v>
          </cell>
          <cell r="D2" t="str">
            <v>描述</v>
          </cell>
          <cell r="E2" t="str">
            <v>期间寄存收货量</v>
          </cell>
          <cell r="F2" t="str">
            <v>期间寄存使用量</v>
          </cell>
          <cell r="G2" t="str">
            <v>期间寄存退货</v>
          </cell>
          <cell r="H2" t="str">
            <v>期间采购收货量</v>
          </cell>
          <cell r="I2" t="str">
            <v>期间采购退货量</v>
          </cell>
          <cell r="J2" t="str">
            <v>期间确认使用量</v>
          </cell>
        </row>
        <row r="3">
          <cell r="C3" t="str">
            <v>BCL0000025</v>
          </cell>
          <cell r="D3" t="str">
            <v>靠背背板卡扣B40L中改后排</v>
          </cell>
          <cell r="E3">
            <v>5100</v>
          </cell>
          <cell r="F3">
            <v>5100</v>
          </cell>
          <cell r="G3">
            <v>0</v>
          </cell>
          <cell r="H3">
            <v>5100</v>
          </cell>
          <cell r="I3">
            <v>0</v>
          </cell>
          <cell r="J3">
            <v>5100</v>
          </cell>
        </row>
        <row r="4">
          <cell r="C4" t="str">
            <v>SCS0004194</v>
          </cell>
          <cell r="D4" t="str">
            <v>B40L中改安全带出口盖板</v>
          </cell>
          <cell r="E4">
            <v>425</v>
          </cell>
          <cell r="F4">
            <v>425</v>
          </cell>
          <cell r="G4">
            <v>0</v>
          </cell>
          <cell r="H4">
            <v>425</v>
          </cell>
          <cell r="I4">
            <v>0</v>
          </cell>
          <cell r="J4">
            <v>425</v>
          </cell>
        </row>
        <row r="5">
          <cell r="C5" t="str">
            <v>SHT0000148</v>
          </cell>
          <cell r="D5" t="str">
            <v>H3腰部调节机构总成</v>
          </cell>
          <cell r="E5">
            <v>64</v>
          </cell>
          <cell r="F5">
            <v>64</v>
          </cell>
          <cell r="G5">
            <v>0</v>
          </cell>
          <cell r="H5">
            <v>64</v>
          </cell>
          <cell r="I5">
            <v>0</v>
          </cell>
          <cell r="J5">
            <v>64</v>
          </cell>
        </row>
        <row r="6">
          <cell r="C6" t="str">
            <v>SHT0000162</v>
          </cell>
          <cell r="D6" t="str">
            <v>小较链护罩黑色</v>
          </cell>
          <cell r="E6">
            <v>24</v>
          </cell>
          <cell r="F6">
            <v>24</v>
          </cell>
          <cell r="G6">
            <v>0</v>
          </cell>
          <cell r="H6">
            <v>24</v>
          </cell>
          <cell r="I6">
            <v>0</v>
          </cell>
          <cell r="J6">
            <v>24</v>
          </cell>
        </row>
        <row r="7">
          <cell r="C7" t="str">
            <v>SHT0000175</v>
          </cell>
          <cell r="D7" t="str">
            <v>SQDZ总座罩壳主动边黑色</v>
          </cell>
          <cell r="E7">
            <v>24</v>
          </cell>
          <cell r="F7">
            <v>24</v>
          </cell>
          <cell r="G7">
            <v>0</v>
          </cell>
          <cell r="H7">
            <v>24</v>
          </cell>
          <cell r="I7">
            <v>0</v>
          </cell>
          <cell r="J7">
            <v>24</v>
          </cell>
        </row>
        <row r="8">
          <cell r="C8" t="str">
            <v>SHT0000176</v>
          </cell>
          <cell r="D8" t="str">
            <v>SQDZ总座罩壳副边黑色</v>
          </cell>
          <cell r="E8">
            <v>24</v>
          </cell>
          <cell r="F8">
            <v>24</v>
          </cell>
          <cell r="G8">
            <v>0</v>
          </cell>
          <cell r="H8">
            <v>24</v>
          </cell>
          <cell r="I8">
            <v>0</v>
          </cell>
          <cell r="J8">
            <v>24</v>
          </cell>
        </row>
        <row r="9">
          <cell r="C9" t="str">
            <v>SHT0000217</v>
          </cell>
          <cell r="D9" t="str">
            <v>H3改型小铰链护罩</v>
          </cell>
          <cell r="E9">
            <v>54</v>
          </cell>
          <cell r="F9">
            <v>54</v>
          </cell>
          <cell r="G9">
            <v>0</v>
          </cell>
          <cell r="H9">
            <v>54</v>
          </cell>
          <cell r="I9">
            <v>0</v>
          </cell>
          <cell r="J9">
            <v>54</v>
          </cell>
        </row>
        <row r="10">
          <cell r="C10" t="str">
            <v>SHT0000405</v>
          </cell>
          <cell r="D10" t="str">
            <v>SQDZ副驾驶座角调把手黄</v>
          </cell>
          <cell r="E10">
            <v>12</v>
          </cell>
          <cell r="F10">
            <v>12</v>
          </cell>
          <cell r="G10">
            <v>0</v>
          </cell>
          <cell r="H10">
            <v>12</v>
          </cell>
          <cell r="I10">
            <v>0</v>
          </cell>
          <cell r="J10">
            <v>12</v>
          </cell>
        </row>
        <row r="11">
          <cell r="C11" t="str">
            <v>SHT0000406</v>
          </cell>
          <cell r="D11" t="str">
            <v>SQDZ副司机升降器把手左黄</v>
          </cell>
          <cell r="E11">
            <v>12</v>
          </cell>
          <cell r="F11">
            <v>12</v>
          </cell>
          <cell r="G11">
            <v>0</v>
          </cell>
          <cell r="H11">
            <v>12</v>
          </cell>
          <cell r="I11">
            <v>0</v>
          </cell>
          <cell r="J11">
            <v>12</v>
          </cell>
        </row>
        <row r="12">
          <cell r="C12" t="str">
            <v>SHT0000407</v>
          </cell>
          <cell r="D12" t="str">
            <v>SQDZ副司机升降器把手右黄</v>
          </cell>
          <cell r="E12">
            <v>12</v>
          </cell>
          <cell r="F12">
            <v>12</v>
          </cell>
          <cell r="G12">
            <v>0</v>
          </cell>
          <cell r="H12">
            <v>12</v>
          </cell>
          <cell r="I12">
            <v>0</v>
          </cell>
          <cell r="J12">
            <v>12</v>
          </cell>
        </row>
        <row r="13">
          <cell r="C13" t="str">
            <v>SHT0000477</v>
          </cell>
          <cell r="D13" t="str">
            <v>H4上卧铺左转轴</v>
          </cell>
          <cell r="E13">
            <v>432</v>
          </cell>
          <cell r="F13">
            <v>432</v>
          </cell>
          <cell r="G13">
            <v>0</v>
          </cell>
          <cell r="H13">
            <v>432</v>
          </cell>
          <cell r="I13">
            <v>0</v>
          </cell>
          <cell r="J13">
            <v>432</v>
          </cell>
        </row>
        <row r="14">
          <cell r="C14" t="str">
            <v>SHT0000481</v>
          </cell>
          <cell r="D14" t="str">
            <v>H4上卧铺右转轴</v>
          </cell>
          <cell r="E14">
            <v>432</v>
          </cell>
          <cell r="F14">
            <v>432</v>
          </cell>
          <cell r="G14">
            <v>0</v>
          </cell>
          <cell r="H14">
            <v>432</v>
          </cell>
          <cell r="I14">
            <v>0</v>
          </cell>
          <cell r="J14">
            <v>432</v>
          </cell>
        </row>
        <row r="15">
          <cell r="C15" t="str">
            <v>SHT0000482</v>
          </cell>
          <cell r="D15" t="str">
            <v>H4上卧铺拉带带扣罩壳H4上卧铺</v>
          </cell>
          <cell r="E15">
            <v>1450</v>
          </cell>
          <cell r="F15">
            <v>1450</v>
          </cell>
          <cell r="G15">
            <v>0</v>
          </cell>
          <cell r="H15">
            <v>1450</v>
          </cell>
          <cell r="I15">
            <v>0</v>
          </cell>
          <cell r="J15">
            <v>1450</v>
          </cell>
        </row>
        <row r="16">
          <cell r="C16" t="str">
            <v>SHT0000487</v>
          </cell>
          <cell r="D16" t="str">
            <v>H4上卧铺拉带总成</v>
          </cell>
          <cell r="E16">
            <v>884</v>
          </cell>
          <cell r="F16">
            <v>884</v>
          </cell>
          <cell r="G16">
            <v>0</v>
          </cell>
          <cell r="H16">
            <v>884</v>
          </cell>
          <cell r="I16">
            <v>0</v>
          </cell>
          <cell r="J16">
            <v>884</v>
          </cell>
        </row>
        <row r="17">
          <cell r="C17" t="str">
            <v>SHT0000493</v>
          </cell>
          <cell r="D17" t="str">
            <v>H4安全带外部罩壳浅灰</v>
          </cell>
          <cell r="E17">
            <v>2281</v>
          </cell>
          <cell r="F17">
            <v>2281</v>
          </cell>
          <cell r="G17">
            <v>0</v>
          </cell>
          <cell r="H17">
            <v>2281</v>
          </cell>
          <cell r="I17">
            <v>0</v>
          </cell>
          <cell r="J17">
            <v>2281</v>
          </cell>
        </row>
        <row r="18">
          <cell r="C18" t="str">
            <v>SHT0000500</v>
          </cell>
          <cell r="D18" t="str">
            <v>H4司机腰部调节手轮黑色</v>
          </cell>
          <cell r="E18">
            <v>1165</v>
          </cell>
          <cell r="F18">
            <v>1165</v>
          </cell>
          <cell r="G18">
            <v>0</v>
          </cell>
          <cell r="H18">
            <v>1165</v>
          </cell>
          <cell r="I18">
            <v>0</v>
          </cell>
          <cell r="J18">
            <v>1165</v>
          </cell>
        </row>
        <row r="19">
          <cell r="C19" t="str">
            <v>SHT0000519</v>
          </cell>
          <cell r="D19" t="str">
            <v>SQDZ 主驾驶座角调把手黄</v>
          </cell>
          <cell r="E19">
            <v>12</v>
          </cell>
          <cell r="F19">
            <v>12</v>
          </cell>
          <cell r="G19">
            <v>0</v>
          </cell>
          <cell r="H19">
            <v>12</v>
          </cell>
          <cell r="I19">
            <v>0</v>
          </cell>
          <cell r="J19">
            <v>12</v>
          </cell>
        </row>
        <row r="20">
          <cell r="C20" t="str">
            <v>SHT0014365</v>
          </cell>
          <cell r="D20" t="str">
            <v>拉带总成左</v>
          </cell>
          <cell r="E20">
            <v>283</v>
          </cell>
          <cell r="F20">
            <v>283</v>
          </cell>
          <cell r="G20">
            <v>0</v>
          </cell>
          <cell r="H20">
            <v>283</v>
          </cell>
          <cell r="I20">
            <v>0</v>
          </cell>
          <cell r="J20">
            <v>283</v>
          </cell>
        </row>
        <row r="21">
          <cell r="C21" t="str">
            <v>SHT0014393</v>
          </cell>
          <cell r="D21" t="str">
            <v>拉带总成右</v>
          </cell>
          <cell r="E21">
            <v>283</v>
          </cell>
          <cell r="F21">
            <v>283</v>
          </cell>
          <cell r="G21">
            <v>0</v>
          </cell>
          <cell r="H21">
            <v>283</v>
          </cell>
          <cell r="I21">
            <v>0</v>
          </cell>
          <cell r="J21">
            <v>283</v>
          </cell>
        </row>
        <row r="22">
          <cell r="C22" t="str">
            <v>SLT0000829</v>
          </cell>
          <cell r="D22" t="str">
            <v>小铰链护罩M4中重卡</v>
          </cell>
          <cell r="E22">
            <v>0</v>
          </cell>
          <cell r="F22">
            <v>600</v>
          </cell>
          <cell r="G22">
            <v>0</v>
          </cell>
          <cell r="H22">
            <v>600</v>
          </cell>
          <cell r="I22">
            <v>0</v>
          </cell>
          <cell r="J22">
            <v>600</v>
          </cell>
        </row>
        <row r="23">
          <cell r="C23" t="str">
            <v>SLT0010345</v>
          </cell>
          <cell r="D23" t="str">
            <v>驾驶员调角器手柄济南轻卡统帅</v>
          </cell>
          <cell r="E23">
            <v>1530</v>
          </cell>
          <cell r="F23">
            <v>1236</v>
          </cell>
          <cell r="G23">
            <v>10</v>
          </cell>
          <cell r="H23">
            <v>1236</v>
          </cell>
          <cell r="I23">
            <v>0</v>
          </cell>
          <cell r="J23">
            <v>1236</v>
          </cell>
        </row>
        <row r="24">
          <cell r="C24" t="str">
            <v>SLT0011477</v>
          </cell>
          <cell r="D24" t="str">
            <v>副驾右侧靠背解锁手柄总成统帅</v>
          </cell>
          <cell r="E24">
            <v>1020</v>
          </cell>
          <cell r="F24">
            <v>1649</v>
          </cell>
          <cell r="G24">
            <v>0</v>
          </cell>
          <cell r="H24">
            <v>1649</v>
          </cell>
          <cell r="I24">
            <v>0</v>
          </cell>
          <cell r="J24">
            <v>1649</v>
          </cell>
        </row>
        <row r="25">
          <cell r="C25" t="str">
            <v>SLT0011478</v>
          </cell>
          <cell r="D25" t="str">
            <v>副驾左侧靠背解锁手柄总成统帅</v>
          </cell>
          <cell r="E25">
            <v>510</v>
          </cell>
          <cell r="F25">
            <v>1368</v>
          </cell>
          <cell r="G25">
            <v>0</v>
          </cell>
          <cell r="H25">
            <v>1368</v>
          </cell>
          <cell r="I25">
            <v>0</v>
          </cell>
          <cell r="J25">
            <v>1368</v>
          </cell>
        </row>
        <row r="27">
          <cell r="D27" t="str">
            <v>河北光华荣昌</v>
          </cell>
        </row>
        <row r="27">
          <cell r="G27" t="str">
            <v>黄骅市汇铭汽车部件有限公司</v>
          </cell>
        </row>
        <row r="28">
          <cell r="D28" t="str">
            <v>制单人：</v>
          </cell>
        </row>
        <row r="28">
          <cell r="G28" t="str">
            <v>签字回传：</v>
          </cell>
        </row>
        <row r="30">
          <cell r="D30" t="str">
            <v>审核：</v>
          </cell>
        </row>
        <row r="30">
          <cell r="G30" t="str">
            <v>日期：</v>
          </cell>
        </row>
        <row r="32">
          <cell r="D32" t="str">
            <v>批准：</v>
          </cell>
        </row>
      </sheetData>
      <sheetData sheetId="2">
        <row r="3">
          <cell r="C3" t="str">
            <v>BAS0000037</v>
          </cell>
          <cell r="D3" t="str">
            <v>后安装板固定轴套</v>
          </cell>
          <cell r="E3">
            <v>0</v>
          </cell>
          <cell r="F3">
            <v>600</v>
          </cell>
          <cell r="G3">
            <v>0</v>
          </cell>
          <cell r="H3">
            <v>600</v>
          </cell>
          <cell r="I3">
            <v>0</v>
          </cell>
          <cell r="J3">
            <v>600</v>
          </cell>
        </row>
        <row r="4">
          <cell r="C4" t="str">
            <v>BAS0000038</v>
          </cell>
          <cell r="D4" t="str">
            <v>滑块固定板轴套</v>
          </cell>
          <cell r="E4">
            <v>1600</v>
          </cell>
          <cell r="F4">
            <v>2400</v>
          </cell>
          <cell r="G4">
            <v>0</v>
          </cell>
          <cell r="H4">
            <v>2400</v>
          </cell>
          <cell r="I4">
            <v>0</v>
          </cell>
          <cell r="J4">
            <v>2400</v>
          </cell>
        </row>
        <row r="5">
          <cell r="C5" t="str">
            <v>BAS0000042</v>
          </cell>
          <cell r="D5" t="str">
            <v>尼龙衬套气囊/机械</v>
          </cell>
          <cell r="E5">
            <v>1000</v>
          </cell>
          <cell r="F5">
            <v>1600</v>
          </cell>
          <cell r="G5">
            <v>0</v>
          </cell>
          <cell r="H5">
            <v>1600</v>
          </cell>
          <cell r="I5">
            <v>0</v>
          </cell>
          <cell r="J5">
            <v>1600</v>
          </cell>
        </row>
        <row r="6">
          <cell r="C6" t="str">
            <v>BAS0000043</v>
          </cell>
          <cell r="D6" t="str">
            <v>尼龙衬套1.0平台气囊</v>
          </cell>
          <cell r="E6">
            <v>2000</v>
          </cell>
          <cell r="F6">
            <v>2000</v>
          </cell>
          <cell r="G6">
            <v>0</v>
          </cell>
          <cell r="H6">
            <v>2000</v>
          </cell>
          <cell r="I6">
            <v>0</v>
          </cell>
          <cell r="J6">
            <v>2000</v>
          </cell>
        </row>
        <row r="7">
          <cell r="C7" t="str">
            <v>BCL0010010</v>
          </cell>
          <cell r="D7" t="str">
            <v>四管夹</v>
          </cell>
          <cell r="E7">
            <v>5000</v>
          </cell>
          <cell r="F7">
            <v>7000</v>
          </cell>
          <cell r="G7">
            <v>0</v>
          </cell>
          <cell r="H7">
            <v>7000</v>
          </cell>
          <cell r="I7">
            <v>0</v>
          </cell>
          <cell r="J7">
            <v>7000</v>
          </cell>
        </row>
        <row r="8">
          <cell r="C8" t="str">
            <v>BFA0000566</v>
          </cell>
          <cell r="D8" t="str">
            <v>阻尼器垫片</v>
          </cell>
          <cell r="E8">
            <v>2000</v>
          </cell>
          <cell r="F8">
            <v>4900</v>
          </cell>
          <cell r="G8">
            <v>0</v>
          </cell>
          <cell r="H8">
            <v>4900</v>
          </cell>
          <cell r="I8">
            <v>0</v>
          </cell>
          <cell r="J8">
            <v>4900</v>
          </cell>
        </row>
        <row r="9">
          <cell r="C9" t="str">
            <v>SHT0000173</v>
          </cell>
          <cell r="D9" t="str">
            <v>正司机升降把手前浅灰色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SHT0000174</v>
          </cell>
          <cell r="D10" t="str">
            <v>正司机升降把手后浅灰色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SHT0000498</v>
          </cell>
          <cell r="D11" t="str">
            <v>H4司机腰部调节总成H4681010100A0</v>
          </cell>
          <cell r="E11">
            <v>975</v>
          </cell>
          <cell r="F11">
            <v>1275</v>
          </cell>
          <cell r="G11">
            <v>0</v>
          </cell>
          <cell r="H11">
            <v>1275</v>
          </cell>
          <cell r="I11">
            <v>0</v>
          </cell>
          <cell r="J11">
            <v>1275</v>
          </cell>
        </row>
        <row r="12">
          <cell r="C12" t="str">
            <v>SHT0001067</v>
          </cell>
          <cell r="D12" t="str">
            <v>减震器拉带1.0平台气囊</v>
          </cell>
          <cell r="E12">
            <v>1100</v>
          </cell>
          <cell r="F12">
            <v>796</v>
          </cell>
          <cell r="G12">
            <v>0</v>
          </cell>
          <cell r="H12">
            <v>796</v>
          </cell>
          <cell r="I12">
            <v>0</v>
          </cell>
          <cell r="J12">
            <v>796</v>
          </cell>
        </row>
        <row r="13">
          <cell r="C13" t="str">
            <v>SHT0001101</v>
          </cell>
          <cell r="D13" t="str">
            <v>减震器拉带一汽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>SHT0001102</v>
          </cell>
          <cell r="D14" t="str">
            <v>支撑连杆板1衬套升降器</v>
          </cell>
          <cell r="E14">
            <v>2000</v>
          </cell>
          <cell r="F14">
            <v>4000</v>
          </cell>
          <cell r="G14">
            <v>0</v>
          </cell>
          <cell r="H14">
            <v>4000</v>
          </cell>
          <cell r="I14">
            <v>0</v>
          </cell>
          <cell r="J14">
            <v>4000</v>
          </cell>
        </row>
        <row r="15">
          <cell r="C15" t="str">
            <v>SHT0001143</v>
          </cell>
          <cell r="D15" t="str">
            <v>升降塑罩升降器</v>
          </cell>
          <cell r="E15">
            <v>2000</v>
          </cell>
          <cell r="F15">
            <v>1600</v>
          </cell>
          <cell r="G15">
            <v>0</v>
          </cell>
          <cell r="H15">
            <v>1600</v>
          </cell>
          <cell r="I15">
            <v>0</v>
          </cell>
          <cell r="J15">
            <v>1600</v>
          </cell>
        </row>
        <row r="16">
          <cell r="C16" t="str">
            <v>SHT0001150</v>
          </cell>
          <cell r="D16" t="str">
            <v>尼龙滑块升降器</v>
          </cell>
          <cell r="E16">
            <v>3200</v>
          </cell>
          <cell r="F16">
            <v>3200</v>
          </cell>
          <cell r="G16">
            <v>0</v>
          </cell>
          <cell r="H16">
            <v>3200</v>
          </cell>
          <cell r="I16">
            <v>0</v>
          </cell>
          <cell r="J16">
            <v>3200</v>
          </cell>
        </row>
        <row r="17">
          <cell r="C17" t="str">
            <v>SHT0001180</v>
          </cell>
          <cell r="D17" t="str">
            <v>手轮支架陕汽机械侧调</v>
          </cell>
          <cell r="E17">
            <v>400</v>
          </cell>
          <cell r="F17">
            <v>328</v>
          </cell>
          <cell r="G17">
            <v>0</v>
          </cell>
          <cell r="H17">
            <v>328</v>
          </cell>
          <cell r="I17">
            <v>0</v>
          </cell>
          <cell r="J17">
            <v>328</v>
          </cell>
        </row>
        <row r="18">
          <cell r="C18" t="str">
            <v>SHT0001849</v>
          </cell>
          <cell r="D18" t="str">
            <v>支撑垫块M3000-H</v>
          </cell>
          <cell r="E18">
            <v>1000</v>
          </cell>
          <cell r="F18">
            <v>2796</v>
          </cell>
          <cell r="G18">
            <v>0</v>
          </cell>
          <cell r="H18">
            <v>2796</v>
          </cell>
          <cell r="I18">
            <v>0</v>
          </cell>
          <cell r="J18">
            <v>2796</v>
          </cell>
        </row>
        <row r="19">
          <cell r="C19" t="str">
            <v>SHT0001876</v>
          </cell>
          <cell r="D19" t="str">
            <v>旋转块</v>
          </cell>
          <cell r="E19">
            <v>3588</v>
          </cell>
          <cell r="F19">
            <v>4184</v>
          </cell>
          <cell r="G19">
            <v>0</v>
          </cell>
          <cell r="H19">
            <v>4184</v>
          </cell>
          <cell r="I19">
            <v>2</v>
          </cell>
          <cell r="J19">
            <v>4182</v>
          </cell>
        </row>
        <row r="20">
          <cell r="C20" t="str">
            <v>SHT0001879</v>
          </cell>
          <cell r="D20" t="str">
            <v>导向盒体</v>
          </cell>
          <cell r="E20">
            <v>5000</v>
          </cell>
          <cell r="F20">
            <v>3882</v>
          </cell>
          <cell r="G20">
            <v>0</v>
          </cell>
          <cell r="H20">
            <v>3882</v>
          </cell>
          <cell r="I20">
            <v>0</v>
          </cell>
          <cell r="J20">
            <v>3882</v>
          </cell>
        </row>
        <row r="21">
          <cell r="C21" t="str">
            <v>SHT0001882</v>
          </cell>
          <cell r="D21" t="str">
            <v>上尼龙固定块</v>
          </cell>
          <cell r="E21">
            <v>7000</v>
          </cell>
          <cell r="F21">
            <v>5800</v>
          </cell>
          <cell r="G21">
            <v>0</v>
          </cell>
          <cell r="H21">
            <v>5800</v>
          </cell>
          <cell r="I21">
            <v>0</v>
          </cell>
          <cell r="J21">
            <v>5800</v>
          </cell>
        </row>
        <row r="22">
          <cell r="C22" t="str">
            <v>SHT0001911</v>
          </cell>
          <cell r="D22" t="str">
            <v>限位块</v>
          </cell>
          <cell r="E22">
            <v>2000</v>
          </cell>
          <cell r="F22">
            <v>2500</v>
          </cell>
          <cell r="G22">
            <v>0</v>
          </cell>
          <cell r="H22">
            <v>2500</v>
          </cell>
          <cell r="I22">
            <v>0</v>
          </cell>
          <cell r="J22">
            <v>2500</v>
          </cell>
        </row>
        <row r="23">
          <cell r="C23" t="str">
            <v>SHT0002110</v>
          </cell>
          <cell r="D23" t="str">
            <v>行程开关支撑板一汽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C24" t="str">
            <v>SHT0012092</v>
          </cell>
          <cell r="D24" t="str">
            <v>挡块1.3平台</v>
          </cell>
          <cell r="E24">
            <v>1500</v>
          </cell>
          <cell r="F24">
            <v>2500</v>
          </cell>
          <cell r="G24">
            <v>0</v>
          </cell>
          <cell r="H24">
            <v>2500</v>
          </cell>
          <cell r="I24">
            <v>0</v>
          </cell>
          <cell r="J24">
            <v>2500</v>
          </cell>
        </row>
        <row r="25">
          <cell r="C25" t="str">
            <v>SHT0012147</v>
          </cell>
          <cell r="D25" t="str">
            <v>卡板限位塑料件M3000-S/9档</v>
          </cell>
          <cell r="E25">
            <v>1497</v>
          </cell>
          <cell r="F25">
            <v>2897</v>
          </cell>
          <cell r="G25">
            <v>0</v>
          </cell>
          <cell r="H25">
            <v>2897</v>
          </cell>
          <cell r="I25">
            <v>0</v>
          </cell>
          <cell r="J25">
            <v>2897</v>
          </cell>
        </row>
        <row r="26">
          <cell r="C26" t="str">
            <v>SHT0012148</v>
          </cell>
          <cell r="D26" t="str">
            <v>后轴固定塑料件</v>
          </cell>
          <cell r="E26">
            <v>5400</v>
          </cell>
          <cell r="F26">
            <v>5800</v>
          </cell>
          <cell r="G26">
            <v>0</v>
          </cell>
          <cell r="H26">
            <v>5800</v>
          </cell>
          <cell r="I26">
            <v>0</v>
          </cell>
          <cell r="J26">
            <v>5800</v>
          </cell>
        </row>
        <row r="27">
          <cell r="C27" t="str">
            <v>SHT0012881</v>
          </cell>
          <cell r="D27" t="str">
            <v>卡板限位塑料件5档卡板</v>
          </cell>
          <cell r="E27">
            <v>2000</v>
          </cell>
          <cell r="F27">
            <v>3000</v>
          </cell>
          <cell r="G27">
            <v>0</v>
          </cell>
          <cell r="H27">
            <v>3000</v>
          </cell>
          <cell r="I27">
            <v>0</v>
          </cell>
          <cell r="J27">
            <v>3000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20"/>
      <sheetName val="210"/>
    </sheetNames>
    <sheetDataSet>
      <sheetData sheetId="0">
        <row r="3">
          <cell r="C3" t="str">
            <v>SBS0010139</v>
          </cell>
          <cell r="D3" t="str">
            <v>副驾驶员左侧护板福田奥杰EVC3</v>
          </cell>
          <cell r="E3">
            <v>640</v>
          </cell>
          <cell r="F3">
            <v>900</v>
          </cell>
          <cell r="G3">
            <v>0</v>
          </cell>
          <cell r="H3">
            <v>900</v>
          </cell>
          <cell r="I3">
            <v>0</v>
          </cell>
          <cell r="J3">
            <v>900</v>
          </cell>
        </row>
        <row r="4">
          <cell r="C4" t="str">
            <v>SCS0003391</v>
          </cell>
          <cell r="D4" t="str">
            <v>B40L中改扶手泡棉加强板</v>
          </cell>
          <cell r="E4">
            <v>0</v>
          </cell>
          <cell r="F4">
            <v>0</v>
          </cell>
          <cell r="G4">
            <v>0</v>
          </cell>
          <cell r="H4">
            <v>1500</v>
          </cell>
          <cell r="I4">
            <v>0</v>
          </cell>
          <cell r="J4">
            <v>1500</v>
          </cell>
        </row>
        <row r="5">
          <cell r="C5" t="str">
            <v>SCS0004174</v>
          </cell>
          <cell r="D5" t="str">
            <v>B40L中改杯托</v>
          </cell>
          <cell r="E5">
            <v>320</v>
          </cell>
          <cell r="F5">
            <v>425</v>
          </cell>
          <cell r="G5">
            <v>0</v>
          </cell>
          <cell r="H5">
            <v>425</v>
          </cell>
          <cell r="I5">
            <v>0</v>
          </cell>
          <cell r="J5">
            <v>425</v>
          </cell>
        </row>
        <row r="6">
          <cell r="C6" t="str">
            <v>SCS0004179</v>
          </cell>
          <cell r="D6" t="str">
            <v>座垫织带塑料垫片B40L中改后排</v>
          </cell>
          <cell r="E6">
            <v>0</v>
          </cell>
          <cell r="F6">
            <v>1000</v>
          </cell>
          <cell r="G6">
            <v>0</v>
          </cell>
          <cell r="H6">
            <v>1000</v>
          </cell>
          <cell r="I6">
            <v>0</v>
          </cell>
          <cell r="J6">
            <v>1000</v>
          </cell>
        </row>
        <row r="7">
          <cell r="C7" t="str">
            <v>SCS0004186</v>
          </cell>
          <cell r="D7" t="str">
            <v>B40L中改左座椅左侧内饰盖</v>
          </cell>
          <cell r="E7">
            <v>600</v>
          </cell>
          <cell r="F7">
            <v>850</v>
          </cell>
          <cell r="G7">
            <v>0</v>
          </cell>
          <cell r="H7">
            <v>850</v>
          </cell>
          <cell r="I7">
            <v>0</v>
          </cell>
          <cell r="J7">
            <v>850</v>
          </cell>
        </row>
        <row r="8">
          <cell r="C8" t="str">
            <v>SCS0004188</v>
          </cell>
          <cell r="D8" t="str">
            <v>靠背扣手盖板B40L中改后排</v>
          </cell>
          <cell r="E8">
            <v>0</v>
          </cell>
          <cell r="F8">
            <v>1000</v>
          </cell>
          <cell r="G8">
            <v>0</v>
          </cell>
          <cell r="H8">
            <v>1000</v>
          </cell>
          <cell r="I8">
            <v>0</v>
          </cell>
          <cell r="J8">
            <v>1000</v>
          </cell>
        </row>
        <row r="9">
          <cell r="C9" t="str">
            <v>SCS0004198</v>
          </cell>
          <cell r="D9" t="str">
            <v>B40L座椅扶手外侧饰板</v>
          </cell>
          <cell r="E9">
            <v>100</v>
          </cell>
          <cell r="F9">
            <v>425</v>
          </cell>
          <cell r="G9">
            <v>0</v>
          </cell>
          <cell r="H9">
            <v>425</v>
          </cell>
          <cell r="I9">
            <v>0</v>
          </cell>
          <cell r="J9">
            <v>425</v>
          </cell>
        </row>
        <row r="10">
          <cell r="C10" t="str">
            <v>SCS0004200</v>
          </cell>
          <cell r="D10" t="str">
            <v>B40L中改左座椅右侧内饰盖</v>
          </cell>
          <cell r="E10">
            <v>600</v>
          </cell>
          <cell r="F10">
            <v>850</v>
          </cell>
          <cell r="G10">
            <v>0</v>
          </cell>
          <cell r="H10">
            <v>850</v>
          </cell>
          <cell r="I10">
            <v>0</v>
          </cell>
          <cell r="J10">
            <v>850</v>
          </cell>
        </row>
        <row r="11">
          <cell r="C11" t="str">
            <v>SCS0005333</v>
          </cell>
          <cell r="D11" t="str">
            <v>B40L中改后座椅前安装护盖B00012200</v>
          </cell>
          <cell r="E11">
            <v>2500</v>
          </cell>
          <cell r="F11">
            <v>2500</v>
          </cell>
          <cell r="G11">
            <v>0</v>
          </cell>
          <cell r="H11">
            <v>2500</v>
          </cell>
          <cell r="I11">
            <v>0</v>
          </cell>
          <cell r="J11">
            <v>2500</v>
          </cell>
        </row>
        <row r="12">
          <cell r="C12" t="str">
            <v>SCS0005334</v>
          </cell>
          <cell r="D12" t="str">
            <v>B40L中改后座椅后安装护盖B00012199</v>
          </cell>
          <cell r="E12">
            <v>2500</v>
          </cell>
          <cell r="F12">
            <v>2500</v>
          </cell>
          <cell r="G12">
            <v>0</v>
          </cell>
          <cell r="H12">
            <v>2500</v>
          </cell>
          <cell r="I12">
            <v>0</v>
          </cell>
          <cell r="J12">
            <v>2500</v>
          </cell>
        </row>
        <row r="13">
          <cell r="C13" t="str">
            <v>SHT0000158</v>
          </cell>
          <cell r="D13" t="str">
            <v>H3主驾驶座调节把手前右副</v>
          </cell>
          <cell r="E13">
            <v>0</v>
          </cell>
          <cell r="F13">
            <v>54</v>
          </cell>
          <cell r="G13">
            <v>0</v>
          </cell>
          <cell r="H13">
            <v>54</v>
          </cell>
          <cell r="I13">
            <v>0</v>
          </cell>
          <cell r="J13">
            <v>54</v>
          </cell>
        </row>
        <row r="14">
          <cell r="C14" t="str">
            <v>SHT0001653</v>
          </cell>
          <cell r="D14" t="str">
            <v>H5延伸手柄黑色</v>
          </cell>
          <cell r="E14">
            <v>695</v>
          </cell>
          <cell r="F14">
            <v>1042</v>
          </cell>
          <cell r="G14">
            <v>0</v>
          </cell>
          <cell r="H14">
            <v>1042</v>
          </cell>
          <cell r="I14">
            <v>0</v>
          </cell>
          <cell r="J14">
            <v>1042</v>
          </cell>
        </row>
        <row r="15">
          <cell r="C15" t="str">
            <v>SHT0010982</v>
          </cell>
          <cell r="D15" t="str">
            <v>X3000正司机调角器手柄印标识状态</v>
          </cell>
          <cell r="E15">
            <v>1900</v>
          </cell>
          <cell r="F15">
            <v>1507</v>
          </cell>
          <cell r="G15">
            <v>0</v>
          </cell>
          <cell r="H15">
            <v>1507</v>
          </cell>
          <cell r="I15">
            <v>0</v>
          </cell>
          <cell r="J15">
            <v>1507</v>
          </cell>
        </row>
        <row r="16">
          <cell r="C16" t="str">
            <v>SHT0010983</v>
          </cell>
          <cell r="D16" t="str">
            <v>X3000副司机调角器手柄印标识状态</v>
          </cell>
          <cell r="E16">
            <v>2700</v>
          </cell>
          <cell r="F16">
            <v>2500</v>
          </cell>
          <cell r="G16">
            <v>0</v>
          </cell>
          <cell r="H16">
            <v>2500</v>
          </cell>
          <cell r="I16">
            <v>0</v>
          </cell>
          <cell r="J16">
            <v>2500</v>
          </cell>
        </row>
        <row r="17">
          <cell r="C17" t="str">
            <v>SHT0010985</v>
          </cell>
          <cell r="D17" t="str">
            <v>X3000正司机仰角手柄印标识状态</v>
          </cell>
          <cell r="E17">
            <v>1536</v>
          </cell>
          <cell r="F17">
            <v>1165</v>
          </cell>
          <cell r="G17">
            <v>0</v>
          </cell>
          <cell r="H17">
            <v>1165</v>
          </cell>
          <cell r="I17">
            <v>0</v>
          </cell>
          <cell r="J17">
            <v>1165</v>
          </cell>
        </row>
        <row r="18">
          <cell r="C18" t="str">
            <v>SHT0012896</v>
          </cell>
          <cell r="D18" t="str">
            <v>2.0右舵调角器手柄标识成品</v>
          </cell>
          <cell r="E18">
            <v>9</v>
          </cell>
          <cell r="F18">
            <v>0</v>
          </cell>
          <cell r="G18">
            <v>0</v>
          </cell>
          <cell r="H18">
            <v>0</v>
          </cell>
          <cell r="I18">
            <v>9</v>
          </cell>
          <cell r="J18">
            <v>-9</v>
          </cell>
        </row>
        <row r="19">
          <cell r="C19" t="str">
            <v>SHT0012902</v>
          </cell>
          <cell r="D19" t="str">
            <v>2.0右舵仰角调节手柄标识成品</v>
          </cell>
          <cell r="E19">
            <v>14</v>
          </cell>
          <cell r="F19">
            <v>0</v>
          </cell>
          <cell r="G19">
            <v>14</v>
          </cell>
          <cell r="H19">
            <v>0</v>
          </cell>
          <cell r="I19">
            <v>0</v>
          </cell>
          <cell r="J19">
            <v>0</v>
          </cell>
        </row>
        <row r="20">
          <cell r="C20" t="str">
            <v>SHT0014613</v>
          </cell>
          <cell r="D20" t="str">
            <v>仰角手柄H4-2.2</v>
          </cell>
          <cell r="E20">
            <v>1090</v>
          </cell>
          <cell r="F20">
            <v>1029</v>
          </cell>
          <cell r="G20">
            <v>0</v>
          </cell>
          <cell r="H20">
            <v>1029</v>
          </cell>
          <cell r="I20">
            <v>0</v>
          </cell>
          <cell r="J20">
            <v>1029</v>
          </cell>
        </row>
        <row r="21">
          <cell r="C21" t="str">
            <v>SLT0000826</v>
          </cell>
          <cell r="D21" t="str">
            <v>M4正司机升降把手</v>
          </cell>
          <cell r="E21">
            <v>100</v>
          </cell>
          <cell r="F21">
            <v>42</v>
          </cell>
          <cell r="G21">
            <v>0</v>
          </cell>
          <cell r="H21">
            <v>42</v>
          </cell>
          <cell r="I21">
            <v>0</v>
          </cell>
          <cell r="J21">
            <v>42</v>
          </cell>
        </row>
        <row r="22">
          <cell r="C22" t="str">
            <v>SLT0000827</v>
          </cell>
          <cell r="D22" t="str">
            <v>M4副司机升降把手</v>
          </cell>
          <cell r="E22">
            <v>100</v>
          </cell>
          <cell r="F22">
            <v>42</v>
          </cell>
          <cell r="G22">
            <v>0</v>
          </cell>
          <cell r="H22">
            <v>42</v>
          </cell>
          <cell r="I22">
            <v>0</v>
          </cell>
          <cell r="J22">
            <v>42</v>
          </cell>
        </row>
        <row r="23">
          <cell r="C23" t="str">
            <v>SLT0000828</v>
          </cell>
          <cell r="D23" t="str">
            <v>M4主驾驶座调节把手</v>
          </cell>
          <cell r="E23">
            <v>300</v>
          </cell>
          <cell r="F23">
            <v>327</v>
          </cell>
          <cell r="G23">
            <v>0</v>
          </cell>
          <cell r="H23">
            <v>327</v>
          </cell>
          <cell r="I23">
            <v>0</v>
          </cell>
          <cell r="J23">
            <v>327</v>
          </cell>
        </row>
        <row r="24">
          <cell r="C24" t="str">
            <v>SLT0000834</v>
          </cell>
          <cell r="D24" t="str">
            <v>M4副驾驶座调节把手</v>
          </cell>
          <cell r="E24">
            <v>300</v>
          </cell>
          <cell r="F24">
            <v>327</v>
          </cell>
          <cell r="G24">
            <v>0</v>
          </cell>
          <cell r="H24">
            <v>327</v>
          </cell>
          <cell r="I24">
            <v>0</v>
          </cell>
          <cell r="J24">
            <v>327</v>
          </cell>
        </row>
        <row r="25">
          <cell r="C25" t="str">
            <v>SLT0002133</v>
          </cell>
          <cell r="D25" t="str">
            <v>J6F驾驶员左侧护板</v>
          </cell>
          <cell r="E25">
            <v>960</v>
          </cell>
          <cell r="F25">
            <v>1046</v>
          </cell>
          <cell r="G25">
            <v>0</v>
          </cell>
          <cell r="H25">
            <v>1046</v>
          </cell>
          <cell r="I25">
            <v>0</v>
          </cell>
          <cell r="J25">
            <v>1046</v>
          </cell>
        </row>
        <row r="26">
          <cell r="C26" t="str">
            <v>SLT0002134</v>
          </cell>
          <cell r="D26" t="str">
            <v>J6F驾驶员右侧护板</v>
          </cell>
          <cell r="E26">
            <v>2181</v>
          </cell>
          <cell r="F26">
            <v>2362</v>
          </cell>
          <cell r="G26">
            <v>0</v>
          </cell>
          <cell r="H26">
            <v>2362</v>
          </cell>
          <cell r="I26">
            <v>0</v>
          </cell>
          <cell r="J26">
            <v>2362</v>
          </cell>
        </row>
        <row r="27">
          <cell r="C27" t="str">
            <v>SLT0002135</v>
          </cell>
          <cell r="D27" t="str">
            <v>J6F驾驶员调角器手柄</v>
          </cell>
          <cell r="E27">
            <v>1456</v>
          </cell>
          <cell r="F27">
            <v>1382</v>
          </cell>
          <cell r="G27">
            <v>0</v>
          </cell>
          <cell r="H27">
            <v>1382</v>
          </cell>
          <cell r="I27">
            <v>0</v>
          </cell>
          <cell r="J27">
            <v>1382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73"/>
  <sheetViews>
    <sheetView workbookViewId="0">
      <pane ySplit="1" topLeftCell="A41" activePane="bottomLeft" state="frozen"/>
      <selection/>
      <selection pane="bottomLeft" activeCell="G78" sqref="G78"/>
    </sheetView>
  </sheetViews>
  <sheetFormatPr defaultColWidth="9" defaultRowHeight="13.5"/>
  <cols>
    <col min="1" max="1" width="4.38333333333333" style="2" customWidth="1"/>
    <col min="2" max="2" width="8.13333333333333" style="2" customWidth="1"/>
    <col min="3" max="3" width="9" style="2" customWidth="1"/>
    <col min="4" max="4" width="11.5" style="2" customWidth="1"/>
    <col min="5" max="5" width="19.1333333333333" style="2" customWidth="1"/>
    <col min="6" max="9" width="8.13333333333333" style="2" customWidth="1"/>
    <col min="10" max="10" width="11.5" style="2" customWidth="1"/>
    <col min="11" max="11" width="8.13333333333333" style="2" customWidth="1"/>
    <col min="12" max="12" width="8.13333333333333" style="2" hidden="1" customWidth="1"/>
    <col min="13" max="13" width="8.88333333333333" style="2" hidden="1" customWidth="1"/>
    <col min="14" max="14" width="11.8916666666667" style="2" hidden="1" customWidth="1"/>
    <col min="15" max="15" width="11.8833333333333" style="2" hidden="1" customWidth="1"/>
    <col min="16" max="16" width="8.13333333333333" style="2" hidden="1" customWidth="1"/>
    <col min="17" max="17" width="14.3" style="2" customWidth="1"/>
    <col min="18" max="21" width="8.13333333333333" style="2" customWidth="1"/>
    <col min="22" max="22" width="10.45" style="2" customWidth="1"/>
    <col min="23" max="23" width="9" style="2"/>
    <col min="24" max="24" width="10.5583333333333" style="2"/>
    <col min="25" max="16384" width="9" style="2"/>
  </cols>
  <sheetData>
    <row r="1" s="1" customFormat="1" ht="27" spans="1:24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7" t="s">
        <v>20</v>
      </c>
      <c r="V1" s="1" t="s">
        <v>21</v>
      </c>
      <c r="W1" s="1" t="s">
        <v>22</v>
      </c>
      <c r="X1" s="1" t="s">
        <v>23</v>
      </c>
    </row>
    <row r="2" s="2" customFormat="1" spans="1:24">
      <c r="A2" s="5">
        <v>1</v>
      </c>
      <c r="B2" s="5" t="s">
        <v>24</v>
      </c>
      <c r="C2" s="5" t="s">
        <v>25</v>
      </c>
      <c r="D2" s="5" t="s">
        <v>26</v>
      </c>
      <c r="E2" s="5" t="s">
        <v>27</v>
      </c>
      <c r="F2" s="6">
        <v>0.016</v>
      </c>
      <c r="G2" s="6">
        <v>0.015</v>
      </c>
      <c r="H2" s="6">
        <f>+G2-F2</f>
        <v>-0.001</v>
      </c>
      <c r="I2" s="5" t="s">
        <v>28</v>
      </c>
      <c r="J2" s="5" t="s">
        <v>29</v>
      </c>
      <c r="K2" s="5" t="s">
        <v>30</v>
      </c>
      <c r="L2" s="5" t="s">
        <v>31</v>
      </c>
      <c r="M2" s="5" t="s">
        <v>32</v>
      </c>
      <c r="N2" s="5" t="s">
        <v>33</v>
      </c>
      <c r="O2" s="5"/>
      <c r="P2" s="5" t="s">
        <v>34</v>
      </c>
      <c r="Q2" s="5" t="s">
        <v>35</v>
      </c>
      <c r="R2" s="5" t="s">
        <v>36</v>
      </c>
      <c r="S2" s="5" t="s">
        <v>37</v>
      </c>
      <c r="T2" s="5">
        <v>400</v>
      </c>
      <c r="U2" s="5">
        <f>T2*F2</f>
        <v>6.4</v>
      </c>
      <c r="V2" s="5"/>
      <c r="W2" s="5"/>
      <c r="X2" s="5"/>
    </row>
    <row r="3" s="2" customFormat="1" spans="1:24">
      <c r="A3" s="5">
        <v>2</v>
      </c>
      <c r="B3" s="5" t="s">
        <v>24</v>
      </c>
      <c r="C3" s="5" t="s">
        <v>25</v>
      </c>
      <c r="D3" s="5" t="s">
        <v>38</v>
      </c>
      <c r="E3" s="5" t="s">
        <v>39</v>
      </c>
      <c r="F3" s="5">
        <v>0.016</v>
      </c>
      <c r="G3" s="6">
        <v>0.015</v>
      </c>
      <c r="H3" s="6">
        <f t="shared" ref="H3:H34" si="0">+G3-F3</f>
        <v>-0.001</v>
      </c>
      <c r="I3" s="5" t="s">
        <v>28</v>
      </c>
      <c r="J3" s="5" t="s">
        <v>29</v>
      </c>
      <c r="K3" s="5" t="s">
        <v>30</v>
      </c>
      <c r="L3" s="5" t="s">
        <v>31</v>
      </c>
      <c r="M3" s="5" t="s">
        <v>32</v>
      </c>
      <c r="N3" s="5" t="s">
        <v>33</v>
      </c>
      <c r="O3" s="5"/>
      <c r="P3" s="5" t="s">
        <v>34</v>
      </c>
      <c r="Q3" s="5" t="s">
        <v>35</v>
      </c>
      <c r="R3" s="5" t="s">
        <v>36</v>
      </c>
      <c r="S3" s="5" t="s">
        <v>37</v>
      </c>
      <c r="T3" s="5">
        <v>400</v>
      </c>
      <c r="U3" s="5">
        <f t="shared" ref="U3:U25" si="1">T3*F3</f>
        <v>6.4</v>
      </c>
      <c r="V3" s="5"/>
      <c r="W3" s="5"/>
      <c r="X3" s="5"/>
    </row>
    <row r="4" spans="1:24">
      <c r="A4" s="5">
        <v>3</v>
      </c>
      <c r="B4" s="5" t="s">
        <v>24</v>
      </c>
      <c r="C4" s="5" t="s">
        <v>40</v>
      </c>
      <c r="D4" s="5" t="s">
        <v>41</v>
      </c>
      <c r="E4" s="5" t="s">
        <v>42</v>
      </c>
      <c r="F4" s="5">
        <v>0.035</v>
      </c>
      <c r="G4" s="6">
        <v>0.034</v>
      </c>
      <c r="H4" s="6">
        <f t="shared" si="0"/>
        <v>-0.001</v>
      </c>
      <c r="I4" s="5" t="s">
        <v>28</v>
      </c>
      <c r="J4" s="5" t="s">
        <v>29</v>
      </c>
      <c r="K4" s="5" t="s">
        <v>30</v>
      </c>
      <c r="L4" s="5" t="s">
        <v>31</v>
      </c>
      <c r="M4" s="5" t="s">
        <v>32</v>
      </c>
      <c r="N4" s="5" t="s">
        <v>33</v>
      </c>
      <c r="O4" s="5"/>
      <c r="P4" s="5" t="s">
        <v>34</v>
      </c>
      <c r="Q4" s="5" t="s">
        <v>35</v>
      </c>
      <c r="R4" s="5" t="s">
        <v>36</v>
      </c>
      <c r="S4" s="5" t="s">
        <v>37</v>
      </c>
      <c r="T4" s="5">
        <v>3000</v>
      </c>
      <c r="U4" s="5">
        <f t="shared" si="1"/>
        <v>105</v>
      </c>
      <c r="V4" s="5"/>
      <c r="W4" s="5"/>
      <c r="X4" s="5"/>
    </row>
    <row r="5" spans="1:24">
      <c r="A5" s="5">
        <v>4</v>
      </c>
      <c r="B5" s="5" t="s">
        <v>24</v>
      </c>
      <c r="C5" s="5" t="s">
        <v>40</v>
      </c>
      <c r="D5" s="5" t="s">
        <v>43</v>
      </c>
      <c r="E5" s="5" t="s">
        <v>44</v>
      </c>
      <c r="F5" s="5">
        <v>0.027</v>
      </c>
      <c r="G5" s="6">
        <v>0.026</v>
      </c>
      <c r="H5" s="6">
        <f t="shared" si="0"/>
        <v>-0.001</v>
      </c>
      <c r="I5" s="5" t="s">
        <v>28</v>
      </c>
      <c r="J5" s="5" t="s">
        <v>29</v>
      </c>
      <c r="K5" s="5" t="s">
        <v>30</v>
      </c>
      <c r="L5" s="5" t="s">
        <v>31</v>
      </c>
      <c r="M5" s="5" t="s">
        <v>32</v>
      </c>
      <c r="N5" s="5" t="s">
        <v>33</v>
      </c>
      <c r="O5" s="5"/>
      <c r="P5" s="5" t="s">
        <v>34</v>
      </c>
      <c r="Q5" s="5" t="s">
        <v>35</v>
      </c>
      <c r="R5" s="5" t="s">
        <v>36</v>
      </c>
      <c r="S5" s="5" t="s">
        <v>37</v>
      </c>
      <c r="T5" s="5">
        <v>3000</v>
      </c>
      <c r="U5" s="5">
        <f t="shared" si="1"/>
        <v>81</v>
      </c>
      <c r="V5" s="5"/>
      <c r="W5" s="5"/>
      <c r="X5" s="5"/>
    </row>
    <row r="6" spans="1:24">
      <c r="A6" s="5">
        <v>5</v>
      </c>
      <c r="B6" s="5" t="s">
        <v>24</v>
      </c>
      <c r="C6" s="5" t="s">
        <v>40</v>
      </c>
      <c r="D6" s="5" t="s">
        <v>45</v>
      </c>
      <c r="E6" s="5" t="s">
        <v>46</v>
      </c>
      <c r="F6" s="5">
        <v>0.076</v>
      </c>
      <c r="G6" s="6">
        <v>0.075</v>
      </c>
      <c r="H6" s="6">
        <f t="shared" si="0"/>
        <v>-0.001</v>
      </c>
      <c r="I6" s="5" t="s">
        <v>28</v>
      </c>
      <c r="J6" s="5" t="s">
        <v>29</v>
      </c>
      <c r="K6" s="5" t="s">
        <v>30</v>
      </c>
      <c r="L6" s="5" t="s">
        <v>31</v>
      </c>
      <c r="M6" s="5" t="s">
        <v>32</v>
      </c>
      <c r="N6" s="5" t="s">
        <v>33</v>
      </c>
      <c r="O6" s="5"/>
      <c r="P6" s="5" t="s">
        <v>34</v>
      </c>
      <c r="Q6" s="5" t="s">
        <v>35</v>
      </c>
      <c r="R6" s="5" t="s">
        <v>36</v>
      </c>
      <c r="S6" s="5" t="s">
        <v>37</v>
      </c>
      <c r="T6" s="5">
        <v>3000</v>
      </c>
      <c r="U6" s="5">
        <f t="shared" si="1"/>
        <v>228</v>
      </c>
      <c r="V6" s="5"/>
      <c r="W6" s="5"/>
      <c r="X6" s="5"/>
    </row>
    <row r="7" spans="1:24">
      <c r="A7" s="5">
        <v>6</v>
      </c>
      <c r="B7" s="5" t="s">
        <v>24</v>
      </c>
      <c r="C7" s="5" t="s">
        <v>40</v>
      </c>
      <c r="D7" s="5" t="s">
        <v>47</v>
      </c>
      <c r="E7" s="5" t="s">
        <v>48</v>
      </c>
      <c r="F7" s="5">
        <v>0.044</v>
      </c>
      <c r="G7" s="6">
        <v>0.041</v>
      </c>
      <c r="H7" s="6">
        <f t="shared" si="0"/>
        <v>-0.003</v>
      </c>
      <c r="I7" s="5" t="s">
        <v>28</v>
      </c>
      <c r="J7" s="5" t="s">
        <v>29</v>
      </c>
      <c r="K7" s="5" t="s">
        <v>30</v>
      </c>
      <c r="L7" s="5" t="s">
        <v>31</v>
      </c>
      <c r="M7" s="5" t="s">
        <v>32</v>
      </c>
      <c r="N7" s="5" t="s">
        <v>33</v>
      </c>
      <c r="O7" s="5"/>
      <c r="P7" s="5" t="s">
        <v>34</v>
      </c>
      <c r="Q7" s="5" t="s">
        <v>35</v>
      </c>
      <c r="R7" s="5" t="s">
        <v>36</v>
      </c>
      <c r="S7" s="5" t="s">
        <v>37</v>
      </c>
      <c r="T7" s="5">
        <v>3000</v>
      </c>
      <c r="U7" s="5">
        <f t="shared" si="1"/>
        <v>132</v>
      </c>
      <c r="V7" s="5"/>
      <c r="W7" s="5"/>
      <c r="X7" s="5"/>
    </row>
    <row r="8" spans="1:24">
      <c r="A8" s="5">
        <v>7</v>
      </c>
      <c r="B8" s="5" t="s">
        <v>24</v>
      </c>
      <c r="C8" s="5" t="s">
        <v>49</v>
      </c>
      <c r="D8" s="5" t="s">
        <v>50</v>
      </c>
      <c r="E8" s="5" t="s">
        <v>51</v>
      </c>
      <c r="F8" s="5">
        <v>0.004</v>
      </c>
      <c r="G8" s="6"/>
      <c r="H8" s="6">
        <f t="shared" si="0"/>
        <v>-0.004</v>
      </c>
      <c r="I8" s="5" t="s">
        <v>28</v>
      </c>
      <c r="J8" s="5" t="s">
        <v>29</v>
      </c>
      <c r="K8" s="5" t="s">
        <v>30</v>
      </c>
      <c r="L8" s="5" t="s">
        <v>31</v>
      </c>
      <c r="M8" s="5" t="s">
        <v>32</v>
      </c>
      <c r="N8" s="5" t="s">
        <v>33</v>
      </c>
      <c r="O8" s="5"/>
      <c r="P8" s="5" t="s">
        <v>34</v>
      </c>
      <c r="Q8" s="5" t="s">
        <v>35</v>
      </c>
      <c r="R8" s="5" t="s">
        <v>36</v>
      </c>
      <c r="S8" s="5" t="s">
        <v>37</v>
      </c>
      <c r="T8" s="5">
        <v>50</v>
      </c>
      <c r="U8" s="5">
        <f t="shared" si="1"/>
        <v>0.2</v>
      </c>
      <c r="V8" s="5"/>
      <c r="W8" s="5"/>
      <c r="X8" s="5"/>
    </row>
    <row r="9" spans="1:24">
      <c r="A9" s="5">
        <v>8</v>
      </c>
      <c r="B9" s="5" t="s">
        <v>24</v>
      </c>
      <c r="C9" s="5" t="s">
        <v>49</v>
      </c>
      <c r="D9" s="5" t="s">
        <v>52</v>
      </c>
      <c r="E9" s="5" t="s">
        <v>53</v>
      </c>
      <c r="F9" s="5">
        <v>0.005</v>
      </c>
      <c r="G9" s="6"/>
      <c r="H9" s="6">
        <f t="shared" si="0"/>
        <v>-0.005</v>
      </c>
      <c r="I9" s="5" t="s">
        <v>28</v>
      </c>
      <c r="J9" s="5" t="s">
        <v>29</v>
      </c>
      <c r="K9" s="5" t="s">
        <v>30</v>
      </c>
      <c r="L9" s="5" t="s">
        <v>31</v>
      </c>
      <c r="M9" s="5" t="s">
        <v>32</v>
      </c>
      <c r="N9" s="5" t="s">
        <v>33</v>
      </c>
      <c r="O9" s="5"/>
      <c r="P9" s="5" t="s">
        <v>34</v>
      </c>
      <c r="Q9" s="5" t="s">
        <v>35</v>
      </c>
      <c r="R9" s="5" t="s">
        <v>36</v>
      </c>
      <c r="S9" s="5" t="s">
        <v>37</v>
      </c>
      <c r="T9" s="5">
        <v>50</v>
      </c>
      <c r="U9" s="5">
        <f t="shared" si="1"/>
        <v>0.25</v>
      </c>
      <c r="V9" s="5"/>
      <c r="W9" s="5"/>
      <c r="X9" s="5"/>
    </row>
    <row r="10" spans="1:24">
      <c r="A10" s="5">
        <v>9</v>
      </c>
      <c r="B10" s="5" t="s">
        <v>24</v>
      </c>
      <c r="C10" s="5" t="s">
        <v>49</v>
      </c>
      <c r="D10" s="5" t="s">
        <v>54</v>
      </c>
      <c r="E10" s="5" t="s">
        <v>55</v>
      </c>
      <c r="F10" s="5">
        <v>0.005</v>
      </c>
      <c r="G10" s="6"/>
      <c r="H10" s="6">
        <f t="shared" si="0"/>
        <v>-0.005</v>
      </c>
      <c r="I10" s="5" t="s">
        <v>28</v>
      </c>
      <c r="J10" s="5" t="s">
        <v>29</v>
      </c>
      <c r="K10" s="5" t="s">
        <v>30</v>
      </c>
      <c r="L10" s="5" t="s">
        <v>31</v>
      </c>
      <c r="M10" s="5" t="s">
        <v>32</v>
      </c>
      <c r="N10" s="5" t="s">
        <v>33</v>
      </c>
      <c r="O10" s="5"/>
      <c r="P10" s="5" t="s">
        <v>34</v>
      </c>
      <c r="Q10" s="5" t="s">
        <v>35</v>
      </c>
      <c r="R10" s="5" t="s">
        <v>36</v>
      </c>
      <c r="S10" s="5" t="s">
        <v>37</v>
      </c>
      <c r="T10" s="5">
        <v>50</v>
      </c>
      <c r="U10" s="5">
        <f t="shared" si="1"/>
        <v>0.25</v>
      </c>
      <c r="V10" s="5"/>
      <c r="W10" s="5"/>
      <c r="X10" s="5"/>
    </row>
    <row r="11" spans="1:24">
      <c r="A11" s="5">
        <v>10</v>
      </c>
      <c r="B11" s="5" t="s">
        <v>24</v>
      </c>
      <c r="C11" s="5" t="s">
        <v>49</v>
      </c>
      <c r="D11" s="5" t="s">
        <v>56</v>
      </c>
      <c r="E11" s="5" t="s">
        <v>57</v>
      </c>
      <c r="F11" s="5">
        <v>0.004</v>
      </c>
      <c r="G11" s="6"/>
      <c r="H11" s="6">
        <f t="shared" si="0"/>
        <v>-0.004</v>
      </c>
      <c r="I11" s="5" t="s">
        <v>28</v>
      </c>
      <c r="J11" s="5" t="s">
        <v>29</v>
      </c>
      <c r="K11" s="5" t="s">
        <v>30</v>
      </c>
      <c r="L11" s="5" t="s">
        <v>31</v>
      </c>
      <c r="M11" s="5" t="s">
        <v>32</v>
      </c>
      <c r="N11" s="5" t="s">
        <v>33</v>
      </c>
      <c r="O11" s="5"/>
      <c r="P11" s="5" t="s">
        <v>34</v>
      </c>
      <c r="Q11" s="5" t="s">
        <v>35</v>
      </c>
      <c r="R11" s="5" t="s">
        <v>36</v>
      </c>
      <c r="S11" s="5" t="s">
        <v>37</v>
      </c>
      <c r="T11" s="5">
        <v>50</v>
      </c>
      <c r="U11" s="5">
        <f t="shared" si="1"/>
        <v>0.2</v>
      </c>
      <c r="V11" s="5"/>
      <c r="W11" s="5"/>
      <c r="X11" s="5"/>
    </row>
    <row r="12" spans="1:24">
      <c r="A12" s="5">
        <v>11</v>
      </c>
      <c r="B12" s="5" t="s">
        <v>24</v>
      </c>
      <c r="C12" s="5" t="s">
        <v>58</v>
      </c>
      <c r="D12" s="5" t="s">
        <v>59</v>
      </c>
      <c r="E12" s="5" t="s">
        <v>60</v>
      </c>
      <c r="F12" s="5">
        <v>0.12</v>
      </c>
      <c r="G12" s="6"/>
      <c r="H12" s="6">
        <f t="shared" si="0"/>
        <v>-0.12</v>
      </c>
      <c r="I12" s="5" t="s">
        <v>28</v>
      </c>
      <c r="J12" s="5" t="s">
        <v>29</v>
      </c>
      <c r="K12" s="5" t="s">
        <v>30</v>
      </c>
      <c r="L12" s="5" t="s">
        <v>31</v>
      </c>
      <c r="M12" s="5" t="s">
        <v>32</v>
      </c>
      <c r="N12" s="5" t="s">
        <v>33</v>
      </c>
      <c r="O12" s="5"/>
      <c r="P12" s="5" t="s">
        <v>34</v>
      </c>
      <c r="Q12" s="5" t="s">
        <v>35</v>
      </c>
      <c r="R12" s="5" t="s">
        <v>36</v>
      </c>
      <c r="S12" s="5" t="s">
        <v>37</v>
      </c>
      <c r="T12" s="5">
        <v>50</v>
      </c>
      <c r="U12" s="5">
        <f t="shared" si="1"/>
        <v>6</v>
      </c>
      <c r="V12" s="5"/>
      <c r="W12" s="5"/>
      <c r="X12" s="5"/>
    </row>
    <row r="13" spans="1:24">
      <c r="A13" s="5">
        <v>12</v>
      </c>
      <c r="B13" s="5" t="s">
        <v>24</v>
      </c>
      <c r="C13" s="5" t="s">
        <v>61</v>
      </c>
      <c r="D13" s="5" t="s">
        <v>62</v>
      </c>
      <c r="E13" s="5" t="s">
        <v>63</v>
      </c>
      <c r="F13" s="5">
        <v>0.007</v>
      </c>
      <c r="G13" s="6"/>
      <c r="H13" s="6">
        <f t="shared" si="0"/>
        <v>-0.007</v>
      </c>
      <c r="I13" s="5" t="s">
        <v>31</v>
      </c>
      <c r="J13" s="5" t="s">
        <v>64</v>
      </c>
      <c r="K13" s="5" t="s">
        <v>65</v>
      </c>
      <c r="L13" s="5" t="s">
        <v>31</v>
      </c>
      <c r="M13" s="5" t="s">
        <v>66</v>
      </c>
      <c r="N13" s="5" t="s">
        <v>33</v>
      </c>
      <c r="O13" s="5"/>
      <c r="P13" s="5" t="s">
        <v>34</v>
      </c>
      <c r="Q13" s="5" t="s">
        <v>35</v>
      </c>
      <c r="R13" s="5" t="s">
        <v>67</v>
      </c>
      <c r="S13" s="5" t="s">
        <v>37</v>
      </c>
      <c r="T13" s="5">
        <v>100</v>
      </c>
      <c r="U13" s="5">
        <f t="shared" si="1"/>
        <v>0.7</v>
      </c>
      <c r="V13" s="5"/>
      <c r="W13" s="5"/>
      <c r="X13" s="5"/>
    </row>
    <row r="14" spans="1:24">
      <c r="A14" s="5">
        <v>13</v>
      </c>
      <c r="B14" s="5" t="s">
        <v>24</v>
      </c>
      <c r="C14" s="5" t="s">
        <v>68</v>
      </c>
      <c r="D14" s="5" t="s">
        <v>69</v>
      </c>
      <c r="E14" s="5" t="s">
        <v>70</v>
      </c>
      <c r="F14" s="5">
        <v>0.371</v>
      </c>
      <c r="G14" s="6"/>
      <c r="H14" s="6">
        <f t="shared" si="0"/>
        <v>-0.371</v>
      </c>
      <c r="I14" s="5" t="s">
        <v>28</v>
      </c>
      <c r="J14" s="5" t="s">
        <v>71</v>
      </c>
      <c r="K14" s="5" t="s">
        <v>72</v>
      </c>
      <c r="L14" s="5" t="s">
        <v>31</v>
      </c>
      <c r="M14" s="5" t="s">
        <v>66</v>
      </c>
      <c r="N14" s="5" t="s">
        <v>73</v>
      </c>
      <c r="O14" s="5"/>
      <c r="P14" s="5" t="s">
        <v>34</v>
      </c>
      <c r="Q14" s="5" t="s">
        <v>35</v>
      </c>
      <c r="R14" s="5" t="s">
        <v>67</v>
      </c>
      <c r="S14" s="5" t="s">
        <v>37</v>
      </c>
      <c r="T14" s="5">
        <v>1000</v>
      </c>
      <c r="U14" s="5">
        <f t="shared" si="1"/>
        <v>371</v>
      </c>
      <c r="V14" s="5"/>
      <c r="W14" s="5"/>
      <c r="X14" s="5"/>
    </row>
    <row r="15" spans="1:24">
      <c r="A15" s="5">
        <v>14</v>
      </c>
      <c r="B15" s="5" t="s">
        <v>24</v>
      </c>
      <c r="C15" s="5" t="s">
        <v>68</v>
      </c>
      <c r="D15" s="5" t="s">
        <v>74</v>
      </c>
      <c r="E15" s="5" t="s">
        <v>75</v>
      </c>
      <c r="F15" s="5">
        <v>0.246</v>
      </c>
      <c r="G15" s="6"/>
      <c r="H15" s="6">
        <f t="shared" si="0"/>
        <v>-0.246</v>
      </c>
      <c r="I15" s="5" t="s">
        <v>28</v>
      </c>
      <c r="J15" s="5" t="s">
        <v>76</v>
      </c>
      <c r="K15" s="5">
        <v>8303</v>
      </c>
      <c r="L15" s="5" t="s">
        <v>31</v>
      </c>
      <c r="M15" s="5" t="s">
        <v>32</v>
      </c>
      <c r="N15" s="5" t="s">
        <v>33</v>
      </c>
      <c r="O15" s="5"/>
      <c r="P15" s="5" t="s">
        <v>34</v>
      </c>
      <c r="Q15" s="5" t="s">
        <v>35</v>
      </c>
      <c r="R15" s="5" t="s">
        <v>36</v>
      </c>
      <c r="S15" s="5" t="s">
        <v>37</v>
      </c>
      <c r="T15" s="5">
        <v>20</v>
      </c>
      <c r="U15" s="5">
        <f t="shared" si="1"/>
        <v>4.92</v>
      </c>
      <c r="V15" s="5"/>
      <c r="W15" s="5"/>
      <c r="X15" s="5"/>
    </row>
    <row r="16" spans="1:24">
      <c r="A16" s="5">
        <v>15</v>
      </c>
      <c r="B16" s="5" t="s">
        <v>24</v>
      </c>
      <c r="C16" s="5" t="s">
        <v>77</v>
      </c>
      <c r="D16" s="5" t="s">
        <v>78</v>
      </c>
      <c r="E16" s="5" t="s">
        <v>79</v>
      </c>
      <c r="F16" s="5">
        <v>0.093</v>
      </c>
      <c r="G16" s="6"/>
      <c r="H16" s="6">
        <f t="shared" si="0"/>
        <v>-0.093</v>
      </c>
      <c r="I16" s="5" t="s">
        <v>80</v>
      </c>
      <c r="J16" s="5" t="s">
        <v>76</v>
      </c>
      <c r="K16" s="5">
        <v>8303</v>
      </c>
      <c r="L16" s="5" t="s">
        <v>31</v>
      </c>
      <c r="M16" s="5" t="s">
        <v>32</v>
      </c>
      <c r="N16" s="5" t="s">
        <v>33</v>
      </c>
      <c r="O16" s="5"/>
      <c r="P16" s="5" t="s">
        <v>34</v>
      </c>
      <c r="Q16" s="5" t="s">
        <v>35</v>
      </c>
      <c r="R16" s="5" t="s">
        <v>67</v>
      </c>
      <c r="S16" s="5" t="s">
        <v>37</v>
      </c>
      <c r="T16" s="5">
        <v>500</v>
      </c>
      <c r="U16" s="5">
        <f t="shared" si="1"/>
        <v>46.5</v>
      </c>
      <c r="V16" s="5"/>
      <c r="W16" s="5"/>
      <c r="X16" s="5"/>
    </row>
    <row r="17" spans="1:24">
      <c r="A17" s="5">
        <v>16</v>
      </c>
      <c r="B17" s="5" t="s">
        <v>24</v>
      </c>
      <c r="C17" s="5" t="s">
        <v>77</v>
      </c>
      <c r="D17" s="5" t="s">
        <v>81</v>
      </c>
      <c r="E17" s="5" t="s">
        <v>82</v>
      </c>
      <c r="F17" s="5">
        <v>0.114</v>
      </c>
      <c r="G17" s="6"/>
      <c r="H17" s="6">
        <f t="shared" si="0"/>
        <v>-0.114</v>
      </c>
      <c r="I17" s="5" t="s">
        <v>80</v>
      </c>
      <c r="J17" s="5" t="s">
        <v>76</v>
      </c>
      <c r="K17" s="5">
        <v>8303</v>
      </c>
      <c r="L17" s="5" t="s">
        <v>31</v>
      </c>
      <c r="M17" s="5" t="s">
        <v>32</v>
      </c>
      <c r="N17" s="5" t="s">
        <v>33</v>
      </c>
      <c r="O17" s="5"/>
      <c r="P17" s="5" t="s">
        <v>34</v>
      </c>
      <c r="Q17" s="5" t="s">
        <v>35</v>
      </c>
      <c r="R17" s="5" t="s">
        <v>67</v>
      </c>
      <c r="S17" s="5" t="s">
        <v>37</v>
      </c>
      <c r="T17" s="5">
        <v>100</v>
      </c>
      <c r="U17" s="5">
        <f t="shared" si="1"/>
        <v>11.4</v>
      </c>
      <c r="V17" s="5"/>
      <c r="W17" s="5"/>
      <c r="X17" s="5"/>
    </row>
    <row r="18" spans="1:24">
      <c r="A18" s="5">
        <v>17</v>
      </c>
      <c r="B18" s="5" t="s">
        <v>24</v>
      </c>
      <c r="C18" s="5" t="s">
        <v>77</v>
      </c>
      <c r="D18" s="5" t="s">
        <v>83</v>
      </c>
      <c r="E18" s="5" t="s">
        <v>84</v>
      </c>
      <c r="F18" s="5">
        <v>0.068</v>
      </c>
      <c r="G18" s="6"/>
      <c r="H18" s="6">
        <f t="shared" si="0"/>
        <v>-0.068</v>
      </c>
      <c r="I18" s="5" t="s">
        <v>80</v>
      </c>
      <c r="J18" s="5" t="s">
        <v>29</v>
      </c>
      <c r="K18" s="5" t="s">
        <v>30</v>
      </c>
      <c r="L18" s="5" t="s">
        <v>31</v>
      </c>
      <c r="M18" s="5" t="s">
        <v>32</v>
      </c>
      <c r="N18" s="5" t="s">
        <v>33</v>
      </c>
      <c r="O18" s="5"/>
      <c r="P18" s="5" t="s">
        <v>34</v>
      </c>
      <c r="Q18" s="5" t="s">
        <v>35</v>
      </c>
      <c r="R18" s="5" t="s">
        <v>36</v>
      </c>
      <c r="S18" s="5" t="s">
        <v>37</v>
      </c>
      <c r="T18" s="5">
        <v>100</v>
      </c>
      <c r="U18" s="5">
        <f t="shared" si="1"/>
        <v>6.8</v>
      </c>
      <c r="V18" s="5"/>
      <c r="W18" s="5"/>
      <c r="X18" s="5"/>
    </row>
    <row r="19" spans="1:24">
      <c r="A19" s="5">
        <v>18</v>
      </c>
      <c r="B19" s="5" t="s">
        <v>24</v>
      </c>
      <c r="C19" s="5" t="s">
        <v>77</v>
      </c>
      <c r="D19" s="5" t="s">
        <v>85</v>
      </c>
      <c r="E19" s="5" t="s">
        <v>86</v>
      </c>
      <c r="F19" s="5">
        <v>0.112</v>
      </c>
      <c r="G19" s="6"/>
      <c r="H19" s="6">
        <f t="shared" si="0"/>
        <v>-0.112</v>
      </c>
      <c r="I19" s="5" t="s">
        <v>87</v>
      </c>
      <c r="J19" s="5" t="s">
        <v>76</v>
      </c>
      <c r="K19" s="5">
        <v>8303</v>
      </c>
      <c r="L19" s="5" t="s">
        <v>31</v>
      </c>
      <c r="M19" s="5" t="s">
        <v>32</v>
      </c>
      <c r="N19" s="5" t="s">
        <v>33</v>
      </c>
      <c r="O19" s="5"/>
      <c r="P19" s="5" t="s">
        <v>34</v>
      </c>
      <c r="Q19" s="5" t="s">
        <v>35</v>
      </c>
      <c r="R19" s="5" t="s">
        <v>67</v>
      </c>
      <c r="S19" s="5" t="s">
        <v>37</v>
      </c>
      <c r="T19" s="5">
        <v>500</v>
      </c>
      <c r="U19" s="5">
        <f t="shared" si="1"/>
        <v>56</v>
      </c>
      <c r="V19" s="5"/>
      <c r="W19" s="5"/>
      <c r="X19" s="5"/>
    </row>
    <row r="20" spans="1:24">
      <c r="A20" s="5">
        <v>19</v>
      </c>
      <c r="B20" s="5" t="s">
        <v>24</v>
      </c>
      <c r="C20" s="5" t="s">
        <v>77</v>
      </c>
      <c r="D20" s="5" t="s">
        <v>88</v>
      </c>
      <c r="E20" s="5" t="s">
        <v>89</v>
      </c>
      <c r="F20" s="5"/>
      <c r="G20" s="6"/>
      <c r="H20" s="6">
        <f t="shared" si="0"/>
        <v>0</v>
      </c>
      <c r="I20" s="5"/>
      <c r="J20" s="5"/>
      <c r="K20" s="5"/>
      <c r="L20" s="5"/>
      <c r="M20" s="5"/>
      <c r="N20" s="5"/>
      <c r="O20" s="5"/>
      <c r="P20" s="5" t="s">
        <v>34</v>
      </c>
      <c r="Q20" s="5" t="s">
        <v>35</v>
      </c>
      <c r="R20" s="5" t="s">
        <v>67</v>
      </c>
      <c r="S20" s="5" t="s">
        <v>37</v>
      </c>
      <c r="T20" s="5">
        <v>0</v>
      </c>
      <c r="U20" s="5">
        <f t="shared" si="1"/>
        <v>0</v>
      </c>
      <c r="V20" s="5"/>
      <c r="W20" s="5"/>
      <c r="X20" s="5"/>
    </row>
    <row r="21" spans="1:24">
      <c r="A21" s="5">
        <v>20</v>
      </c>
      <c r="B21" s="5" t="s">
        <v>24</v>
      </c>
      <c r="C21" s="5" t="s">
        <v>90</v>
      </c>
      <c r="D21" s="5" t="s">
        <v>91</v>
      </c>
      <c r="E21" s="5" t="s">
        <v>92</v>
      </c>
      <c r="F21" s="5">
        <v>0.002</v>
      </c>
      <c r="G21" s="6"/>
      <c r="H21" s="6">
        <f t="shared" si="0"/>
        <v>-0.002</v>
      </c>
      <c r="I21" s="5" t="s">
        <v>31</v>
      </c>
      <c r="J21" s="5" t="s">
        <v>64</v>
      </c>
      <c r="K21" s="5" t="s">
        <v>65</v>
      </c>
      <c r="L21" s="5" t="s">
        <v>31</v>
      </c>
      <c r="M21" s="5" t="s">
        <v>66</v>
      </c>
      <c r="N21" s="5" t="s">
        <v>33</v>
      </c>
      <c r="O21" s="5"/>
      <c r="P21" s="5" t="s">
        <v>34</v>
      </c>
      <c r="Q21" s="5" t="s">
        <v>35</v>
      </c>
      <c r="R21" s="5" t="s">
        <v>67</v>
      </c>
      <c r="S21" s="5" t="s">
        <v>37</v>
      </c>
      <c r="T21" s="5">
        <v>30</v>
      </c>
      <c r="U21" s="5">
        <f t="shared" si="1"/>
        <v>0.06</v>
      </c>
      <c r="V21" s="5"/>
      <c r="W21" s="5"/>
      <c r="X21" s="5"/>
    </row>
    <row r="22" spans="1:24">
      <c r="A22" s="5">
        <v>21</v>
      </c>
      <c r="B22" s="5" t="s">
        <v>24</v>
      </c>
      <c r="C22" s="5" t="s">
        <v>93</v>
      </c>
      <c r="D22" s="5" t="s">
        <v>94</v>
      </c>
      <c r="E22" s="5" t="s">
        <v>95</v>
      </c>
      <c r="F22" s="5">
        <v>0.0015</v>
      </c>
      <c r="G22" s="6"/>
      <c r="H22" s="6">
        <f t="shared" si="0"/>
        <v>-0.0015</v>
      </c>
      <c r="I22" s="5" t="s">
        <v>28</v>
      </c>
      <c r="J22" s="5" t="s">
        <v>96</v>
      </c>
      <c r="K22" s="5"/>
      <c r="L22" s="5" t="s">
        <v>31</v>
      </c>
      <c r="M22" s="5"/>
      <c r="N22" s="5" t="s">
        <v>33</v>
      </c>
      <c r="O22" s="5"/>
      <c r="P22" s="5" t="s">
        <v>34</v>
      </c>
      <c r="Q22" s="5" t="s">
        <v>35</v>
      </c>
      <c r="R22" s="5" t="s">
        <v>67</v>
      </c>
      <c r="S22" s="5" t="s">
        <v>37</v>
      </c>
      <c r="T22" s="5">
        <v>1000</v>
      </c>
      <c r="U22" s="5">
        <f t="shared" si="1"/>
        <v>1.5</v>
      </c>
      <c r="V22" s="5"/>
      <c r="W22" s="5"/>
      <c r="X22" s="5"/>
    </row>
    <row r="23" spans="1:24">
      <c r="A23" s="5">
        <v>22</v>
      </c>
      <c r="B23" s="5" t="s">
        <v>24</v>
      </c>
      <c r="C23" s="5" t="s">
        <v>93</v>
      </c>
      <c r="D23" s="5" t="s">
        <v>97</v>
      </c>
      <c r="E23" s="5" t="s">
        <v>98</v>
      </c>
      <c r="F23" s="5">
        <v>0.0015</v>
      </c>
      <c r="G23" s="6"/>
      <c r="H23" s="6">
        <f t="shared" si="0"/>
        <v>-0.0015</v>
      </c>
      <c r="I23" s="5" t="s">
        <v>28</v>
      </c>
      <c r="J23" s="5" t="s">
        <v>96</v>
      </c>
      <c r="K23" s="5"/>
      <c r="L23" s="5" t="s">
        <v>31</v>
      </c>
      <c r="M23" s="5"/>
      <c r="N23" s="5" t="s">
        <v>33</v>
      </c>
      <c r="O23" s="5"/>
      <c r="P23" s="5" t="s">
        <v>34</v>
      </c>
      <c r="Q23" s="5" t="s">
        <v>35</v>
      </c>
      <c r="R23" s="5" t="s">
        <v>67</v>
      </c>
      <c r="S23" s="5" t="s">
        <v>37</v>
      </c>
      <c r="T23" s="5">
        <v>1000</v>
      </c>
      <c r="U23" s="5">
        <f t="shared" si="1"/>
        <v>1.5</v>
      </c>
      <c r="V23" s="5"/>
      <c r="W23" s="5"/>
      <c r="X23" s="5"/>
    </row>
    <row r="24" spans="1:24">
      <c r="A24" s="5">
        <v>23</v>
      </c>
      <c r="B24" s="5" t="s">
        <v>24</v>
      </c>
      <c r="C24" s="5" t="s">
        <v>61</v>
      </c>
      <c r="D24" s="5" t="s">
        <v>99</v>
      </c>
      <c r="E24" s="5" t="s">
        <v>100</v>
      </c>
      <c r="F24" s="5">
        <v>0.019</v>
      </c>
      <c r="G24" s="6">
        <v>0.018</v>
      </c>
      <c r="H24" s="6">
        <f t="shared" si="0"/>
        <v>-0.001</v>
      </c>
      <c r="I24" s="5" t="s">
        <v>28</v>
      </c>
      <c r="J24" s="5" t="s">
        <v>71</v>
      </c>
      <c r="K24" s="5" t="s">
        <v>101</v>
      </c>
      <c r="L24" s="5" t="s">
        <v>31</v>
      </c>
      <c r="M24" s="5" t="s">
        <v>66</v>
      </c>
      <c r="N24" s="5" t="s">
        <v>73</v>
      </c>
      <c r="O24" s="5"/>
      <c r="P24" s="5" t="s">
        <v>34</v>
      </c>
      <c r="Q24" s="5" t="s">
        <v>35</v>
      </c>
      <c r="R24" s="5" t="s">
        <v>67</v>
      </c>
      <c r="S24" s="5" t="s">
        <v>37</v>
      </c>
      <c r="T24" s="5">
        <v>2000</v>
      </c>
      <c r="U24" s="5">
        <f t="shared" si="1"/>
        <v>38</v>
      </c>
      <c r="V24" s="5"/>
      <c r="W24" s="5"/>
      <c r="X24" s="5"/>
    </row>
    <row r="25" spans="1:24">
      <c r="A25" s="5">
        <v>24</v>
      </c>
      <c r="B25" s="5" t="s">
        <v>24</v>
      </c>
      <c r="C25" s="5" t="s">
        <v>61</v>
      </c>
      <c r="D25" s="5" t="s">
        <v>102</v>
      </c>
      <c r="E25" s="5" t="s">
        <v>103</v>
      </c>
      <c r="F25" s="5">
        <v>0.016</v>
      </c>
      <c r="G25" s="6">
        <v>0.014</v>
      </c>
      <c r="H25" s="6">
        <f t="shared" si="0"/>
        <v>-0.002</v>
      </c>
      <c r="I25" s="5" t="s">
        <v>28</v>
      </c>
      <c r="J25" s="5" t="s">
        <v>71</v>
      </c>
      <c r="K25" s="5" t="s">
        <v>101</v>
      </c>
      <c r="L25" s="5" t="s">
        <v>31</v>
      </c>
      <c r="M25" s="5" t="s">
        <v>66</v>
      </c>
      <c r="N25" s="5" t="s">
        <v>73</v>
      </c>
      <c r="O25" s="5"/>
      <c r="P25" s="5" t="s">
        <v>34</v>
      </c>
      <c r="Q25" s="5" t="s">
        <v>35</v>
      </c>
      <c r="R25" s="5" t="s">
        <v>67</v>
      </c>
      <c r="S25" s="5" t="s">
        <v>37</v>
      </c>
      <c r="T25" s="5">
        <v>2000</v>
      </c>
      <c r="U25" s="5">
        <f t="shared" si="1"/>
        <v>32</v>
      </c>
      <c r="V25" s="5"/>
      <c r="W25" s="5"/>
      <c r="X25" s="5"/>
    </row>
    <row r="26" spans="1:24">
      <c r="A26" s="5">
        <v>25</v>
      </c>
      <c r="B26" s="5" t="s">
        <v>24</v>
      </c>
      <c r="C26" s="5" t="s">
        <v>104</v>
      </c>
      <c r="D26" s="5" t="s">
        <v>105</v>
      </c>
      <c r="E26" s="5" t="s">
        <v>106</v>
      </c>
      <c r="F26" s="5">
        <v>0.036</v>
      </c>
      <c r="G26" s="6"/>
      <c r="H26" s="6">
        <f t="shared" si="0"/>
        <v>-0.036</v>
      </c>
      <c r="I26" s="5" t="s">
        <v>107</v>
      </c>
      <c r="J26" s="5" t="s">
        <v>108</v>
      </c>
      <c r="K26" s="5"/>
      <c r="L26" s="5" t="s">
        <v>107</v>
      </c>
      <c r="M26" s="5"/>
      <c r="N26" s="5" t="s">
        <v>109</v>
      </c>
      <c r="O26" s="5">
        <v>10.5</v>
      </c>
      <c r="P26" s="5" t="s">
        <v>34</v>
      </c>
      <c r="Q26" s="5" t="s">
        <v>110</v>
      </c>
      <c r="R26" s="5" t="s">
        <v>36</v>
      </c>
      <c r="S26" s="5" t="s">
        <v>37</v>
      </c>
      <c r="T26" s="5">
        <v>1500</v>
      </c>
      <c r="U26" s="5">
        <f t="shared" ref="U26:U59" si="2">T26*F26</f>
        <v>54</v>
      </c>
      <c r="V26" s="5"/>
      <c r="W26" s="5"/>
      <c r="X26" s="5"/>
    </row>
    <row r="27" spans="1:24">
      <c r="A27" s="5">
        <v>26</v>
      </c>
      <c r="B27" s="5" t="s">
        <v>24</v>
      </c>
      <c r="C27" s="5" t="s">
        <v>104</v>
      </c>
      <c r="D27" s="5" t="s">
        <v>111</v>
      </c>
      <c r="E27" s="5" t="s">
        <v>112</v>
      </c>
      <c r="F27" s="5">
        <v>0.036</v>
      </c>
      <c r="G27" s="6"/>
      <c r="H27" s="6">
        <f t="shared" si="0"/>
        <v>-0.036</v>
      </c>
      <c r="I27" s="5" t="s">
        <v>107</v>
      </c>
      <c r="J27" s="5" t="s">
        <v>108</v>
      </c>
      <c r="K27" s="5"/>
      <c r="L27" s="5" t="s">
        <v>107</v>
      </c>
      <c r="M27" s="5"/>
      <c r="N27" s="5" t="s">
        <v>109</v>
      </c>
      <c r="O27" s="5">
        <v>10.5</v>
      </c>
      <c r="P27" s="5" t="s">
        <v>34</v>
      </c>
      <c r="Q27" s="5" t="s">
        <v>110</v>
      </c>
      <c r="R27" s="5" t="s">
        <v>36</v>
      </c>
      <c r="S27" s="5" t="s">
        <v>37</v>
      </c>
      <c r="T27" s="5">
        <v>1500</v>
      </c>
      <c r="U27" s="5">
        <f t="shared" si="2"/>
        <v>54</v>
      </c>
      <c r="V27" s="5"/>
      <c r="W27" s="5"/>
      <c r="X27" s="5"/>
    </row>
    <row r="28" spans="1:24">
      <c r="A28" s="5">
        <v>27</v>
      </c>
      <c r="B28" s="5" t="s">
        <v>24</v>
      </c>
      <c r="C28" s="5" t="s">
        <v>104</v>
      </c>
      <c r="D28" s="5" t="s">
        <v>113</v>
      </c>
      <c r="E28" s="5" t="s">
        <v>114</v>
      </c>
      <c r="F28" s="5">
        <v>0.02</v>
      </c>
      <c r="G28" s="6"/>
      <c r="H28" s="6">
        <f t="shared" si="0"/>
        <v>-0.02</v>
      </c>
      <c r="I28" s="5" t="s">
        <v>107</v>
      </c>
      <c r="J28" s="10" t="s">
        <v>115</v>
      </c>
      <c r="K28" s="5" t="s">
        <v>116</v>
      </c>
      <c r="L28" s="5" t="s">
        <v>31</v>
      </c>
      <c r="M28" s="5" t="s">
        <v>32</v>
      </c>
      <c r="N28" s="5" t="s">
        <v>117</v>
      </c>
      <c r="O28" s="5">
        <v>23</v>
      </c>
      <c r="P28" s="5" t="s">
        <v>34</v>
      </c>
      <c r="Q28" s="5" t="s">
        <v>110</v>
      </c>
      <c r="R28" s="5" t="s">
        <v>36</v>
      </c>
      <c r="S28" s="5" t="s">
        <v>37</v>
      </c>
      <c r="T28" s="5">
        <v>500</v>
      </c>
      <c r="U28" s="5">
        <f t="shared" si="2"/>
        <v>10</v>
      </c>
      <c r="V28" s="5"/>
      <c r="W28" s="5"/>
      <c r="X28" s="5"/>
    </row>
    <row r="29" spans="1:24">
      <c r="A29" s="5">
        <v>28</v>
      </c>
      <c r="B29" s="5" t="s">
        <v>24</v>
      </c>
      <c r="C29" s="5" t="s">
        <v>104</v>
      </c>
      <c r="D29" s="5" t="s">
        <v>118</v>
      </c>
      <c r="E29" s="5" t="s">
        <v>119</v>
      </c>
      <c r="F29" s="5">
        <v>0.02</v>
      </c>
      <c r="G29" s="6"/>
      <c r="H29" s="6">
        <f t="shared" si="0"/>
        <v>-0.02</v>
      </c>
      <c r="I29" s="5" t="s">
        <v>107</v>
      </c>
      <c r="J29" s="5" t="s">
        <v>115</v>
      </c>
      <c r="K29" s="5" t="s">
        <v>116</v>
      </c>
      <c r="L29" s="5" t="s">
        <v>31</v>
      </c>
      <c r="M29" s="5" t="s">
        <v>32</v>
      </c>
      <c r="N29" s="5" t="s">
        <v>117</v>
      </c>
      <c r="O29" s="5">
        <v>23</v>
      </c>
      <c r="P29" s="5" t="s">
        <v>34</v>
      </c>
      <c r="Q29" s="5" t="s">
        <v>110</v>
      </c>
      <c r="R29" s="5" t="s">
        <v>36</v>
      </c>
      <c r="S29" s="5" t="s">
        <v>37</v>
      </c>
      <c r="T29" s="5">
        <v>500</v>
      </c>
      <c r="U29" s="5">
        <f t="shared" si="2"/>
        <v>10</v>
      </c>
      <c r="V29" s="5"/>
      <c r="W29" s="5"/>
      <c r="X29" s="5"/>
    </row>
    <row r="30" spans="1:24">
      <c r="A30" s="5">
        <v>29</v>
      </c>
      <c r="B30" s="5" t="s">
        <v>24</v>
      </c>
      <c r="C30" s="5" t="s">
        <v>104</v>
      </c>
      <c r="D30" s="5" t="s">
        <v>120</v>
      </c>
      <c r="E30" s="5" t="s">
        <v>121</v>
      </c>
      <c r="F30" s="5">
        <v>0</v>
      </c>
      <c r="G30" s="6"/>
      <c r="H30" s="6">
        <f t="shared" si="0"/>
        <v>0</v>
      </c>
      <c r="I30" s="5" t="s">
        <v>107</v>
      </c>
      <c r="J30" s="5" t="s">
        <v>115</v>
      </c>
      <c r="K30" s="5" t="s">
        <v>116</v>
      </c>
      <c r="L30" s="5" t="s">
        <v>31</v>
      </c>
      <c r="M30" s="5" t="s">
        <v>32</v>
      </c>
      <c r="N30" s="5" t="s">
        <v>117</v>
      </c>
      <c r="O30" s="5">
        <v>23</v>
      </c>
      <c r="P30" s="5" t="s">
        <v>34</v>
      </c>
      <c r="Q30" s="5" t="s">
        <v>110</v>
      </c>
      <c r="R30" s="5" t="s">
        <v>36</v>
      </c>
      <c r="S30" s="5" t="s">
        <v>37</v>
      </c>
      <c r="T30" s="5">
        <v>0</v>
      </c>
      <c r="U30" s="5">
        <f t="shared" si="2"/>
        <v>0</v>
      </c>
      <c r="V30" s="5"/>
      <c r="W30" s="5"/>
      <c r="X30" s="5"/>
    </row>
    <row r="31" spans="1:24">
      <c r="A31" s="5">
        <v>30</v>
      </c>
      <c r="B31" s="5" t="s">
        <v>24</v>
      </c>
      <c r="C31" s="5" t="s">
        <v>104</v>
      </c>
      <c r="D31" s="5" t="s">
        <v>122</v>
      </c>
      <c r="E31" s="5" t="s">
        <v>123</v>
      </c>
      <c r="F31" s="5">
        <v>0.0378</v>
      </c>
      <c r="G31" s="6"/>
      <c r="H31" s="6">
        <f t="shared" si="0"/>
        <v>-0.0378</v>
      </c>
      <c r="I31" s="5" t="s">
        <v>107</v>
      </c>
      <c r="J31" s="5" t="s">
        <v>115</v>
      </c>
      <c r="K31" s="5" t="s">
        <v>116</v>
      </c>
      <c r="L31" s="5" t="s">
        <v>31</v>
      </c>
      <c r="M31" s="5" t="s">
        <v>32</v>
      </c>
      <c r="N31" s="5" t="s">
        <v>117</v>
      </c>
      <c r="O31" s="5">
        <v>23</v>
      </c>
      <c r="P31" s="5" t="s">
        <v>34</v>
      </c>
      <c r="Q31" s="5" t="s">
        <v>110</v>
      </c>
      <c r="R31" s="5" t="s">
        <v>36</v>
      </c>
      <c r="S31" s="5" t="s">
        <v>37</v>
      </c>
      <c r="T31" s="5">
        <v>600</v>
      </c>
      <c r="U31" s="5">
        <f t="shared" si="2"/>
        <v>22.68</v>
      </c>
      <c r="V31" s="5"/>
      <c r="W31" s="5"/>
      <c r="X31" s="5"/>
    </row>
    <row r="32" spans="1:24">
      <c r="A32" s="5">
        <v>31</v>
      </c>
      <c r="B32" s="5" t="s">
        <v>24</v>
      </c>
      <c r="C32" s="5" t="s">
        <v>104</v>
      </c>
      <c r="D32" s="5" t="s">
        <v>124</v>
      </c>
      <c r="E32" s="5" t="s">
        <v>125</v>
      </c>
      <c r="F32" s="5">
        <v>0.038</v>
      </c>
      <c r="G32" s="6"/>
      <c r="H32" s="6">
        <f t="shared" si="0"/>
        <v>-0.038</v>
      </c>
      <c r="I32" s="5" t="s">
        <v>107</v>
      </c>
      <c r="J32" s="5" t="s">
        <v>115</v>
      </c>
      <c r="K32" s="5" t="s">
        <v>116</v>
      </c>
      <c r="L32" s="5" t="s">
        <v>31</v>
      </c>
      <c r="M32" s="5" t="s">
        <v>32</v>
      </c>
      <c r="N32" s="5" t="s">
        <v>117</v>
      </c>
      <c r="O32" s="5">
        <v>23</v>
      </c>
      <c r="P32" s="5" t="s">
        <v>34</v>
      </c>
      <c r="Q32" s="5" t="s">
        <v>110</v>
      </c>
      <c r="R32" s="5" t="s">
        <v>36</v>
      </c>
      <c r="S32" s="5" t="s">
        <v>37</v>
      </c>
      <c r="T32" s="5">
        <v>600</v>
      </c>
      <c r="U32" s="5">
        <f t="shared" si="2"/>
        <v>22.8</v>
      </c>
      <c r="V32" s="5"/>
      <c r="W32" s="5"/>
      <c r="X32" s="5"/>
    </row>
    <row r="33" spans="1:24">
      <c r="A33" s="5">
        <v>32</v>
      </c>
      <c r="B33" s="5" t="s">
        <v>24</v>
      </c>
      <c r="C33" s="5" t="s">
        <v>104</v>
      </c>
      <c r="D33" s="5" t="s">
        <v>126</v>
      </c>
      <c r="E33" s="5" t="s">
        <v>127</v>
      </c>
      <c r="F33" s="5">
        <v>0.003</v>
      </c>
      <c r="G33" s="6"/>
      <c r="H33" s="6">
        <f t="shared" si="0"/>
        <v>-0.003</v>
      </c>
      <c r="I33" s="5" t="s">
        <v>107</v>
      </c>
      <c r="J33" s="5" t="s">
        <v>115</v>
      </c>
      <c r="K33" s="5" t="s">
        <v>116</v>
      </c>
      <c r="L33" s="5" t="s">
        <v>31</v>
      </c>
      <c r="M33" s="5" t="s">
        <v>32</v>
      </c>
      <c r="N33" s="5" t="s">
        <v>117</v>
      </c>
      <c r="O33" s="5">
        <v>23</v>
      </c>
      <c r="P33" s="5" t="s">
        <v>34</v>
      </c>
      <c r="Q33" s="5" t="s">
        <v>110</v>
      </c>
      <c r="R33" s="5" t="s">
        <v>36</v>
      </c>
      <c r="S33" s="5" t="s">
        <v>37</v>
      </c>
      <c r="T33" s="5">
        <v>1000</v>
      </c>
      <c r="U33" s="5">
        <f t="shared" si="2"/>
        <v>3</v>
      </c>
      <c r="V33" s="5"/>
      <c r="W33" s="5"/>
      <c r="X33" s="5"/>
    </row>
    <row r="34" spans="1:24">
      <c r="A34" s="5">
        <v>33</v>
      </c>
      <c r="B34" s="5" t="s">
        <v>24</v>
      </c>
      <c r="C34" s="5" t="s">
        <v>104</v>
      </c>
      <c r="D34" s="5" t="s">
        <v>128</v>
      </c>
      <c r="E34" s="5" t="s">
        <v>129</v>
      </c>
      <c r="F34" s="5">
        <v>0.003</v>
      </c>
      <c r="G34" s="6"/>
      <c r="H34" s="6">
        <f t="shared" si="0"/>
        <v>-0.003</v>
      </c>
      <c r="I34" s="5" t="s">
        <v>107</v>
      </c>
      <c r="J34" s="5" t="s">
        <v>115</v>
      </c>
      <c r="K34" s="5" t="s">
        <v>116</v>
      </c>
      <c r="L34" s="5" t="s">
        <v>31</v>
      </c>
      <c r="M34" s="5" t="s">
        <v>32</v>
      </c>
      <c r="N34" s="5" t="s">
        <v>117</v>
      </c>
      <c r="O34" s="5">
        <v>23</v>
      </c>
      <c r="P34" s="5" t="s">
        <v>34</v>
      </c>
      <c r="Q34" s="5" t="s">
        <v>110</v>
      </c>
      <c r="R34" s="5" t="s">
        <v>36</v>
      </c>
      <c r="S34" s="5" t="s">
        <v>37</v>
      </c>
      <c r="T34" s="5">
        <v>1000</v>
      </c>
      <c r="U34" s="5">
        <f t="shared" si="2"/>
        <v>3</v>
      </c>
      <c r="V34" s="5"/>
      <c r="W34" s="5"/>
      <c r="X34" s="5"/>
    </row>
    <row r="35" spans="1:24">
      <c r="A35" s="5">
        <v>34</v>
      </c>
      <c r="B35" s="5" t="s">
        <v>24</v>
      </c>
      <c r="C35" s="5" t="s">
        <v>104</v>
      </c>
      <c r="D35" s="5" t="s">
        <v>130</v>
      </c>
      <c r="E35" s="5" t="s">
        <v>131</v>
      </c>
      <c r="F35" s="5">
        <v>0.0261</v>
      </c>
      <c r="G35" s="6"/>
      <c r="H35" s="6">
        <f t="shared" ref="H35:H66" si="3">+G35-F35</f>
        <v>-0.0261</v>
      </c>
      <c r="I35" s="5" t="s">
        <v>107</v>
      </c>
      <c r="J35" s="5" t="s">
        <v>115</v>
      </c>
      <c r="K35" s="5" t="s">
        <v>116</v>
      </c>
      <c r="L35" s="5" t="s">
        <v>31</v>
      </c>
      <c r="M35" s="5" t="s">
        <v>32</v>
      </c>
      <c r="N35" s="5" t="s">
        <v>117</v>
      </c>
      <c r="O35" s="5">
        <v>23</v>
      </c>
      <c r="P35" s="5" t="s">
        <v>34</v>
      </c>
      <c r="Q35" s="5" t="s">
        <v>110</v>
      </c>
      <c r="R35" s="5" t="s">
        <v>36</v>
      </c>
      <c r="S35" s="5" t="s">
        <v>37</v>
      </c>
      <c r="T35" s="5">
        <v>1000</v>
      </c>
      <c r="U35" s="5">
        <f t="shared" si="2"/>
        <v>26.1</v>
      </c>
      <c r="V35" s="5"/>
      <c r="W35" s="5"/>
      <c r="X35" s="5"/>
    </row>
    <row r="36" spans="1:24">
      <c r="A36" s="5">
        <v>35</v>
      </c>
      <c r="B36" s="5" t="s">
        <v>24</v>
      </c>
      <c r="C36" s="5" t="s">
        <v>104</v>
      </c>
      <c r="D36" s="5" t="s">
        <v>132</v>
      </c>
      <c r="E36" s="5" t="s">
        <v>133</v>
      </c>
      <c r="F36" s="5">
        <v>0.026</v>
      </c>
      <c r="G36" s="6"/>
      <c r="H36" s="6">
        <f t="shared" si="3"/>
        <v>-0.026</v>
      </c>
      <c r="I36" s="5" t="s">
        <v>107</v>
      </c>
      <c r="J36" s="5" t="s">
        <v>115</v>
      </c>
      <c r="K36" s="5" t="s">
        <v>116</v>
      </c>
      <c r="L36" s="5" t="s">
        <v>31</v>
      </c>
      <c r="M36" s="5" t="s">
        <v>32</v>
      </c>
      <c r="N36" s="5" t="s">
        <v>117</v>
      </c>
      <c r="O36" s="5">
        <v>23</v>
      </c>
      <c r="P36" s="5" t="s">
        <v>34</v>
      </c>
      <c r="Q36" s="5" t="s">
        <v>110</v>
      </c>
      <c r="R36" s="5" t="s">
        <v>36</v>
      </c>
      <c r="S36" s="5" t="s">
        <v>37</v>
      </c>
      <c r="T36" s="5">
        <v>1000</v>
      </c>
      <c r="U36" s="5">
        <f t="shared" si="2"/>
        <v>26</v>
      </c>
      <c r="V36" s="5"/>
      <c r="W36" s="5"/>
      <c r="X36" s="5"/>
    </row>
    <row r="37" spans="1:24">
      <c r="A37" s="5">
        <v>36</v>
      </c>
      <c r="B37" s="5" t="s">
        <v>24</v>
      </c>
      <c r="C37" s="5" t="s">
        <v>134</v>
      </c>
      <c r="D37" s="5" t="s">
        <v>135</v>
      </c>
      <c r="E37" s="5" t="s">
        <v>136</v>
      </c>
      <c r="F37" s="5">
        <v>0.069</v>
      </c>
      <c r="G37" s="6"/>
      <c r="H37" s="6">
        <f t="shared" si="3"/>
        <v>-0.069</v>
      </c>
      <c r="I37" s="5" t="s">
        <v>107</v>
      </c>
      <c r="J37" s="5" t="s">
        <v>29</v>
      </c>
      <c r="K37" s="12">
        <v>190</v>
      </c>
      <c r="L37" s="5" t="s">
        <v>31</v>
      </c>
      <c r="M37" s="5" t="s">
        <v>32</v>
      </c>
      <c r="N37" s="5" t="s">
        <v>117</v>
      </c>
      <c r="O37" s="5">
        <v>23</v>
      </c>
      <c r="P37" s="5" t="s">
        <v>34</v>
      </c>
      <c r="Q37" s="5" t="s">
        <v>110</v>
      </c>
      <c r="R37" s="5" t="s">
        <v>36</v>
      </c>
      <c r="S37" s="5" t="s">
        <v>37</v>
      </c>
      <c r="T37" s="5">
        <v>0</v>
      </c>
      <c r="U37" s="5">
        <f t="shared" si="2"/>
        <v>0</v>
      </c>
      <c r="V37" s="5"/>
      <c r="W37" s="5"/>
      <c r="X37" s="5"/>
    </row>
    <row r="38" spans="1:24">
      <c r="A38" s="5">
        <v>38</v>
      </c>
      <c r="B38" s="5" t="s">
        <v>24</v>
      </c>
      <c r="C38" s="5" t="s">
        <v>104</v>
      </c>
      <c r="D38" s="5" t="s">
        <v>137</v>
      </c>
      <c r="E38" s="5" t="s">
        <v>138</v>
      </c>
      <c r="F38" s="5">
        <v>0.0346</v>
      </c>
      <c r="G38" s="6"/>
      <c r="H38" s="6">
        <f t="shared" si="3"/>
        <v>-0.0346</v>
      </c>
      <c r="I38" s="5" t="s">
        <v>107</v>
      </c>
      <c r="J38" s="5" t="s">
        <v>76</v>
      </c>
      <c r="K38" s="5">
        <v>8303</v>
      </c>
      <c r="L38" s="5" t="s">
        <v>107</v>
      </c>
      <c r="M38" s="5" t="s">
        <v>107</v>
      </c>
      <c r="N38" s="5" t="s">
        <v>109</v>
      </c>
      <c r="O38" s="5">
        <v>10.5</v>
      </c>
      <c r="P38" s="5" t="s">
        <v>34</v>
      </c>
      <c r="Q38" s="5" t="s">
        <v>110</v>
      </c>
      <c r="R38" s="5" t="s">
        <v>36</v>
      </c>
      <c r="S38" s="5" t="s">
        <v>37</v>
      </c>
      <c r="T38" s="5">
        <v>500</v>
      </c>
      <c r="U38" s="5">
        <f t="shared" si="2"/>
        <v>17.3</v>
      </c>
      <c r="V38" s="5"/>
      <c r="W38" s="5"/>
      <c r="X38" s="5"/>
    </row>
    <row r="39" spans="1:24">
      <c r="A39" s="5">
        <v>39</v>
      </c>
      <c r="B39" s="5" t="s">
        <v>24</v>
      </c>
      <c r="C39" s="5" t="s">
        <v>104</v>
      </c>
      <c r="D39" s="5" t="s">
        <v>139</v>
      </c>
      <c r="E39" s="5" t="s">
        <v>140</v>
      </c>
      <c r="F39" s="5">
        <v>0.0346</v>
      </c>
      <c r="G39" s="6"/>
      <c r="H39" s="6">
        <f t="shared" si="3"/>
        <v>-0.0346</v>
      </c>
      <c r="I39" s="5" t="s">
        <v>107</v>
      </c>
      <c r="J39" s="5" t="s">
        <v>76</v>
      </c>
      <c r="K39" s="5">
        <v>8303</v>
      </c>
      <c r="L39" s="5" t="s">
        <v>107</v>
      </c>
      <c r="M39" s="5" t="s">
        <v>107</v>
      </c>
      <c r="N39" s="5" t="s">
        <v>109</v>
      </c>
      <c r="O39" s="5">
        <v>10.5</v>
      </c>
      <c r="P39" s="5" t="s">
        <v>34</v>
      </c>
      <c r="Q39" s="5" t="s">
        <v>110</v>
      </c>
      <c r="R39" s="5" t="s">
        <v>36</v>
      </c>
      <c r="S39" s="5" t="s">
        <v>37</v>
      </c>
      <c r="T39" s="5">
        <v>500</v>
      </c>
      <c r="U39" s="5">
        <f t="shared" si="2"/>
        <v>17.3</v>
      </c>
      <c r="V39" s="5"/>
      <c r="W39" s="5"/>
      <c r="X39" s="5"/>
    </row>
    <row r="40" spans="1:24">
      <c r="A40" s="5">
        <v>40</v>
      </c>
      <c r="B40" s="5" t="s">
        <v>24</v>
      </c>
      <c r="C40" s="5" t="s">
        <v>104</v>
      </c>
      <c r="D40" s="5" t="s">
        <v>141</v>
      </c>
      <c r="E40" s="5" t="s">
        <v>142</v>
      </c>
      <c r="F40" s="5">
        <v>0.062</v>
      </c>
      <c r="G40" s="6"/>
      <c r="H40" s="6">
        <f t="shared" si="3"/>
        <v>-0.062</v>
      </c>
      <c r="I40" s="5" t="s">
        <v>107</v>
      </c>
      <c r="J40" s="5" t="s">
        <v>115</v>
      </c>
      <c r="K40" s="5" t="s">
        <v>116</v>
      </c>
      <c r="L40" s="5" t="s">
        <v>31</v>
      </c>
      <c r="M40" s="5" t="s">
        <v>32</v>
      </c>
      <c r="N40" s="5" t="s">
        <v>117</v>
      </c>
      <c r="O40" s="5">
        <v>23</v>
      </c>
      <c r="P40" s="5" t="s">
        <v>34</v>
      </c>
      <c r="Q40" s="5" t="s">
        <v>110</v>
      </c>
      <c r="R40" s="5" t="s">
        <v>36</v>
      </c>
      <c r="S40" s="5" t="s">
        <v>37</v>
      </c>
      <c r="T40" s="5">
        <v>500</v>
      </c>
      <c r="U40" s="5">
        <f t="shared" si="2"/>
        <v>31</v>
      </c>
      <c r="V40" s="5"/>
      <c r="W40" s="5"/>
      <c r="X40" s="5"/>
    </row>
    <row r="41" spans="1:24">
      <c r="A41" s="5">
        <v>41</v>
      </c>
      <c r="B41" s="5" t="s">
        <v>24</v>
      </c>
      <c r="C41" s="5" t="s">
        <v>104</v>
      </c>
      <c r="D41" s="5" t="s">
        <v>143</v>
      </c>
      <c r="E41" s="5" t="s">
        <v>144</v>
      </c>
      <c r="F41" s="5">
        <v>0.0481</v>
      </c>
      <c r="G41" s="6"/>
      <c r="H41" s="6">
        <f t="shared" si="3"/>
        <v>-0.0481</v>
      </c>
      <c r="I41" s="5" t="s">
        <v>107</v>
      </c>
      <c r="J41" s="5" t="s">
        <v>115</v>
      </c>
      <c r="K41" s="5" t="s">
        <v>116</v>
      </c>
      <c r="L41" s="5" t="s">
        <v>31</v>
      </c>
      <c r="M41" s="5" t="s">
        <v>32</v>
      </c>
      <c r="N41" s="5" t="s">
        <v>117</v>
      </c>
      <c r="O41" s="5">
        <v>23</v>
      </c>
      <c r="P41" s="5" t="s">
        <v>34</v>
      </c>
      <c r="Q41" s="5" t="s">
        <v>110</v>
      </c>
      <c r="R41" s="5" t="s">
        <v>36</v>
      </c>
      <c r="S41" s="5" t="s">
        <v>37</v>
      </c>
      <c r="T41" s="5">
        <v>500</v>
      </c>
      <c r="U41" s="5">
        <f t="shared" si="2"/>
        <v>24.05</v>
      </c>
      <c r="V41" s="5"/>
      <c r="W41" s="5"/>
      <c r="X41" s="5"/>
    </row>
    <row r="42" spans="1:24">
      <c r="A42" s="5">
        <v>42</v>
      </c>
      <c r="B42" s="5" t="s">
        <v>24</v>
      </c>
      <c r="C42" s="5" t="s">
        <v>104</v>
      </c>
      <c r="D42" s="5" t="s">
        <v>145</v>
      </c>
      <c r="E42" s="5" t="s">
        <v>146</v>
      </c>
      <c r="F42" s="5">
        <v>0.027</v>
      </c>
      <c r="G42" s="6"/>
      <c r="H42" s="6">
        <f t="shared" si="3"/>
        <v>-0.027</v>
      </c>
      <c r="I42" s="5" t="s">
        <v>107</v>
      </c>
      <c r="J42" s="5" t="s">
        <v>115</v>
      </c>
      <c r="K42" s="5" t="s">
        <v>116</v>
      </c>
      <c r="L42" s="5" t="s">
        <v>31</v>
      </c>
      <c r="M42" s="5" t="s">
        <v>32</v>
      </c>
      <c r="N42" s="5" t="s">
        <v>117</v>
      </c>
      <c r="O42" s="5">
        <v>23</v>
      </c>
      <c r="P42" s="5" t="s">
        <v>34</v>
      </c>
      <c r="Q42" s="5" t="s">
        <v>110</v>
      </c>
      <c r="R42" s="5" t="s">
        <v>36</v>
      </c>
      <c r="S42" s="5" t="s">
        <v>37</v>
      </c>
      <c r="T42" s="5">
        <v>500</v>
      </c>
      <c r="U42" s="5">
        <f t="shared" si="2"/>
        <v>13.5</v>
      </c>
      <c r="V42" s="5"/>
      <c r="W42" s="5"/>
      <c r="X42" s="5"/>
    </row>
    <row r="43" spans="1:24">
      <c r="A43" s="5">
        <v>43</v>
      </c>
      <c r="B43" s="5" t="s">
        <v>24</v>
      </c>
      <c r="C43" s="5" t="s">
        <v>104</v>
      </c>
      <c r="D43" s="5" t="s">
        <v>147</v>
      </c>
      <c r="E43" s="5" t="s">
        <v>148</v>
      </c>
      <c r="F43" s="5">
        <v>0.003</v>
      </c>
      <c r="G43" s="6"/>
      <c r="H43" s="6">
        <f t="shared" si="3"/>
        <v>-0.003</v>
      </c>
      <c r="I43" s="5" t="s">
        <v>107</v>
      </c>
      <c r="J43" s="5" t="s">
        <v>115</v>
      </c>
      <c r="K43" s="5" t="s">
        <v>116</v>
      </c>
      <c r="L43" s="5" t="s">
        <v>31</v>
      </c>
      <c r="M43" s="5" t="s">
        <v>32</v>
      </c>
      <c r="N43" s="5" t="s">
        <v>117</v>
      </c>
      <c r="O43" s="5">
        <v>23</v>
      </c>
      <c r="P43" s="5" t="s">
        <v>34</v>
      </c>
      <c r="Q43" s="5" t="s">
        <v>110</v>
      </c>
      <c r="R43" s="5" t="s">
        <v>36</v>
      </c>
      <c r="S43" s="5" t="s">
        <v>37</v>
      </c>
      <c r="T43" s="5">
        <v>500</v>
      </c>
      <c r="U43" s="5">
        <f t="shared" si="2"/>
        <v>1.5</v>
      </c>
      <c r="V43" s="5"/>
      <c r="W43" s="5"/>
      <c r="X43" s="5"/>
    </row>
    <row r="44" spans="1:24">
      <c r="A44" s="5">
        <v>44</v>
      </c>
      <c r="B44" s="5" t="s">
        <v>24</v>
      </c>
      <c r="C44" s="5" t="s">
        <v>104</v>
      </c>
      <c r="D44" s="5" t="s">
        <v>149</v>
      </c>
      <c r="E44" s="5" t="s">
        <v>142</v>
      </c>
      <c r="F44" s="5">
        <v>0.0386</v>
      </c>
      <c r="G44" s="6"/>
      <c r="H44" s="6">
        <f t="shared" si="3"/>
        <v>-0.0386</v>
      </c>
      <c r="I44" s="5" t="s">
        <v>107</v>
      </c>
      <c r="J44" s="5" t="s">
        <v>115</v>
      </c>
      <c r="K44" s="5" t="s">
        <v>116</v>
      </c>
      <c r="L44" s="5" t="s">
        <v>31</v>
      </c>
      <c r="M44" s="5" t="s">
        <v>32</v>
      </c>
      <c r="N44" s="5" t="s">
        <v>117</v>
      </c>
      <c r="O44" s="5"/>
      <c r="P44" s="5" t="s">
        <v>34</v>
      </c>
      <c r="Q44" s="5" t="s">
        <v>110</v>
      </c>
      <c r="R44" s="5" t="s">
        <v>36</v>
      </c>
      <c r="S44" s="5" t="s">
        <v>37</v>
      </c>
      <c r="T44" s="5">
        <v>500</v>
      </c>
      <c r="U44" s="5">
        <f t="shared" si="2"/>
        <v>19.3</v>
      </c>
      <c r="V44" s="5"/>
      <c r="W44" s="5"/>
      <c r="X44" s="5"/>
    </row>
    <row r="45" spans="1:24">
      <c r="A45" s="5">
        <v>45</v>
      </c>
      <c r="B45" s="5" t="s">
        <v>24</v>
      </c>
      <c r="C45" s="5" t="s">
        <v>150</v>
      </c>
      <c r="D45" s="5" t="s">
        <v>151</v>
      </c>
      <c r="E45" s="5" t="s">
        <v>152</v>
      </c>
      <c r="F45" s="5">
        <v>0</v>
      </c>
      <c r="G45" s="6"/>
      <c r="H45" s="6">
        <f t="shared" si="3"/>
        <v>0</v>
      </c>
      <c r="I45" s="5" t="s">
        <v>107</v>
      </c>
      <c r="J45" s="5" t="s">
        <v>29</v>
      </c>
      <c r="K45" s="5">
        <v>190</v>
      </c>
      <c r="L45" s="5" t="s">
        <v>31</v>
      </c>
      <c r="M45" s="5" t="s">
        <v>32</v>
      </c>
      <c r="N45" s="5" t="s">
        <v>153</v>
      </c>
      <c r="O45" s="5">
        <v>12</v>
      </c>
      <c r="P45" s="5" t="s">
        <v>34</v>
      </c>
      <c r="Q45" s="5" t="s">
        <v>110</v>
      </c>
      <c r="R45" s="5" t="s">
        <v>36</v>
      </c>
      <c r="S45" s="5" t="s">
        <v>37</v>
      </c>
      <c r="T45" s="5">
        <v>0</v>
      </c>
      <c r="U45" s="5">
        <f t="shared" si="2"/>
        <v>0</v>
      </c>
      <c r="V45" s="5"/>
      <c r="W45" s="5"/>
      <c r="X45" s="5"/>
    </row>
    <row r="46" spans="1:24">
      <c r="A46" s="5">
        <v>46</v>
      </c>
      <c r="B46" s="5" t="s">
        <v>24</v>
      </c>
      <c r="C46" s="5" t="s">
        <v>150</v>
      </c>
      <c r="D46" s="5" t="s">
        <v>154</v>
      </c>
      <c r="E46" s="5" t="s">
        <v>155</v>
      </c>
      <c r="F46" s="5">
        <v>0</v>
      </c>
      <c r="G46" s="6"/>
      <c r="H46" s="6">
        <f t="shared" si="3"/>
        <v>0</v>
      </c>
      <c r="I46" s="5" t="s">
        <v>107</v>
      </c>
      <c r="J46" s="5" t="s">
        <v>29</v>
      </c>
      <c r="K46" s="5">
        <v>190</v>
      </c>
      <c r="L46" s="5" t="s">
        <v>31</v>
      </c>
      <c r="M46" s="5" t="s">
        <v>32</v>
      </c>
      <c r="N46" s="5" t="s">
        <v>153</v>
      </c>
      <c r="O46" s="5">
        <v>12</v>
      </c>
      <c r="P46" s="5" t="s">
        <v>34</v>
      </c>
      <c r="Q46" s="5" t="s">
        <v>110</v>
      </c>
      <c r="R46" s="5" t="s">
        <v>36</v>
      </c>
      <c r="S46" s="5" t="s">
        <v>37</v>
      </c>
      <c r="T46" s="5">
        <v>0</v>
      </c>
      <c r="U46" s="5">
        <f t="shared" si="2"/>
        <v>0</v>
      </c>
      <c r="V46" s="5"/>
      <c r="W46" s="5"/>
      <c r="X46" s="5"/>
    </row>
    <row r="47" spans="1:24">
      <c r="A47" s="5">
        <v>47</v>
      </c>
      <c r="B47" s="5" t="s">
        <v>24</v>
      </c>
      <c r="C47" s="5" t="s">
        <v>150</v>
      </c>
      <c r="D47" s="5" t="s">
        <v>156</v>
      </c>
      <c r="E47" s="5" t="s">
        <v>157</v>
      </c>
      <c r="F47" s="5">
        <v>0</v>
      </c>
      <c r="G47" s="6"/>
      <c r="H47" s="6">
        <f t="shared" si="3"/>
        <v>0</v>
      </c>
      <c r="I47" s="5" t="s">
        <v>107</v>
      </c>
      <c r="J47" s="5" t="s">
        <v>29</v>
      </c>
      <c r="K47" s="5">
        <v>190</v>
      </c>
      <c r="L47" s="5" t="s">
        <v>31</v>
      </c>
      <c r="M47" s="5" t="s">
        <v>32</v>
      </c>
      <c r="N47" s="5" t="s">
        <v>153</v>
      </c>
      <c r="O47" s="5">
        <v>12</v>
      </c>
      <c r="P47" s="5" t="s">
        <v>34</v>
      </c>
      <c r="Q47" s="5" t="s">
        <v>110</v>
      </c>
      <c r="R47" s="5" t="s">
        <v>36</v>
      </c>
      <c r="S47" s="5" t="s">
        <v>37</v>
      </c>
      <c r="T47" s="5">
        <v>0</v>
      </c>
      <c r="U47" s="5">
        <f t="shared" si="2"/>
        <v>0</v>
      </c>
      <c r="V47" s="5"/>
      <c r="W47" s="5"/>
      <c r="X47" s="5"/>
    </row>
    <row r="48" s="9" customFormat="1" spans="1:24">
      <c r="A48" s="10">
        <v>48</v>
      </c>
      <c r="B48" s="10" t="s">
        <v>24</v>
      </c>
      <c r="C48" s="10" t="s">
        <v>158</v>
      </c>
      <c r="D48" s="10" t="s">
        <v>159</v>
      </c>
      <c r="E48" s="10" t="s">
        <v>160</v>
      </c>
      <c r="F48" s="10">
        <v>0.0274</v>
      </c>
      <c r="G48" s="6">
        <v>0.024</v>
      </c>
      <c r="H48" s="6">
        <f t="shared" si="3"/>
        <v>-0.0034</v>
      </c>
      <c r="I48" s="10" t="s">
        <v>107</v>
      </c>
      <c r="J48" s="10" t="s">
        <v>29</v>
      </c>
      <c r="K48" s="10">
        <v>190</v>
      </c>
      <c r="L48" s="10" t="s">
        <v>31</v>
      </c>
      <c r="M48" s="10" t="s">
        <v>32</v>
      </c>
      <c r="N48" s="10" t="s">
        <v>153</v>
      </c>
      <c r="O48" s="10">
        <v>12</v>
      </c>
      <c r="P48" s="10" t="s">
        <v>34</v>
      </c>
      <c r="Q48" s="10" t="s">
        <v>110</v>
      </c>
      <c r="R48" s="10" t="s">
        <v>36</v>
      </c>
      <c r="S48" s="10" t="s">
        <v>37</v>
      </c>
      <c r="T48" s="10">
        <v>1500</v>
      </c>
      <c r="U48" s="10">
        <f t="shared" si="2"/>
        <v>41.1</v>
      </c>
      <c r="V48" s="10"/>
      <c r="W48" s="10"/>
      <c r="X48" s="10"/>
    </row>
    <row r="49" spans="1:24">
      <c r="A49" s="5">
        <v>49</v>
      </c>
      <c r="B49" s="5" t="s">
        <v>24</v>
      </c>
      <c r="C49" s="5" t="s">
        <v>161</v>
      </c>
      <c r="D49" s="5" t="s">
        <v>162</v>
      </c>
      <c r="E49" s="5" t="s">
        <v>163</v>
      </c>
      <c r="F49" s="5">
        <v>0.0323</v>
      </c>
      <c r="G49" s="6">
        <v>0.029</v>
      </c>
      <c r="H49" s="6">
        <f t="shared" si="3"/>
        <v>-0.0033</v>
      </c>
      <c r="I49" s="5" t="s">
        <v>107</v>
      </c>
      <c r="J49" s="5" t="s">
        <v>29</v>
      </c>
      <c r="K49" s="5">
        <v>190</v>
      </c>
      <c r="L49" s="5" t="s">
        <v>31</v>
      </c>
      <c r="M49" s="5" t="s">
        <v>32</v>
      </c>
      <c r="N49" s="5" t="s">
        <v>153</v>
      </c>
      <c r="O49" s="5">
        <v>12</v>
      </c>
      <c r="P49" s="5" t="s">
        <v>34</v>
      </c>
      <c r="Q49" s="5" t="s">
        <v>110</v>
      </c>
      <c r="R49" s="5" t="s">
        <v>36</v>
      </c>
      <c r="S49" s="5" t="s">
        <v>37</v>
      </c>
      <c r="T49" s="5">
        <v>300</v>
      </c>
      <c r="U49" s="5">
        <f t="shared" si="2"/>
        <v>9.69</v>
      </c>
      <c r="V49" s="5"/>
      <c r="W49" s="5"/>
      <c r="X49" s="5"/>
    </row>
    <row r="50" spans="1:24">
      <c r="A50" s="5">
        <v>50</v>
      </c>
      <c r="B50" s="5" t="s">
        <v>24</v>
      </c>
      <c r="C50" s="5" t="s">
        <v>161</v>
      </c>
      <c r="D50" s="5" t="s">
        <v>164</v>
      </c>
      <c r="E50" s="5" t="s">
        <v>165</v>
      </c>
      <c r="F50" s="5">
        <v>0.0323</v>
      </c>
      <c r="G50" s="6">
        <v>0.029</v>
      </c>
      <c r="H50" s="6">
        <f t="shared" si="3"/>
        <v>-0.0033</v>
      </c>
      <c r="I50" s="5" t="s">
        <v>107</v>
      </c>
      <c r="J50" s="5" t="s">
        <v>29</v>
      </c>
      <c r="K50" s="5">
        <v>190</v>
      </c>
      <c r="L50" s="5" t="s">
        <v>31</v>
      </c>
      <c r="M50" s="5" t="s">
        <v>32</v>
      </c>
      <c r="N50" s="5" t="s">
        <v>153</v>
      </c>
      <c r="O50" s="5">
        <v>12</v>
      </c>
      <c r="P50" s="5" t="s">
        <v>34</v>
      </c>
      <c r="Q50" s="5" t="s">
        <v>110</v>
      </c>
      <c r="R50" s="5" t="s">
        <v>36</v>
      </c>
      <c r="S50" s="5" t="s">
        <v>37</v>
      </c>
      <c r="T50" s="5">
        <v>300</v>
      </c>
      <c r="U50" s="5">
        <f t="shared" si="2"/>
        <v>9.69</v>
      </c>
      <c r="V50" s="5"/>
      <c r="W50" s="5"/>
      <c r="X50" s="5"/>
    </row>
    <row r="51" spans="1:24">
      <c r="A51" s="5">
        <v>51</v>
      </c>
      <c r="B51" s="5" t="s">
        <v>24</v>
      </c>
      <c r="C51" s="5" t="s">
        <v>25</v>
      </c>
      <c r="D51" s="5" t="s">
        <v>166</v>
      </c>
      <c r="E51" s="5" t="s">
        <v>167</v>
      </c>
      <c r="F51" s="5">
        <v>0.2222</v>
      </c>
      <c r="G51" s="6"/>
      <c r="H51" s="6">
        <f t="shared" si="3"/>
        <v>-0.2222</v>
      </c>
      <c r="I51" s="5" t="s">
        <v>107</v>
      </c>
      <c r="J51" s="5" t="s">
        <v>29</v>
      </c>
      <c r="K51" s="5">
        <v>190</v>
      </c>
      <c r="L51" s="5" t="s">
        <v>31</v>
      </c>
      <c r="M51" s="5" t="s">
        <v>32</v>
      </c>
      <c r="N51" s="5" t="s">
        <v>153</v>
      </c>
      <c r="O51" s="5">
        <v>12</v>
      </c>
      <c r="P51" s="5" t="s">
        <v>34</v>
      </c>
      <c r="Q51" s="5" t="s">
        <v>110</v>
      </c>
      <c r="R51" s="5" t="s">
        <v>36</v>
      </c>
      <c r="S51" s="5" t="s">
        <v>37</v>
      </c>
      <c r="T51" s="5">
        <v>200</v>
      </c>
      <c r="U51" s="5">
        <f t="shared" si="2"/>
        <v>44.44</v>
      </c>
      <c r="V51" s="5"/>
      <c r="W51" s="5"/>
      <c r="X51" s="5"/>
    </row>
    <row r="52" spans="1:24">
      <c r="A52" s="5">
        <v>52</v>
      </c>
      <c r="B52" s="5" t="s">
        <v>24</v>
      </c>
      <c r="C52" s="5" t="s">
        <v>25</v>
      </c>
      <c r="D52" s="5" t="s">
        <v>168</v>
      </c>
      <c r="E52" s="5" t="s">
        <v>169</v>
      </c>
      <c r="F52" s="5">
        <v>0.2226</v>
      </c>
      <c r="G52" s="6"/>
      <c r="H52" s="6">
        <f t="shared" si="3"/>
        <v>-0.2226</v>
      </c>
      <c r="I52" s="5" t="s">
        <v>107</v>
      </c>
      <c r="J52" s="5" t="s">
        <v>29</v>
      </c>
      <c r="K52" s="5">
        <v>190</v>
      </c>
      <c r="L52" s="5" t="s">
        <v>31</v>
      </c>
      <c r="M52" s="5" t="s">
        <v>32</v>
      </c>
      <c r="N52" s="5" t="s">
        <v>153</v>
      </c>
      <c r="O52" s="5">
        <v>12</v>
      </c>
      <c r="P52" s="5" t="s">
        <v>34</v>
      </c>
      <c r="Q52" s="5" t="s">
        <v>110</v>
      </c>
      <c r="R52" s="5" t="s">
        <v>36</v>
      </c>
      <c r="S52" s="5" t="s">
        <v>37</v>
      </c>
      <c r="T52" s="5">
        <v>200</v>
      </c>
      <c r="U52" s="5">
        <f t="shared" si="2"/>
        <v>44.52</v>
      </c>
      <c r="V52" s="5"/>
      <c r="W52" s="5"/>
      <c r="X52" s="5"/>
    </row>
    <row r="53" spans="1:24">
      <c r="A53" s="5">
        <v>53</v>
      </c>
      <c r="B53" s="5" t="s">
        <v>24</v>
      </c>
      <c r="C53" s="5" t="s">
        <v>93</v>
      </c>
      <c r="D53" s="5" t="s">
        <v>170</v>
      </c>
      <c r="E53" s="5" t="s">
        <v>171</v>
      </c>
      <c r="F53" s="5">
        <v>0.055</v>
      </c>
      <c r="G53" s="6">
        <v>0.051</v>
      </c>
      <c r="H53" s="6">
        <f t="shared" si="3"/>
        <v>-0.004</v>
      </c>
      <c r="I53" s="5" t="s">
        <v>107</v>
      </c>
      <c r="J53" s="5" t="s">
        <v>29</v>
      </c>
      <c r="K53" s="5">
        <v>190</v>
      </c>
      <c r="L53" s="5" t="s">
        <v>31</v>
      </c>
      <c r="M53" s="5" t="s">
        <v>32</v>
      </c>
      <c r="N53" s="5" t="s">
        <v>153</v>
      </c>
      <c r="O53" s="5">
        <v>12</v>
      </c>
      <c r="P53" s="5" t="s">
        <v>34</v>
      </c>
      <c r="Q53" s="5" t="s">
        <v>110</v>
      </c>
      <c r="R53" s="5" t="s">
        <v>36</v>
      </c>
      <c r="S53" s="5" t="s">
        <v>37</v>
      </c>
      <c r="T53" s="5">
        <v>600</v>
      </c>
      <c r="U53" s="5">
        <f t="shared" si="2"/>
        <v>33</v>
      </c>
      <c r="V53" s="5"/>
      <c r="W53" s="5"/>
      <c r="X53" s="5"/>
    </row>
    <row r="54" spans="1:24">
      <c r="A54" s="5">
        <v>54</v>
      </c>
      <c r="B54" s="5" t="s">
        <v>24</v>
      </c>
      <c r="C54" s="5" t="s">
        <v>93</v>
      </c>
      <c r="D54" s="5" t="s">
        <v>172</v>
      </c>
      <c r="E54" s="5" t="s">
        <v>173</v>
      </c>
      <c r="F54" s="5">
        <v>0.016</v>
      </c>
      <c r="G54" s="6">
        <v>0.082</v>
      </c>
      <c r="H54" s="6">
        <f t="shared" si="3"/>
        <v>0.066</v>
      </c>
      <c r="I54" s="5" t="s">
        <v>107</v>
      </c>
      <c r="J54" s="5" t="s">
        <v>29</v>
      </c>
      <c r="K54" s="5">
        <v>190</v>
      </c>
      <c r="L54" s="5" t="s">
        <v>31</v>
      </c>
      <c r="M54" s="5" t="s">
        <v>32</v>
      </c>
      <c r="N54" s="5" t="s">
        <v>153</v>
      </c>
      <c r="O54" s="5">
        <v>12</v>
      </c>
      <c r="P54" s="5" t="s">
        <v>34</v>
      </c>
      <c r="Q54" s="5" t="s">
        <v>110</v>
      </c>
      <c r="R54" s="5" t="s">
        <v>36</v>
      </c>
      <c r="S54" s="5" t="s">
        <v>37</v>
      </c>
      <c r="T54" s="5">
        <v>600</v>
      </c>
      <c r="U54" s="5">
        <f t="shared" si="2"/>
        <v>9.6</v>
      </c>
      <c r="V54" s="5"/>
      <c r="W54" s="5"/>
      <c r="X54" s="5"/>
    </row>
    <row r="55" spans="1:24">
      <c r="A55" s="5">
        <v>55</v>
      </c>
      <c r="B55" s="5" t="s">
        <v>24</v>
      </c>
      <c r="C55" s="5" t="s">
        <v>93</v>
      </c>
      <c r="D55" s="5" t="s">
        <v>174</v>
      </c>
      <c r="E55" s="5" t="s">
        <v>175</v>
      </c>
      <c r="F55" s="5">
        <v>0.055</v>
      </c>
      <c r="G55" s="6">
        <v>0.053</v>
      </c>
      <c r="H55" s="6">
        <f t="shared" si="3"/>
        <v>-0.002</v>
      </c>
      <c r="I55" s="5" t="s">
        <v>107</v>
      </c>
      <c r="J55" s="5" t="s">
        <v>29</v>
      </c>
      <c r="K55" s="5">
        <v>190</v>
      </c>
      <c r="L55" s="5" t="s">
        <v>31</v>
      </c>
      <c r="M55" s="5" t="s">
        <v>32</v>
      </c>
      <c r="N55" s="5" t="s">
        <v>153</v>
      </c>
      <c r="O55" s="5">
        <v>12</v>
      </c>
      <c r="P55" s="5" t="s">
        <v>34</v>
      </c>
      <c r="Q55" s="5" t="s">
        <v>110</v>
      </c>
      <c r="R55" s="5" t="s">
        <v>36</v>
      </c>
      <c r="S55" s="5" t="s">
        <v>37</v>
      </c>
      <c r="T55" s="5">
        <v>900</v>
      </c>
      <c r="U55" s="5">
        <f t="shared" si="2"/>
        <v>49.5</v>
      </c>
      <c r="V55" s="5"/>
      <c r="W55" s="5"/>
      <c r="X55" s="5"/>
    </row>
    <row r="56" spans="1:24">
      <c r="A56" s="5">
        <v>56</v>
      </c>
      <c r="B56" s="5" t="s">
        <v>24</v>
      </c>
      <c r="C56" s="5" t="s">
        <v>93</v>
      </c>
      <c r="D56" s="5" t="s">
        <v>176</v>
      </c>
      <c r="E56" s="5" t="s">
        <v>177</v>
      </c>
      <c r="F56" s="5">
        <v>0.016</v>
      </c>
      <c r="G56" s="6">
        <v>0.079</v>
      </c>
      <c r="H56" s="6">
        <f t="shared" si="3"/>
        <v>0.063</v>
      </c>
      <c r="I56" s="5" t="s">
        <v>107</v>
      </c>
      <c r="J56" s="5" t="s">
        <v>29</v>
      </c>
      <c r="K56" s="5">
        <v>190</v>
      </c>
      <c r="L56" s="5" t="s">
        <v>31</v>
      </c>
      <c r="M56" s="5" t="s">
        <v>32</v>
      </c>
      <c r="N56" s="5" t="s">
        <v>153</v>
      </c>
      <c r="O56" s="5">
        <v>12</v>
      </c>
      <c r="P56" s="5" t="s">
        <v>34</v>
      </c>
      <c r="Q56" s="5" t="s">
        <v>110</v>
      </c>
      <c r="R56" s="5" t="s">
        <v>36</v>
      </c>
      <c r="S56" s="5" t="s">
        <v>37</v>
      </c>
      <c r="T56" s="5">
        <v>900</v>
      </c>
      <c r="U56" s="5">
        <f t="shared" si="2"/>
        <v>14.4</v>
      </c>
      <c r="V56" s="5"/>
      <c r="W56" s="5"/>
      <c r="X56" s="5"/>
    </row>
    <row r="57" spans="1:24">
      <c r="A57" s="5">
        <v>57</v>
      </c>
      <c r="B57" s="5" t="s">
        <v>24</v>
      </c>
      <c r="C57" s="5" t="s">
        <v>93</v>
      </c>
      <c r="D57" s="5" t="s">
        <v>178</v>
      </c>
      <c r="E57" s="5" t="s">
        <v>179</v>
      </c>
      <c r="F57" s="5">
        <v>0.045</v>
      </c>
      <c r="G57" s="6">
        <v>0.043</v>
      </c>
      <c r="H57" s="6">
        <f t="shared" si="3"/>
        <v>-0.002</v>
      </c>
      <c r="I57" s="5" t="s">
        <v>107</v>
      </c>
      <c r="J57" s="5" t="s">
        <v>29</v>
      </c>
      <c r="K57" s="5">
        <v>190</v>
      </c>
      <c r="L57" s="5" t="s">
        <v>31</v>
      </c>
      <c r="M57" s="5" t="s">
        <v>32</v>
      </c>
      <c r="N57" s="5" t="s">
        <v>153</v>
      </c>
      <c r="O57" s="5">
        <v>12</v>
      </c>
      <c r="P57" s="5" t="s">
        <v>34</v>
      </c>
      <c r="Q57" s="5" t="s">
        <v>110</v>
      </c>
      <c r="R57" s="5" t="s">
        <v>36</v>
      </c>
      <c r="S57" s="5" t="s">
        <v>37</v>
      </c>
      <c r="T57" s="5">
        <v>900</v>
      </c>
      <c r="U57" s="5">
        <f t="shared" si="2"/>
        <v>40.5</v>
      </c>
      <c r="V57" s="5"/>
      <c r="W57" s="5"/>
      <c r="X57" s="5"/>
    </row>
    <row r="58" spans="1:24">
      <c r="A58" s="5">
        <v>58</v>
      </c>
      <c r="B58" s="5" t="s">
        <v>24</v>
      </c>
      <c r="C58" s="5" t="s">
        <v>93</v>
      </c>
      <c r="D58" s="5" t="s">
        <v>180</v>
      </c>
      <c r="E58" s="5" t="s">
        <v>181</v>
      </c>
      <c r="F58" s="5">
        <v>0.0528</v>
      </c>
      <c r="G58" s="6">
        <v>0.051</v>
      </c>
      <c r="H58" s="6">
        <f t="shared" si="3"/>
        <v>-0.0018</v>
      </c>
      <c r="I58" s="5" t="s">
        <v>107</v>
      </c>
      <c r="J58" s="5" t="s">
        <v>29</v>
      </c>
      <c r="K58" s="5">
        <v>190</v>
      </c>
      <c r="L58" s="5" t="s">
        <v>31</v>
      </c>
      <c r="M58" s="5" t="s">
        <v>32</v>
      </c>
      <c r="N58" s="5" t="s">
        <v>153</v>
      </c>
      <c r="O58" s="5">
        <v>12</v>
      </c>
      <c r="P58" s="5" t="s">
        <v>34</v>
      </c>
      <c r="Q58" s="5" t="s">
        <v>110</v>
      </c>
      <c r="R58" s="5" t="s">
        <v>36</v>
      </c>
      <c r="S58" s="5" t="s">
        <v>37</v>
      </c>
      <c r="T58" s="5">
        <v>800</v>
      </c>
      <c r="U58" s="5">
        <f t="shared" si="2"/>
        <v>42.24</v>
      </c>
      <c r="V58" s="5"/>
      <c r="W58" s="5"/>
      <c r="X58" s="5"/>
    </row>
    <row r="59" spans="1:24">
      <c r="A59" s="5">
        <v>59</v>
      </c>
      <c r="B59" s="5" t="s">
        <v>24</v>
      </c>
      <c r="C59" s="5" t="s">
        <v>77</v>
      </c>
      <c r="D59" s="5" t="s">
        <v>182</v>
      </c>
      <c r="E59" s="5" t="s">
        <v>183</v>
      </c>
      <c r="F59" s="5">
        <v>0.0365</v>
      </c>
      <c r="G59" s="6"/>
      <c r="H59" s="6">
        <f t="shared" si="3"/>
        <v>-0.0365</v>
      </c>
      <c r="I59" s="5" t="s">
        <v>107</v>
      </c>
      <c r="J59" s="5" t="s">
        <v>76</v>
      </c>
      <c r="K59" s="5">
        <v>8308</v>
      </c>
      <c r="L59" s="5" t="s">
        <v>31</v>
      </c>
      <c r="M59" s="5" t="s">
        <v>32</v>
      </c>
      <c r="N59" s="5" t="s">
        <v>153</v>
      </c>
      <c r="O59" s="5">
        <v>10</v>
      </c>
      <c r="P59" s="5" t="s">
        <v>34</v>
      </c>
      <c r="Q59" s="5" t="s">
        <v>110</v>
      </c>
      <c r="R59" s="5" t="s">
        <v>36</v>
      </c>
      <c r="S59" s="5" t="s">
        <v>37</v>
      </c>
      <c r="T59" s="5">
        <v>600</v>
      </c>
      <c r="U59" s="5">
        <f t="shared" si="2"/>
        <v>21.9</v>
      </c>
      <c r="V59" s="5"/>
      <c r="W59" s="5"/>
      <c r="X59" s="5"/>
    </row>
    <row r="60" spans="1:24">
      <c r="A60" s="5">
        <v>60</v>
      </c>
      <c r="B60" s="5" t="s">
        <v>24</v>
      </c>
      <c r="C60" s="5" t="s">
        <v>93</v>
      </c>
      <c r="D60" s="5" t="s">
        <v>184</v>
      </c>
      <c r="E60" s="5" t="s">
        <v>185</v>
      </c>
      <c r="F60" s="5">
        <v>0.061</v>
      </c>
      <c r="G60" s="6"/>
      <c r="H60" s="6">
        <f t="shared" si="3"/>
        <v>-0.061</v>
      </c>
      <c r="I60" s="5" t="s">
        <v>107</v>
      </c>
      <c r="J60" s="5" t="s">
        <v>29</v>
      </c>
      <c r="K60" s="5"/>
      <c r="L60" s="5"/>
      <c r="M60" s="5"/>
      <c r="N60" s="5"/>
      <c r="O60" s="5"/>
      <c r="P60" s="5" t="s">
        <v>34</v>
      </c>
      <c r="Q60" s="5" t="s">
        <v>186</v>
      </c>
      <c r="R60" s="5" t="s">
        <v>187</v>
      </c>
      <c r="S60" s="5" t="s">
        <v>37</v>
      </c>
      <c r="T60" s="5">
        <v>800</v>
      </c>
      <c r="U60" s="5">
        <f t="shared" ref="U60:U69" si="4">T60*F60</f>
        <v>48.8</v>
      </c>
      <c r="V60" s="5"/>
      <c r="W60" s="5"/>
      <c r="X60" s="5"/>
    </row>
    <row r="61" spans="1:24">
      <c r="A61" s="5">
        <v>61</v>
      </c>
      <c r="B61" s="5" t="s">
        <v>24</v>
      </c>
      <c r="C61" s="5" t="s">
        <v>93</v>
      </c>
      <c r="D61" s="5" t="s">
        <v>188</v>
      </c>
      <c r="E61" s="5" t="s">
        <v>189</v>
      </c>
      <c r="F61" s="5">
        <v>0.014</v>
      </c>
      <c r="G61" s="6"/>
      <c r="H61" s="6">
        <f t="shared" si="3"/>
        <v>-0.014</v>
      </c>
      <c r="I61" s="5" t="s">
        <v>107</v>
      </c>
      <c r="J61" s="5" t="s">
        <v>29</v>
      </c>
      <c r="K61" s="5"/>
      <c r="L61" s="5"/>
      <c r="M61" s="5"/>
      <c r="N61" s="5"/>
      <c r="O61" s="5"/>
      <c r="P61" s="5" t="s">
        <v>34</v>
      </c>
      <c r="Q61" s="5" t="s">
        <v>186</v>
      </c>
      <c r="R61" s="5" t="s">
        <v>187</v>
      </c>
      <c r="S61" s="5" t="s">
        <v>37</v>
      </c>
      <c r="T61" s="5">
        <v>800</v>
      </c>
      <c r="U61" s="5">
        <f t="shared" si="4"/>
        <v>11.2</v>
      </c>
      <c r="V61" s="5"/>
      <c r="W61" s="5"/>
      <c r="X61" s="5"/>
    </row>
    <row r="62" spans="1:24">
      <c r="A62" s="5">
        <v>62</v>
      </c>
      <c r="B62" s="5" t="s">
        <v>24</v>
      </c>
      <c r="C62" s="5" t="s">
        <v>190</v>
      </c>
      <c r="D62" s="5" t="s">
        <v>191</v>
      </c>
      <c r="E62" s="5" t="s">
        <v>192</v>
      </c>
      <c r="F62" s="5">
        <v>0.002</v>
      </c>
      <c r="G62" s="6">
        <v>0.002</v>
      </c>
      <c r="H62" s="6">
        <f t="shared" si="3"/>
        <v>0</v>
      </c>
      <c r="I62" s="5" t="s">
        <v>107</v>
      </c>
      <c r="J62" s="5" t="s">
        <v>76</v>
      </c>
      <c r="K62" s="16"/>
      <c r="L62" s="5"/>
      <c r="M62" s="5"/>
      <c r="N62" s="5"/>
      <c r="O62" s="5"/>
      <c r="P62" s="5" t="s">
        <v>34</v>
      </c>
      <c r="Q62" s="5" t="s">
        <v>186</v>
      </c>
      <c r="R62" s="5" t="s">
        <v>187</v>
      </c>
      <c r="S62" s="5" t="s">
        <v>37</v>
      </c>
      <c r="T62" s="5">
        <v>50</v>
      </c>
      <c r="U62" s="5">
        <f t="shared" si="4"/>
        <v>0.1</v>
      </c>
      <c r="V62" s="5"/>
      <c r="W62" s="5"/>
      <c r="X62" s="5"/>
    </row>
    <row r="63" spans="1:24">
      <c r="A63" s="5">
        <v>63</v>
      </c>
      <c r="B63" s="5" t="s">
        <v>24</v>
      </c>
      <c r="C63" s="5" t="s">
        <v>90</v>
      </c>
      <c r="D63" s="5" t="s">
        <v>193</v>
      </c>
      <c r="E63" s="5" t="s">
        <v>194</v>
      </c>
      <c r="F63" s="5">
        <v>0.012</v>
      </c>
      <c r="G63" s="6"/>
      <c r="H63" s="6">
        <f t="shared" si="3"/>
        <v>-0.012</v>
      </c>
      <c r="I63" s="5" t="s">
        <v>107</v>
      </c>
      <c r="J63" s="5" t="s">
        <v>76</v>
      </c>
      <c r="K63" s="5"/>
      <c r="L63" s="5"/>
      <c r="M63" s="5"/>
      <c r="N63" s="5"/>
      <c r="O63" s="5"/>
      <c r="P63" s="5" t="s">
        <v>34</v>
      </c>
      <c r="Q63" s="5" t="s">
        <v>186</v>
      </c>
      <c r="R63" s="5" t="s">
        <v>187</v>
      </c>
      <c r="S63" s="5" t="s">
        <v>37</v>
      </c>
      <c r="T63" s="5">
        <v>60</v>
      </c>
      <c r="U63" s="5">
        <f t="shared" si="4"/>
        <v>0.72</v>
      </c>
      <c r="V63" s="5"/>
      <c r="W63" s="5"/>
      <c r="X63" s="5"/>
    </row>
    <row r="64" spans="1:24">
      <c r="A64" s="5">
        <v>64</v>
      </c>
      <c r="B64" s="5" t="s">
        <v>24</v>
      </c>
      <c r="C64" s="5">
        <v>1780</v>
      </c>
      <c r="D64" s="5" t="s">
        <v>195</v>
      </c>
      <c r="E64" s="5" t="s">
        <v>196</v>
      </c>
      <c r="F64" s="5">
        <v>0.003</v>
      </c>
      <c r="G64" s="6"/>
      <c r="H64" s="6">
        <f t="shared" si="3"/>
        <v>-0.003</v>
      </c>
      <c r="I64" s="5" t="s">
        <v>107</v>
      </c>
      <c r="J64" s="16" t="s">
        <v>197</v>
      </c>
      <c r="K64" s="5"/>
      <c r="L64" s="5"/>
      <c r="M64" s="5"/>
      <c r="N64" s="5"/>
      <c r="O64" s="5"/>
      <c r="P64" s="5" t="s">
        <v>34</v>
      </c>
      <c r="Q64" s="5" t="s">
        <v>186</v>
      </c>
      <c r="R64" s="5" t="s">
        <v>187</v>
      </c>
      <c r="S64" s="5" t="s">
        <v>37</v>
      </c>
      <c r="T64" s="5">
        <v>200</v>
      </c>
      <c r="U64" s="5">
        <f t="shared" si="4"/>
        <v>0.6</v>
      </c>
      <c r="V64" s="5"/>
      <c r="W64" s="5"/>
      <c r="X64" s="5"/>
    </row>
    <row r="65" spans="1:24">
      <c r="A65" s="5">
        <v>65</v>
      </c>
      <c r="B65" s="5" t="s">
        <v>24</v>
      </c>
      <c r="C65" s="5" t="s">
        <v>25</v>
      </c>
      <c r="D65" s="5" t="s">
        <v>198</v>
      </c>
      <c r="E65" s="5" t="s">
        <v>199</v>
      </c>
      <c r="F65" s="5">
        <f>0.213/100</f>
        <v>0.00213</v>
      </c>
      <c r="G65" s="6"/>
      <c r="H65" s="6">
        <f t="shared" si="3"/>
        <v>-0.00213</v>
      </c>
      <c r="I65" s="5" t="s">
        <v>107</v>
      </c>
      <c r="J65" s="16" t="s">
        <v>200</v>
      </c>
      <c r="K65" s="5"/>
      <c r="L65" s="5"/>
      <c r="M65" s="5"/>
      <c r="N65" s="5"/>
      <c r="O65" s="5"/>
      <c r="P65" s="5" t="s">
        <v>34</v>
      </c>
      <c r="Q65" s="5" t="s">
        <v>186</v>
      </c>
      <c r="R65" s="5" t="s">
        <v>187</v>
      </c>
      <c r="S65" s="5" t="s">
        <v>37</v>
      </c>
      <c r="T65" s="5">
        <v>400</v>
      </c>
      <c r="U65" s="5">
        <f t="shared" si="4"/>
        <v>0.852</v>
      </c>
      <c r="V65" s="5"/>
      <c r="W65" s="5"/>
      <c r="X65" s="5"/>
    </row>
    <row r="66" spans="1:24">
      <c r="A66" s="5">
        <v>66</v>
      </c>
      <c r="B66" s="5" t="s">
        <v>24</v>
      </c>
      <c r="C66" s="5" t="s">
        <v>190</v>
      </c>
      <c r="D66" s="5" t="s">
        <v>201</v>
      </c>
      <c r="E66" s="5" t="s">
        <v>202</v>
      </c>
      <c r="F66" s="5"/>
      <c r="G66" s="6"/>
      <c r="H66" s="6">
        <f t="shared" si="3"/>
        <v>0</v>
      </c>
      <c r="I66" s="5" t="s">
        <v>107</v>
      </c>
      <c r="J66" s="5" t="s">
        <v>76</v>
      </c>
      <c r="K66" s="5"/>
      <c r="L66" s="5"/>
      <c r="M66" s="5"/>
      <c r="N66" s="5"/>
      <c r="O66" s="5"/>
      <c r="P66" s="5" t="s">
        <v>34</v>
      </c>
      <c r="Q66" s="5" t="s">
        <v>186</v>
      </c>
      <c r="R66" s="5" t="s">
        <v>187</v>
      </c>
      <c r="S66" s="5" t="s">
        <v>37</v>
      </c>
      <c r="T66" s="5">
        <v>50</v>
      </c>
      <c r="U66" s="5">
        <f t="shared" si="4"/>
        <v>0</v>
      </c>
      <c r="V66" s="5"/>
      <c r="W66" s="5"/>
      <c r="X66" s="5"/>
    </row>
    <row r="67" spans="1:24">
      <c r="A67" s="5">
        <v>67</v>
      </c>
      <c r="B67" s="5" t="s">
        <v>24</v>
      </c>
      <c r="C67" s="5" t="s">
        <v>203</v>
      </c>
      <c r="D67" s="5" t="s">
        <v>204</v>
      </c>
      <c r="E67" s="5" t="s">
        <v>205</v>
      </c>
      <c r="F67" s="5">
        <f>0.025/10</f>
        <v>0.0025</v>
      </c>
      <c r="G67" s="6"/>
      <c r="H67" s="6">
        <f t="shared" ref="H67:H109" si="5">+G67-F67</f>
        <v>-0.0025</v>
      </c>
      <c r="I67" s="5" t="s">
        <v>107</v>
      </c>
      <c r="J67" s="16" t="s">
        <v>206</v>
      </c>
      <c r="K67" s="5"/>
      <c r="L67" s="5"/>
      <c r="M67" s="5"/>
      <c r="N67" s="5"/>
      <c r="O67" s="5"/>
      <c r="P67" s="5" t="s">
        <v>34</v>
      </c>
      <c r="Q67" s="5" t="s">
        <v>186</v>
      </c>
      <c r="R67" s="5" t="s">
        <v>187</v>
      </c>
      <c r="S67" s="5" t="s">
        <v>37</v>
      </c>
      <c r="T67" s="5">
        <v>50</v>
      </c>
      <c r="U67" s="5">
        <f t="shared" si="4"/>
        <v>0.125</v>
      </c>
      <c r="V67" s="5"/>
      <c r="W67" s="5"/>
      <c r="X67" s="5"/>
    </row>
    <row r="68" spans="1:24">
      <c r="A68" s="5">
        <v>68</v>
      </c>
      <c r="B68" s="5" t="s">
        <v>24</v>
      </c>
      <c r="C68" s="5" t="s">
        <v>207</v>
      </c>
      <c r="D68" s="5" t="s">
        <v>208</v>
      </c>
      <c r="E68" s="5" t="s">
        <v>209</v>
      </c>
      <c r="F68" s="5">
        <f>0.224/100</f>
        <v>0.00224</v>
      </c>
      <c r="G68" s="6">
        <v>0.003</v>
      </c>
      <c r="H68" s="6">
        <f t="shared" si="5"/>
        <v>0.00076</v>
      </c>
      <c r="I68" s="5" t="s">
        <v>107</v>
      </c>
      <c r="J68" s="75" t="s">
        <v>210</v>
      </c>
      <c r="K68" s="5"/>
      <c r="L68" s="5"/>
      <c r="M68" s="5"/>
      <c r="N68" s="5"/>
      <c r="O68" s="5"/>
      <c r="P68" s="5" t="s">
        <v>34</v>
      </c>
      <c r="Q68" s="5" t="s">
        <v>186</v>
      </c>
      <c r="R68" s="5" t="s">
        <v>187</v>
      </c>
      <c r="S68" s="5" t="s">
        <v>37</v>
      </c>
      <c r="T68" s="5">
        <v>400</v>
      </c>
      <c r="U68" s="5">
        <f t="shared" si="4"/>
        <v>0.896</v>
      </c>
      <c r="V68" s="5"/>
      <c r="W68" s="5"/>
      <c r="X68" s="5"/>
    </row>
    <row r="69" spans="1:24">
      <c r="A69" s="5">
        <v>69</v>
      </c>
      <c r="B69" s="5" t="s">
        <v>24</v>
      </c>
      <c r="C69" s="5" t="s">
        <v>211</v>
      </c>
      <c r="D69" s="5" t="s">
        <v>212</v>
      </c>
      <c r="E69" s="5" t="s">
        <v>213</v>
      </c>
      <c r="F69" s="5">
        <v>0.021</v>
      </c>
      <c r="G69" s="6"/>
      <c r="H69" s="6">
        <f t="shared" si="5"/>
        <v>-0.021</v>
      </c>
      <c r="I69" s="5" t="s">
        <v>107</v>
      </c>
      <c r="J69" s="18" t="s">
        <v>29</v>
      </c>
      <c r="K69" s="5"/>
      <c r="L69" s="5"/>
      <c r="M69" s="5"/>
      <c r="N69" s="5"/>
      <c r="O69" s="5"/>
      <c r="P69" s="5" t="s">
        <v>34</v>
      </c>
      <c r="Q69" s="5" t="s">
        <v>186</v>
      </c>
      <c r="R69" s="5" t="s">
        <v>187</v>
      </c>
      <c r="S69" s="5" t="s">
        <v>37</v>
      </c>
      <c r="T69" s="5">
        <v>1</v>
      </c>
      <c r="U69" s="5">
        <f t="shared" si="4"/>
        <v>0.021</v>
      </c>
      <c r="V69" s="5"/>
      <c r="W69" s="5"/>
      <c r="X69" s="5"/>
    </row>
    <row r="70" spans="1:24">
      <c r="A70" s="5">
        <v>70</v>
      </c>
      <c r="B70" s="5" t="s">
        <v>24</v>
      </c>
      <c r="C70" s="5" t="s">
        <v>49</v>
      </c>
      <c r="D70" s="5" t="s">
        <v>214</v>
      </c>
      <c r="E70" s="5" t="s">
        <v>215</v>
      </c>
      <c r="F70" s="5">
        <v>0.097</v>
      </c>
      <c r="G70" s="6">
        <v>0.097</v>
      </c>
      <c r="H70" s="6">
        <f t="shared" si="5"/>
        <v>0</v>
      </c>
      <c r="I70" s="5" t="s">
        <v>216</v>
      </c>
      <c r="J70" s="5" t="s">
        <v>217</v>
      </c>
      <c r="K70" s="5"/>
      <c r="L70" s="5" t="s">
        <v>31</v>
      </c>
      <c r="M70" s="5" t="s">
        <v>218</v>
      </c>
      <c r="N70" s="5" t="s">
        <v>218</v>
      </c>
      <c r="O70" s="5">
        <v>33</v>
      </c>
      <c r="P70" s="5" t="s">
        <v>34</v>
      </c>
      <c r="Q70" s="5" t="s">
        <v>219</v>
      </c>
      <c r="R70" s="5" t="s">
        <v>36</v>
      </c>
      <c r="S70" s="5" t="s">
        <v>37</v>
      </c>
      <c r="T70" s="5">
        <v>200</v>
      </c>
      <c r="U70" s="5">
        <f t="shared" ref="U70:U101" si="6">T70*F70</f>
        <v>19.4</v>
      </c>
      <c r="V70" s="5" t="s">
        <v>220</v>
      </c>
      <c r="W70" s="5">
        <v>14.6</v>
      </c>
      <c r="X70" s="5">
        <f>(O70-W70)*U70*12</f>
        <v>4283.52</v>
      </c>
    </row>
    <row r="71" spans="1:24">
      <c r="A71" s="5">
        <v>71</v>
      </c>
      <c r="B71" s="5" t="s">
        <v>24</v>
      </c>
      <c r="C71" s="5" t="s">
        <v>49</v>
      </c>
      <c r="D71" s="5" t="s">
        <v>221</v>
      </c>
      <c r="E71" s="5" t="s">
        <v>222</v>
      </c>
      <c r="F71" s="5">
        <v>0.014</v>
      </c>
      <c r="G71" s="6">
        <v>0.012</v>
      </c>
      <c r="H71" s="6">
        <f t="shared" si="5"/>
        <v>-0.002</v>
      </c>
      <c r="I71" s="5" t="s">
        <v>216</v>
      </c>
      <c r="J71" s="5" t="s">
        <v>217</v>
      </c>
      <c r="K71" s="5"/>
      <c r="L71" s="5" t="s">
        <v>31</v>
      </c>
      <c r="M71" s="5" t="s">
        <v>218</v>
      </c>
      <c r="N71" s="5" t="s">
        <v>218</v>
      </c>
      <c r="O71" s="5">
        <v>33</v>
      </c>
      <c r="P71" s="5" t="s">
        <v>34</v>
      </c>
      <c r="Q71" s="5" t="s">
        <v>219</v>
      </c>
      <c r="R71" s="5" t="s">
        <v>36</v>
      </c>
      <c r="S71" s="5" t="s">
        <v>37</v>
      </c>
      <c r="T71" s="5">
        <v>200</v>
      </c>
      <c r="U71" s="5">
        <f t="shared" si="6"/>
        <v>2.8</v>
      </c>
      <c r="V71" s="5" t="s">
        <v>220</v>
      </c>
      <c r="W71" s="5">
        <v>14.6</v>
      </c>
      <c r="X71" s="5">
        <f>(O71-W71)*U71*12</f>
        <v>618.24</v>
      </c>
    </row>
    <row r="72" spans="1:24">
      <c r="A72" s="5">
        <v>72</v>
      </c>
      <c r="B72" s="5" t="s">
        <v>24</v>
      </c>
      <c r="C72" s="5" t="s">
        <v>93</v>
      </c>
      <c r="D72" s="5" t="s">
        <v>223</v>
      </c>
      <c r="E72" s="5" t="s">
        <v>224</v>
      </c>
      <c r="F72" s="5">
        <v>0.045</v>
      </c>
      <c r="G72" s="6">
        <v>0.045</v>
      </c>
      <c r="H72" s="6">
        <f t="shared" si="5"/>
        <v>0</v>
      </c>
      <c r="I72" s="5" t="s">
        <v>225</v>
      </c>
      <c r="J72" s="5" t="s">
        <v>226</v>
      </c>
      <c r="K72" s="5"/>
      <c r="L72" s="5" t="s">
        <v>31</v>
      </c>
      <c r="M72" s="5" t="s">
        <v>32</v>
      </c>
      <c r="N72" s="5" t="s">
        <v>227</v>
      </c>
      <c r="O72" s="5">
        <v>13.5</v>
      </c>
      <c r="P72" s="5" t="s">
        <v>34</v>
      </c>
      <c r="Q72" s="5" t="s">
        <v>219</v>
      </c>
      <c r="R72" s="5" t="s">
        <v>36</v>
      </c>
      <c r="S72" s="5" t="s">
        <v>37</v>
      </c>
      <c r="T72" s="5">
        <v>800</v>
      </c>
      <c r="U72" s="5">
        <f t="shared" si="6"/>
        <v>36</v>
      </c>
      <c r="V72" s="5"/>
      <c r="W72" s="5"/>
      <c r="X72" s="5"/>
    </row>
    <row r="73" spans="1:24">
      <c r="A73" s="5">
        <v>73</v>
      </c>
      <c r="B73" s="5" t="s">
        <v>24</v>
      </c>
      <c r="C73" s="5"/>
      <c r="D73" s="5" t="s">
        <v>228</v>
      </c>
      <c r="E73" s="5" t="s">
        <v>229</v>
      </c>
      <c r="F73" s="5"/>
      <c r="G73" s="6"/>
      <c r="H73" s="6">
        <f t="shared" si="5"/>
        <v>0</v>
      </c>
      <c r="I73" s="5" t="s">
        <v>107</v>
      </c>
      <c r="J73" s="5" t="s">
        <v>29</v>
      </c>
      <c r="K73" s="5" t="s">
        <v>30</v>
      </c>
      <c r="L73" s="5" t="s">
        <v>31</v>
      </c>
      <c r="M73" s="5" t="s">
        <v>32</v>
      </c>
      <c r="N73" s="5" t="s">
        <v>227</v>
      </c>
      <c r="O73" s="5">
        <v>13.5</v>
      </c>
      <c r="P73" s="5" t="s">
        <v>34</v>
      </c>
      <c r="Q73" s="5" t="s">
        <v>219</v>
      </c>
      <c r="R73" s="5" t="s">
        <v>36</v>
      </c>
      <c r="S73" s="5" t="s">
        <v>37</v>
      </c>
      <c r="T73" s="5">
        <v>0</v>
      </c>
      <c r="U73" s="5">
        <f t="shared" si="6"/>
        <v>0</v>
      </c>
      <c r="V73" s="5"/>
      <c r="W73" s="5"/>
      <c r="X73" s="5"/>
    </row>
    <row r="74" spans="1:24">
      <c r="A74" s="5">
        <v>74</v>
      </c>
      <c r="B74" s="5" t="s">
        <v>24</v>
      </c>
      <c r="C74" s="5"/>
      <c r="D74" s="5" t="s">
        <v>230</v>
      </c>
      <c r="E74" s="5" t="s">
        <v>231</v>
      </c>
      <c r="F74" s="5"/>
      <c r="G74" s="6"/>
      <c r="H74" s="6">
        <f t="shared" si="5"/>
        <v>0</v>
      </c>
      <c r="I74" s="5" t="s">
        <v>107</v>
      </c>
      <c r="J74" s="5" t="s">
        <v>29</v>
      </c>
      <c r="K74" s="5" t="s">
        <v>30</v>
      </c>
      <c r="L74" s="5" t="s">
        <v>31</v>
      </c>
      <c r="M74" s="5" t="s">
        <v>32</v>
      </c>
      <c r="N74" s="5" t="s">
        <v>227</v>
      </c>
      <c r="O74" s="5">
        <v>13.5</v>
      </c>
      <c r="P74" s="5" t="s">
        <v>34</v>
      </c>
      <c r="Q74" s="5" t="s">
        <v>219</v>
      </c>
      <c r="R74" s="5" t="s">
        <v>36</v>
      </c>
      <c r="S74" s="5" t="s">
        <v>37</v>
      </c>
      <c r="T74" s="5">
        <v>0</v>
      </c>
      <c r="U74" s="5">
        <f t="shared" si="6"/>
        <v>0</v>
      </c>
      <c r="V74" s="5"/>
      <c r="W74" s="5"/>
      <c r="X74" s="5"/>
    </row>
    <row r="75" spans="1:24">
      <c r="A75" s="5">
        <v>75</v>
      </c>
      <c r="B75" s="5" t="s">
        <v>24</v>
      </c>
      <c r="C75" s="5" t="s">
        <v>232</v>
      </c>
      <c r="D75" s="5" t="s">
        <v>233</v>
      </c>
      <c r="E75" s="5" t="s">
        <v>234</v>
      </c>
      <c r="F75" s="5"/>
      <c r="G75" s="6"/>
      <c r="H75" s="6">
        <f t="shared" si="5"/>
        <v>0</v>
      </c>
      <c r="I75" s="5" t="s">
        <v>107</v>
      </c>
      <c r="J75" s="5" t="s">
        <v>29</v>
      </c>
      <c r="K75" s="5" t="s">
        <v>30</v>
      </c>
      <c r="L75" s="5" t="s">
        <v>31</v>
      </c>
      <c r="M75" s="5" t="s">
        <v>32</v>
      </c>
      <c r="N75" s="5" t="s">
        <v>227</v>
      </c>
      <c r="O75" s="5">
        <v>13.5</v>
      </c>
      <c r="P75" s="5" t="s">
        <v>34</v>
      </c>
      <c r="Q75" s="5" t="s">
        <v>219</v>
      </c>
      <c r="R75" s="5" t="s">
        <v>36</v>
      </c>
      <c r="S75" s="5" t="s">
        <v>37</v>
      </c>
      <c r="T75" s="5">
        <v>10</v>
      </c>
      <c r="U75" s="5">
        <f t="shared" si="6"/>
        <v>0</v>
      </c>
      <c r="V75" s="5"/>
      <c r="W75" s="5"/>
      <c r="X75" s="5"/>
    </row>
    <row r="76" spans="1:24">
      <c r="A76" s="5">
        <v>76</v>
      </c>
      <c r="B76" s="5" t="s">
        <v>24</v>
      </c>
      <c r="C76" s="5" t="s">
        <v>232</v>
      </c>
      <c r="D76" s="5" t="s">
        <v>235</v>
      </c>
      <c r="E76" s="5" t="s">
        <v>236</v>
      </c>
      <c r="F76" s="5"/>
      <c r="G76" s="6"/>
      <c r="H76" s="6">
        <f t="shared" si="5"/>
        <v>0</v>
      </c>
      <c r="I76" s="5" t="s">
        <v>107</v>
      </c>
      <c r="J76" s="5" t="s">
        <v>29</v>
      </c>
      <c r="K76" s="5" t="s">
        <v>30</v>
      </c>
      <c r="L76" s="5" t="s">
        <v>31</v>
      </c>
      <c r="M76" s="5" t="s">
        <v>32</v>
      </c>
      <c r="N76" s="5" t="s">
        <v>227</v>
      </c>
      <c r="O76" s="5">
        <v>13.5</v>
      </c>
      <c r="P76" s="5" t="s">
        <v>34</v>
      </c>
      <c r="Q76" s="5" t="s">
        <v>219</v>
      </c>
      <c r="R76" s="5" t="s">
        <v>36</v>
      </c>
      <c r="S76" s="5" t="s">
        <v>37</v>
      </c>
      <c r="T76" s="5">
        <v>0</v>
      </c>
      <c r="U76" s="5">
        <f t="shared" si="6"/>
        <v>0</v>
      </c>
      <c r="V76" s="5"/>
      <c r="W76" s="5"/>
      <c r="X76" s="5"/>
    </row>
    <row r="77" spans="1:24">
      <c r="A77" s="5">
        <v>77</v>
      </c>
      <c r="B77" s="5" t="s">
        <v>24</v>
      </c>
      <c r="C77" s="5" t="s">
        <v>232</v>
      </c>
      <c r="D77" s="5" t="s">
        <v>237</v>
      </c>
      <c r="E77" s="5" t="s">
        <v>238</v>
      </c>
      <c r="F77" s="5"/>
      <c r="G77" s="6"/>
      <c r="H77" s="6">
        <f t="shared" si="5"/>
        <v>0</v>
      </c>
      <c r="I77" s="5" t="s">
        <v>107</v>
      </c>
      <c r="J77" s="5" t="s">
        <v>29</v>
      </c>
      <c r="K77" s="5" t="s">
        <v>30</v>
      </c>
      <c r="L77" s="5" t="s">
        <v>31</v>
      </c>
      <c r="M77" s="5" t="s">
        <v>32</v>
      </c>
      <c r="N77" s="5" t="s">
        <v>227</v>
      </c>
      <c r="O77" s="5">
        <v>13.5</v>
      </c>
      <c r="P77" s="5" t="s">
        <v>34</v>
      </c>
      <c r="Q77" s="5" t="s">
        <v>219</v>
      </c>
      <c r="R77" s="5" t="s">
        <v>36</v>
      </c>
      <c r="S77" s="5" t="s">
        <v>37</v>
      </c>
      <c r="T77" s="5">
        <v>10</v>
      </c>
      <c r="U77" s="5">
        <f t="shared" si="6"/>
        <v>0</v>
      </c>
      <c r="V77" s="5"/>
      <c r="W77" s="5"/>
      <c r="X77" s="5"/>
    </row>
    <row r="78" spans="1:24">
      <c r="A78" s="5">
        <v>78</v>
      </c>
      <c r="B78" s="5" t="s">
        <v>24</v>
      </c>
      <c r="C78" s="5" t="s">
        <v>232</v>
      </c>
      <c r="D78" s="5" t="s">
        <v>239</v>
      </c>
      <c r="E78" s="5" t="s">
        <v>240</v>
      </c>
      <c r="F78" s="5"/>
      <c r="G78" s="6"/>
      <c r="H78" s="6">
        <f t="shared" si="5"/>
        <v>0</v>
      </c>
      <c r="I78" s="5" t="s">
        <v>107</v>
      </c>
      <c r="J78" s="5" t="s">
        <v>29</v>
      </c>
      <c r="K78" s="5" t="s">
        <v>30</v>
      </c>
      <c r="L78" s="5" t="s">
        <v>31</v>
      </c>
      <c r="M78" s="5" t="s">
        <v>32</v>
      </c>
      <c r="N78" s="5" t="s">
        <v>227</v>
      </c>
      <c r="O78" s="5">
        <v>13.5</v>
      </c>
      <c r="P78" s="5" t="s">
        <v>34</v>
      </c>
      <c r="Q78" s="5" t="s">
        <v>219</v>
      </c>
      <c r="R78" s="5" t="s">
        <v>36</v>
      </c>
      <c r="S78" s="5" t="s">
        <v>37</v>
      </c>
      <c r="T78" s="5">
        <v>0</v>
      </c>
      <c r="U78" s="5">
        <f t="shared" si="6"/>
        <v>0</v>
      </c>
      <c r="V78" s="5"/>
      <c r="W78" s="5"/>
      <c r="X78" s="5"/>
    </row>
    <row r="79" spans="1:24">
      <c r="A79" s="5">
        <v>79</v>
      </c>
      <c r="B79" s="5" t="s">
        <v>24</v>
      </c>
      <c r="C79" s="5" t="s">
        <v>58</v>
      </c>
      <c r="D79" s="5" t="s">
        <v>241</v>
      </c>
      <c r="E79" s="5" t="s">
        <v>242</v>
      </c>
      <c r="F79" s="5"/>
      <c r="G79" s="6"/>
      <c r="H79" s="6">
        <f t="shared" si="5"/>
        <v>0</v>
      </c>
      <c r="I79" s="5" t="s">
        <v>107</v>
      </c>
      <c r="J79" s="5" t="s">
        <v>217</v>
      </c>
      <c r="K79" s="5"/>
      <c r="L79" s="5" t="s">
        <v>31</v>
      </c>
      <c r="M79" s="5" t="s">
        <v>218</v>
      </c>
      <c r="N79" s="5" t="s">
        <v>218</v>
      </c>
      <c r="O79" s="5">
        <v>33</v>
      </c>
      <c r="P79" s="5" t="s">
        <v>34</v>
      </c>
      <c r="Q79" s="5" t="s">
        <v>219</v>
      </c>
      <c r="R79" s="5" t="s">
        <v>243</v>
      </c>
      <c r="S79" s="5" t="s">
        <v>37</v>
      </c>
      <c r="T79" s="5">
        <v>20</v>
      </c>
      <c r="U79" s="5">
        <f t="shared" si="6"/>
        <v>0</v>
      </c>
      <c r="V79" s="5"/>
      <c r="W79" s="5"/>
      <c r="X79" s="5"/>
    </row>
    <row r="80" spans="1:24">
      <c r="A80" s="5">
        <v>80</v>
      </c>
      <c r="B80" s="5" t="s">
        <v>24</v>
      </c>
      <c r="C80" s="5" t="s">
        <v>93</v>
      </c>
      <c r="D80" s="5" t="s">
        <v>244</v>
      </c>
      <c r="E80" s="5" t="s">
        <v>245</v>
      </c>
      <c r="F80" s="5">
        <v>0.018</v>
      </c>
      <c r="G80" s="6">
        <v>0.018</v>
      </c>
      <c r="H80" s="6">
        <f t="shared" si="5"/>
        <v>0</v>
      </c>
      <c r="I80" s="5" t="s">
        <v>246</v>
      </c>
      <c r="J80" s="5" t="s">
        <v>247</v>
      </c>
      <c r="K80" s="5"/>
      <c r="L80" s="5" t="s">
        <v>31</v>
      </c>
      <c r="M80" s="5"/>
      <c r="N80" s="5" t="s">
        <v>248</v>
      </c>
      <c r="O80" s="5">
        <v>20</v>
      </c>
      <c r="P80" s="5" t="s">
        <v>34</v>
      </c>
      <c r="Q80" s="5" t="s">
        <v>219</v>
      </c>
      <c r="R80" s="5" t="s">
        <v>243</v>
      </c>
      <c r="S80" s="5" t="s">
        <v>37</v>
      </c>
      <c r="T80" s="5">
        <v>800</v>
      </c>
      <c r="U80" s="5">
        <f t="shared" si="6"/>
        <v>14.4</v>
      </c>
      <c r="V80" s="5"/>
      <c r="W80" s="5"/>
      <c r="X80" s="5"/>
    </row>
    <row r="81" spans="1:24">
      <c r="A81" s="5">
        <v>81</v>
      </c>
      <c r="B81" s="5" t="s">
        <v>24</v>
      </c>
      <c r="C81" s="5">
        <v>1780</v>
      </c>
      <c r="D81" s="5" t="s">
        <v>249</v>
      </c>
      <c r="E81" s="5" t="s">
        <v>250</v>
      </c>
      <c r="F81" s="5">
        <v>0.013</v>
      </c>
      <c r="G81" s="6">
        <v>0.013</v>
      </c>
      <c r="H81" s="6">
        <f t="shared" si="5"/>
        <v>0</v>
      </c>
      <c r="I81" s="5" t="s">
        <v>107</v>
      </c>
      <c r="J81" s="5" t="s">
        <v>76</v>
      </c>
      <c r="K81" s="5" t="s">
        <v>251</v>
      </c>
      <c r="L81" s="5" t="s">
        <v>31</v>
      </c>
      <c r="M81" s="5"/>
      <c r="N81" s="5" t="s">
        <v>252</v>
      </c>
      <c r="O81" s="5">
        <v>12.6</v>
      </c>
      <c r="P81" s="5" t="s">
        <v>34</v>
      </c>
      <c r="Q81" s="5" t="s">
        <v>219</v>
      </c>
      <c r="R81" s="5" t="s">
        <v>243</v>
      </c>
      <c r="S81" s="5" t="s">
        <v>37</v>
      </c>
      <c r="T81" s="5">
        <v>1200</v>
      </c>
      <c r="U81" s="5">
        <f t="shared" si="6"/>
        <v>15.6</v>
      </c>
      <c r="V81" s="5"/>
      <c r="W81" s="5">
        <v>7.5</v>
      </c>
      <c r="X81" s="5">
        <f t="shared" ref="X81:X94" si="7">(O81-W81)*U81*12</f>
        <v>954.72</v>
      </c>
    </row>
    <row r="82" spans="1:24">
      <c r="A82" s="5">
        <v>82</v>
      </c>
      <c r="B82" s="5" t="s">
        <v>24</v>
      </c>
      <c r="C82" s="5">
        <v>1780</v>
      </c>
      <c r="D82" s="5" t="s">
        <v>253</v>
      </c>
      <c r="E82" s="5" t="s">
        <v>254</v>
      </c>
      <c r="F82" s="5">
        <v>0.019</v>
      </c>
      <c r="G82" s="6">
        <v>0.019</v>
      </c>
      <c r="H82" s="6">
        <f t="shared" si="5"/>
        <v>0</v>
      </c>
      <c r="I82" s="5" t="s">
        <v>107</v>
      </c>
      <c r="J82" s="5" t="s">
        <v>76</v>
      </c>
      <c r="K82" s="5" t="s">
        <v>251</v>
      </c>
      <c r="L82" s="5" t="s">
        <v>31</v>
      </c>
      <c r="M82" s="5"/>
      <c r="N82" s="5" t="s">
        <v>252</v>
      </c>
      <c r="O82" s="5">
        <v>12.6</v>
      </c>
      <c r="P82" s="5" t="s">
        <v>34</v>
      </c>
      <c r="Q82" s="5" t="s">
        <v>219</v>
      </c>
      <c r="R82" s="5" t="s">
        <v>243</v>
      </c>
      <c r="S82" s="5" t="s">
        <v>37</v>
      </c>
      <c r="T82" s="5">
        <v>300</v>
      </c>
      <c r="U82" s="5">
        <f t="shared" si="6"/>
        <v>5.7</v>
      </c>
      <c r="V82" s="5"/>
      <c r="W82" s="5">
        <v>7.5</v>
      </c>
      <c r="X82" s="5">
        <f t="shared" si="7"/>
        <v>348.84</v>
      </c>
    </row>
    <row r="83" spans="1:24">
      <c r="A83" s="5">
        <v>83</v>
      </c>
      <c r="B83" s="5" t="s">
        <v>24</v>
      </c>
      <c r="C83" s="5"/>
      <c r="D83" s="5" t="s">
        <v>255</v>
      </c>
      <c r="E83" s="5" t="s">
        <v>256</v>
      </c>
      <c r="F83" s="5"/>
      <c r="G83" s="6"/>
      <c r="H83" s="6">
        <f t="shared" si="5"/>
        <v>0</v>
      </c>
      <c r="I83" s="5" t="s">
        <v>107</v>
      </c>
      <c r="J83" s="5" t="s">
        <v>76</v>
      </c>
      <c r="K83" s="5" t="s">
        <v>251</v>
      </c>
      <c r="L83" s="5" t="s">
        <v>31</v>
      </c>
      <c r="M83" s="5"/>
      <c r="N83" s="5" t="s">
        <v>252</v>
      </c>
      <c r="O83" s="5">
        <v>12.6</v>
      </c>
      <c r="P83" s="5" t="s">
        <v>34</v>
      </c>
      <c r="Q83" s="5" t="s">
        <v>219</v>
      </c>
      <c r="R83" s="5" t="s">
        <v>243</v>
      </c>
      <c r="S83" s="5" t="s">
        <v>37</v>
      </c>
      <c r="T83" s="5">
        <v>0</v>
      </c>
      <c r="U83" s="5">
        <f t="shared" si="6"/>
        <v>0</v>
      </c>
      <c r="V83" s="5"/>
      <c r="W83" s="5">
        <v>7.5</v>
      </c>
      <c r="X83" s="5">
        <f t="shared" si="7"/>
        <v>0</v>
      </c>
    </row>
    <row r="84" spans="1:24">
      <c r="A84" s="5">
        <v>84</v>
      </c>
      <c r="B84" s="5" t="s">
        <v>24</v>
      </c>
      <c r="C84" s="5"/>
      <c r="D84" s="5" t="s">
        <v>257</v>
      </c>
      <c r="E84" s="5" t="s">
        <v>258</v>
      </c>
      <c r="F84" s="5"/>
      <c r="G84" s="6"/>
      <c r="H84" s="6">
        <f t="shared" si="5"/>
        <v>0</v>
      </c>
      <c r="I84" s="5" t="s">
        <v>107</v>
      </c>
      <c r="J84" s="5" t="s">
        <v>76</v>
      </c>
      <c r="K84" s="5" t="s">
        <v>251</v>
      </c>
      <c r="L84" s="5" t="s">
        <v>31</v>
      </c>
      <c r="M84" s="5"/>
      <c r="N84" s="5" t="s">
        <v>252</v>
      </c>
      <c r="O84" s="5">
        <v>12.6</v>
      </c>
      <c r="P84" s="5" t="s">
        <v>34</v>
      </c>
      <c r="Q84" s="5" t="s">
        <v>219</v>
      </c>
      <c r="R84" s="5" t="s">
        <v>243</v>
      </c>
      <c r="S84" s="5" t="s">
        <v>37</v>
      </c>
      <c r="T84" s="5">
        <v>0</v>
      </c>
      <c r="U84" s="5">
        <f t="shared" si="6"/>
        <v>0</v>
      </c>
      <c r="V84" s="5"/>
      <c r="W84" s="5">
        <v>7.5</v>
      </c>
      <c r="X84" s="5">
        <f t="shared" si="7"/>
        <v>0</v>
      </c>
    </row>
    <row r="85" spans="1:24">
      <c r="A85" s="5">
        <v>85</v>
      </c>
      <c r="B85" s="5" t="s">
        <v>24</v>
      </c>
      <c r="C85" s="5"/>
      <c r="D85" s="5" t="s">
        <v>259</v>
      </c>
      <c r="E85" s="5" t="s">
        <v>260</v>
      </c>
      <c r="F85" s="5"/>
      <c r="G85" s="6"/>
      <c r="H85" s="6">
        <f t="shared" si="5"/>
        <v>0</v>
      </c>
      <c r="I85" s="5" t="s">
        <v>107</v>
      </c>
      <c r="J85" s="5" t="s">
        <v>76</v>
      </c>
      <c r="K85" s="5" t="s">
        <v>251</v>
      </c>
      <c r="L85" s="5" t="s">
        <v>31</v>
      </c>
      <c r="M85" s="5"/>
      <c r="N85" s="5" t="s">
        <v>252</v>
      </c>
      <c r="O85" s="5">
        <v>12.6</v>
      </c>
      <c r="P85" s="5" t="s">
        <v>34</v>
      </c>
      <c r="Q85" s="5" t="s">
        <v>219</v>
      </c>
      <c r="R85" s="5" t="s">
        <v>243</v>
      </c>
      <c r="S85" s="5" t="s">
        <v>37</v>
      </c>
      <c r="T85" s="5">
        <v>0</v>
      </c>
      <c r="U85" s="5">
        <f t="shared" si="6"/>
        <v>0</v>
      </c>
      <c r="V85" s="5"/>
      <c r="W85" s="5">
        <v>7.5</v>
      </c>
      <c r="X85" s="5">
        <f t="shared" si="7"/>
        <v>0</v>
      </c>
    </row>
    <row r="86" spans="1:24">
      <c r="A86" s="5">
        <v>86</v>
      </c>
      <c r="B86" s="5" t="s">
        <v>24</v>
      </c>
      <c r="C86" s="5"/>
      <c r="D86" s="5" t="s">
        <v>261</v>
      </c>
      <c r="E86" s="5" t="s">
        <v>262</v>
      </c>
      <c r="F86" s="5"/>
      <c r="G86" s="6"/>
      <c r="H86" s="6">
        <f t="shared" si="5"/>
        <v>0</v>
      </c>
      <c r="I86" s="5" t="s">
        <v>107</v>
      </c>
      <c r="J86" s="5" t="s">
        <v>76</v>
      </c>
      <c r="K86" s="5" t="s">
        <v>251</v>
      </c>
      <c r="L86" s="5" t="s">
        <v>31</v>
      </c>
      <c r="M86" s="5"/>
      <c r="N86" s="5" t="s">
        <v>252</v>
      </c>
      <c r="O86" s="5">
        <v>12.6</v>
      </c>
      <c r="P86" s="5" t="s">
        <v>34</v>
      </c>
      <c r="Q86" s="5" t="s">
        <v>219</v>
      </c>
      <c r="R86" s="5" t="s">
        <v>243</v>
      </c>
      <c r="S86" s="5" t="s">
        <v>37</v>
      </c>
      <c r="T86" s="5">
        <v>0</v>
      </c>
      <c r="U86" s="5">
        <f t="shared" si="6"/>
        <v>0</v>
      </c>
      <c r="V86" s="5"/>
      <c r="W86" s="5">
        <v>7.5</v>
      </c>
      <c r="X86" s="5">
        <f t="shared" si="7"/>
        <v>0</v>
      </c>
    </row>
    <row r="87" spans="1:24">
      <c r="A87" s="5">
        <v>87</v>
      </c>
      <c r="B87" s="5" t="s">
        <v>24</v>
      </c>
      <c r="C87" s="5"/>
      <c r="D87" s="5" t="s">
        <v>263</v>
      </c>
      <c r="E87" s="5" t="s">
        <v>264</v>
      </c>
      <c r="F87" s="5"/>
      <c r="G87" s="6"/>
      <c r="H87" s="6">
        <f t="shared" si="5"/>
        <v>0</v>
      </c>
      <c r="I87" s="5" t="s">
        <v>107</v>
      </c>
      <c r="J87" s="5" t="s">
        <v>76</v>
      </c>
      <c r="K87" s="5" t="s">
        <v>251</v>
      </c>
      <c r="L87" s="5" t="s">
        <v>31</v>
      </c>
      <c r="M87" s="5"/>
      <c r="N87" s="5" t="s">
        <v>252</v>
      </c>
      <c r="O87" s="5">
        <v>12.6</v>
      </c>
      <c r="P87" s="5" t="s">
        <v>34</v>
      </c>
      <c r="Q87" s="5" t="s">
        <v>219</v>
      </c>
      <c r="R87" s="5" t="s">
        <v>243</v>
      </c>
      <c r="S87" s="5" t="s">
        <v>37</v>
      </c>
      <c r="T87" s="5">
        <v>0</v>
      </c>
      <c r="U87" s="5">
        <f t="shared" si="6"/>
        <v>0</v>
      </c>
      <c r="V87" s="5"/>
      <c r="W87" s="5">
        <v>7.5</v>
      </c>
      <c r="X87" s="5">
        <f t="shared" si="7"/>
        <v>0</v>
      </c>
    </row>
    <row r="88" spans="1:24">
      <c r="A88" s="5">
        <v>88</v>
      </c>
      <c r="B88" s="5" t="s">
        <v>24</v>
      </c>
      <c r="C88" s="5"/>
      <c r="D88" s="5" t="s">
        <v>265</v>
      </c>
      <c r="E88" s="5" t="s">
        <v>266</v>
      </c>
      <c r="F88" s="5"/>
      <c r="G88" s="6"/>
      <c r="H88" s="6">
        <f t="shared" si="5"/>
        <v>0</v>
      </c>
      <c r="I88" s="5" t="s">
        <v>107</v>
      </c>
      <c r="J88" s="5" t="s">
        <v>76</v>
      </c>
      <c r="K88" s="5" t="s">
        <v>251</v>
      </c>
      <c r="L88" s="5" t="s">
        <v>31</v>
      </c>
      <c r="M88" s="5"/>
      <c r="N88" s="5" t="s">
        <v>252</v>
      </c>
      <c r="O88" s="5">
        <v>12.6</v>
      </c>
      <c r="P88" s="5" t="s">
        <v>34</v>
      </c>
      <c r="Q88" s="5" t="s">
        <v>219</v>
      </c>
      <c r="R88" s="5" t="s">
        <v>243</v>
      </c>
      <c r="S88" s="5" t="s">
        <v>37</v>
      </c>
      <c r="T88" s="5">
        <v>0</v>
      </c>
      <c r="U88" s="5">
        <f t="shared" si="6"/>
        <v>0</v>
      </c>
      <c r="V88" s="5"/>
      <c r="W88" s="5">
        <v>7.5</v>
      </c>
      <c r="X88" s="5">
        <f t="shared" si="7"/>
        <v>0</v>
      </c>
    </row>
    <row r="89" spans="1:24">
      <c r="A89" s="5">
        <v>89</v>
      </c>
      <c r="B89" s="5" t="s">
        <v>24</v>
      </c>
      <c r="C89" s="5"/>
      <c r="D89" s="5" t="s">
        <v>267</v>
      </c>
      <c r="E89" s="5" t="s">
        <v>268</v>
      </c>
      <c r="F89" s="5"/>
      <c r="G89" s="6"/>
      <c r="H89" s="6">
        <f t="shared" si="5"/>
        <v>0</v>
      </c>
      <c r="I89" s="5" t="s">
        <v>107</v>
      </c>
      <c r="J89" s="5" t="s">
        <v>76</v>
      </c>
      <c r="K89" s="5" t="s">
        <v>251</v>
      </c>
      <c r="L89" s="5" t="s">
        <v>31</v>
      </c>
      <c r="M89" s="5"/>
      <c r="N89" s="5" t="s">
        <v>252</v>
      </c>
      <c r="O89" s="5">
        <v>12.6</v>
      </c>
      <c r="P89" s="5" t="s">
        <v>34</v>
      </c>
      <c r="Q89" s="5" t="s">
        <v>219</v>
      </c>
      <c r="R89" s="5" t="s">
        <v>243</v>
      </c>
      <c r="S89" s="5" t="s">
        <v>37</v>
      </c>
      <c r="T89" s="5">
        <v>0</v>
      </c>
      <c r="U89" s="5">
        <f t="shared" si="6"/>
        <v>0</v>
      </c>
      <c r="V89" s="5"/>
      <c r="W89" s="5">
        <v>7.5</v>
      </c>
      <c r="X89" s="5">
        <f t="shared" si="7"/>
        <v>0</v>
      </c>
    </row>
    <row r="90" spans="1:24">
      <c r="A90" s="5">
        <v>90</v>
      </c>
      <c r="B90" s="5" t="s">
        <v>24</v>
      </c>
      <c r="C90" s="5" t="s">
        <v>203</v>
      </c>
      <c r="D90" s="5" t="s">
        <v>269</v>
      </c>
      <c r="E90" s="5" t="s">
        <v>270</v>
      </c>
      <c r="F90" s="5">
        <v>0.033</v>
      </c>
      <c r="G90" s="6">
        <v>0.035</v>
      </c>
      <c r="H90" s="6">
        <f t="shared" si="5"/>
        <v>0.002</v>
      </c>
      <c r="I90" s="5" t="s">
        <v>107</v>
      </c>
      <c r="J90" s="5" t="s">
        <v>76</v>
      </c>
      <c r="K90" s="5" t="s">
        <v>251</v>
      </c>
      <c r="L90" s="5" t="s">
        <v>31</v>
      </c>
      <c r="M90" s="5"/>
      <c r="N90" s="5" t="s">
        <v>252</v>
      </c>
      <c r="O90" s="5">
        <v>12.6</v>
      </c>
      <c r="P90" s="5" t="s">
        <v>34</v>
      </c>
      <c r="Q90" s="5" t="s">
        <v>219</v>
      </c>
      <c r="R90" s="5" t="s">
        <v>36</v>
      </c>
      <c r="S90" s="5" t="s">
        <v>37</v>
      </c>
      <c r="T90" s="5">
        <v>200</v>
      </c>
      <c r="U90" s="5">
        <f t="shared" si="6"/>
        <v>6.6</v>
      </c>
      <c r="V90" s="5"/>
      <c r="W90" s="5">
        <v>7.5</v>
      </c>
      <c r="X90" s="5">
        <f t="shared" si="7"/>
        <v>403.92</v>
      </c>
    </row>
    <row r="91" spans="1:24">
      <c r="A91" s="5">
        <v>91</v>
      </c>
      <c r="B91" s="5" t="s">
        <v>24</v>
      </c>
      <c r="C91" s="5" t="s">
        <v>203</v>
      </c>
      <c r="D91" s="5" t="s">
        <v>271</v>
      </c>
      <c r="E91" s="5" t="s">
        <v>272</v>
      </c>
      <c r="F91" s="5">
        <v>0.033</v>
      </c>
      <c r="G91" s="6">
        <v>0.035</v>
      </c>
      <c r="H91" s="6">
        <f t="shared" si="5"/>
        <v>0.002</v>
      </c>
      <c r="I91" s="5" t="s">
        <v>107</v>
      </c>
      <c r="J91" s="5" t="s">
        <v>76</v>
      </c>
      <c r="K91" s="5" t="s">
        <v>251</v>
      </c>
      <c r="L91" s="5" t="s">
        <v>31</v>
      </c>
      <c r="M91" s="5"/>
      <c r="N91" s="5" t="s">
        <v>252</v>
      </c>
      <c r="O91" s="5">
        <v>12.6</v>
      </c>
      <c r="P91" s="5" t="s">
        <v>34</v>
      </c>
      <c r="Q91" s="5" t="s">
        <v>219</v>
      </c>
      <c r="R91" s="5" t="s">
        <v>36</v>
      </c>
      <c r="S91" s="5" t="s">
        <v>37</v>
      </c>
      <c r="T91" s="5">
        <v>200</v>
      </c>
      <c r="U91" s="5">
        <f t="shared" si="6"/>
        <v>6.6</v>
      </c>
      <c r="V91" s="5"/>
      <c r="W91" s="5">
        <v>7.5</v>
      </c>
      <c r="X91" s="5">
        <f t="shared" si="7"/>
        <v>403.92</v>
      </c>
    </row>
    <row r="92" spans="1:24">
      <c r="A92" s="5">
        <v>92</v>
      </c>
      <c r="B92" s="5" t="s">
        <v>24</v>
      </c>
      <c r="C92" s="5" t="s">
        <v>207</v>
      </c>
      <c r="D92" s="5" t="s">
        <v>273</v>
      </c>
      <c r="E92" s="5" t="s">
        <v>274</v>
      </c>
      <c r="F92" s="5">
        <v>0.004</v>
      </c>
      <c r="G92" s="6">
        <v>0.004</v>
      </c>
      <c r="H92" s="6">
        <f t="shared" si="5"/>
        <v>0</v>
      </c>
      <c r="I92" s="5" t="s">
        <v>107</v>
      </c>
      <c r="J92" s="5" t="s">
        <v>76</v>
      </c>
      <c r="K92" s="5" t="s">
        <v>251</v>
      </c>
      <c r="L92" s="5" t="s">
        <v>31</v>
      </c>
      <c r="M92" s="5"/>
      <c r="N92" s="5" t="s">
        <v>252</v>
      </c>
      <c r="O92" s="5">
        <v>12.6</v>
      </c>
      <c r="P92" s="5" t="s">
        <v>34</v>
      </c>
      <c r="Q92" s="5" t="s">
        <v>219</v>
      </c>
      <c r="R92" s="5" t="s">
        <v>36</v>
      </c>
      <c r="S92" s="5" t="s">
        <v>37</v>
      </c>
      <c r="T92" s="5">
        <v>200</v>
      </c>
      <c r="U92" s="5">
        <f t="shared" si="6"/>
        <v>0.8</v>
      </c>
      <c r="V92" s="5"/>
      <c r="W92" s="5">
        <v>7.5</v>
      </c>
      <c r="X92" s="5">
        <f t="shared" si="7"/>
        <v>48.96</v>
      </c>
    </row>
    <row r="93" spans="1:24">
      <c r="A93" s="5">
        <v>93</v>
      </c>
      <c r="B93" s="5" t="s">
        <v>24</v>
      </c>
      <c r="C93" s="5" t="s">
        <v>207</v>
      </c>
      <c r="D93" s="5" t="s">
        <v>275</v>
      </c>
      <c r="E93" s="5" t="s">
        <v>276</v>
      </c>
      <c r="F93" s="5">
        <v>0.002</v>
      </c>
      <c r="G93" s="6">
        <v>0.003</v>
      </c>
      <c r="H93" s="6">
        <f t="shared" si="5"/>
        <v>0.001</v>
      </c>
      <c r="I93" s="5" t="s">
        <v>107</v>
      </c>
      <c r="J93" s="5" t="s">
        <v>76</v>
      </c>
      <c r="K93" s="5" t="s">
        <v>251</v>
      </c>
      <c r="L93" s="5" t="s">
        <v>31</v>
      </c>
      <c r="M93" s="5"/>
      <c r="N93" s="5" t="s">
        <v>252</v>
      </c>
      <c r="O93" s="5">
        <v>12.6</v>
      </c>
      <c r="P93" s="5" t="s">
        <v>34</v>
      </c>
      <c r="Q93" s="5" t="s">
        <v>219</v>
      </c>
      <c r="R93" s="5" t="s">
        <v>36</v>
      </c>
      <c r="S93" s="5" t="s">
        <v>37</v>
      </c>
      <c r="T93" s="5">
        <v>200</v>
      </c>
      <c r="U93" s="5">
        <f t="shared" si="6"/>
        <v>0.4</v>
      </c>
      <c r="V93" s="5"/>
      <c r="W93" s="5">
        <v>7.5</v>
      </c>
      <c r="X93" s="5">
        <f t="shared" si="7"/>
        <v>24.48</v>
      </c>
    </row>
    <row r="94" spans="1:24">
      <c r="A94" s="5">
        <v>94</v>
      </c>
      <c r="B94" s="5" t="s">
        <v>24</v>
      </c>
      <c r="C94" s="5" t="s">
        <v>161</v>
      </c>
      <c r="D94" s="5" t="s">
        <v>277</v>
      </c>
      <c r="E94" s="5" t="s">
        <v>278</v>
      </c>
      <c r="F94" s="5">
        <v>0.007</v>
      </c>
      <c r="G94" s="6"/>
      <c r="H94" s="6">
        <f t="shared" si="5"/>
        <v>-0.007</v>
      </c>
      <c r="I94" s="5" t="s">
        <v>107</v>
      </c>
      <c r="J94" s="5" t="s">
        <v>76</v>
      </c>
      <c r="K94" s="5" t="s">
        <v>251</v>
      </c>
      <c r="L94" s="5" t="s">
        <v>31</v>
      </c>
      <c r="M94" s="5"/>
      <c r="N94" s="5" t="s">
        <v>252</v>
      </c>
      <c r="O94" s="5">
        <v>12.6</v>
      </c>
      <c r="P94" s="5" t="s">
        <v>34</v>
      </c>
      <c r="Q94" s="5" t="s">
        <v>219</v>
      </c>
      <c r="R94" s="5" t="s">
        <v>36</v>
      </c>
      <c r="S94" s="5" t="s">
        <v>37</v>
      </c>
      <c r="T94" s="5">
        <v>600</v>
      </c>
      <c r="U94" s="5">
        <f t="shared" si="6"/>
        <v>4.2</v>
      </c>
      <c r="V94" s="5"/>
      <c r="W94" s="5">
        <v>7.5</v>
      </c>
      <c r="X94" s="5">
        <f t="shared" si="7"/>
        <v>257.04</v>
      </c>
    </row>
    <row r="95" spans="1:24">
      <c r="A95" s="5">
        <v>95</v>
      </c>
      <c r="B95" s="5" t="s">
        <v>24</v>
      </c>
      <c r="C95" s="5" t="s">
        <v>158</v>
      </c>
      <c r="D95" s="5" t="s">
        <v>279</v>
      </c>
      <c r="E95" s="5" t="s">
        <v>280</v>
      </c>
      <c r="F95" s="5">
        <v>0.156</v>
      </c>
      <c r="G95" s="6">
        <v>0.152</v>
      </c>
      <c r="H95" s="6">
        <f t="shared" si="5"/>
        <v>-0.004</v>
      </c>
      <c r="I95" s="5" t="s">
        <v>107</v>
      </c>
      <c r="J95" s="5" t="s">
        <v>217</v>
      </c>
      <c r="K95" s="5"/>
      <c r="L95" s="5" t="s">
        <v>31</v>
      </c>
      <c r="M95" s="5"/>
      <c r="N95" s="5" t="s">
        <v>218</v>
      </c>
      <c r="O95" s="5">
        <v>33</v>
      </c>
      <c r="P95" s="5" t="s">
        <v>34</v>
      </c>
      <c r="Q95" s="5" t="s">
        <v>219</v>
      </c>
      <c r="R95" s="5" t="s">
        <v>36</v>
      </c>
      <c r="S95" s="5" t="s">
        <v>37</v>
      </c>
      <c r="T95" s="5">
        <v>1200</v>
      </c>
      <c r="U95" s="5">
        <f t="shared" si="6"/>
        <v>187.2</v>
      </c>
      <c r="V95" s="5"/>
      <c r="W95" s="5"/>
      <c r="X95" s="5"/>
    </row>
    <row r="96" spans="1:24">
      <c r="A96" s="5">
        <v>96</v>
      </c>
      <c r="B96" s="5" t="s">
        <v>24</v>
      </c>
      <c r="C96" s="5" t="s">
        <v>207</v>
      </c>
      <c r="D96" s="5" t="s">
        <v>281</v>
      </c>
      <c r="E96" s="5" t="s">
        <v>282</v>
      </c>
      <c r="F96" s="5">
        <v>0.01</v>
      </c>
      <c r="G96" s="6">
        <v>0.001</v>
      </c>
      <c r="H96" s="6">
        <f t="shared" si="5"/>
        <v>-0.009</v>
      </c>
      <c r="I96" s="5" t="s">
        <v>107</v>
      </c>
      <c r="J96" s="5" t="s">
        <v>217</v>
      </c>
      <c r="K96" s="5"/>
      <c r="L96" s="5" t="s">
        <v>31</v>
      </c>
      <c r="M96" s="5"/>
      <c r="N96" s="5" t="s">
        <v>218</v>
      </c>
      <c r="O96" s="5">
        <v>33</v>
      </c>
      <c r="P96" s="5" t="s">
        <v>34</v>
      </c>
      <c r="Q96" s="5" t="s">
        <v>219</v>
      </c>
      <c r="R96" s="5" t="s">
        <v>36</v>
      </c>
      <c r="S96" s="5" t="s">
        <v>37</v>
      </c>
      <c r="T96" s="5">
        <v>200</v>
      </c>
      <c r="U96" s="5">
        <f t="shared" si="6"/>
        <v>2</v>
      </c>
      <c r="V96" s="5"/>
      <c r="W96" s="5"/>
      <c r="X96" s="5"/>
    </row>
    <row r="97" spans="1:24">
      <c r="A97" s="5">
        <v>97</v>
      </c>
      <c r="B97" s="5" t="s">
        <v>24</v>
      </c>
      <c r="C97" s="5" t="s">
        <v>207</v>
      </c>
      <c r="D97" s="5" t="s">
        <v>283</v>
      </c>
      <c r="E97" s="5" t="s">
        <v>284</v>
      </c>
      <c r="F97" s="5">
        <v>0.006</v>
      </c>
      <c r="G97" s="6">
        <v>0.007</v>
      </c>
      <c r="H97" s="6">
        <f t="shared" si="5"/>
        <v>0.001</v>
      </c>
      <c r="I97" s="5" t="s">
        <v>107</v>
      </c>
      <c r="J97" s="5" t="s">
        <v>217</v>
      </c>
      <c r="K97" s="5"/>
      <c r="L97" s="5" t="s">
        <v>31</v>
      </c>
      <c r="M97" s="5"/>
      <c r="N97" s="5" t="s">
        <v>218</v>
      </c>
      <c r="O97" s="5">
        <v>33</v>
      </c>
      <c r="P97" s="5" t="s">
        <v>34</v>
      </c>
      <c r="Q97" s="5" t="s">
        <v>219</v>
      </c>
      <c r="R97" s="5" t="s">
        <v>36</v>
      </c>
      <c r="S97" s="5" t="s">
        <v>37</v>
      </c>
      <c r="T97" s="5">
        <v>200</v>
      </c>
      <c r="U97" s="5">
        <f t="shared" si="6"/>
        <v>1.2</v>
      </c>
      <c r="V97" s="5"/>
      <c r="W97" s="5"/>
      <c r="X97" s="5"/>
    </row>
    <row r="98" spans="1:24">
      <c r="A98" s="5">
        <v>98</v>
      </c>
      <c r="B98" s="5" t="s">
        <v>24</v>
      </c>
      <c r="C98" s="5" t="s">
        <v>285</v>
      </c>
      <c r="D98" s="5" t="s">
        <v>286</v>
      </c>
      <c r="E98" s="5" t="s">
        <v>287</v>
      </c>
      <c r="F98" s="5">
        <v>0.056</v>
      </c>
      <c r="G98" s="6"/>
      <c r="H98" s="6">
        <f t="shared" si="5"/>
        <v>-0.056</v>
      </c>
      <c r="I98" s="5" t="s">
        <v>216</v>
      </c>
      <c r="J98" s="5" t="s">
        <v>29</v>
      </c>
      <c r="K98" s="5" t="s">
        <v>30</v>
      </c>
      <c r="L98" s="5" t="s">
        <v>31</v>
      </c>
      <c r="M98" s="5"/>
      <c r="N98" s="5" t="s">
        <v>227</v>
      </c>
      <c r="O98" s="5">
        <v>13.5</v>
      </c>
      <c r="P98" s="5" t="s">
        <v>34</v>
      </c>
      <c r="Q98" s="5" t="s">
        <v>219</v>
      </c>
      <c r="R98" s="5" t="s">
        <v>36</v>
      </c>
      <c r="S98" s="5" t="s">
        <v>37</v>
      </c>
      <c r="T98" s="5">
        <v>50</v>
      </c>
      <c r="U98" s="5">
        <f t="shared" si="6"/>
        <v>2.8</v>
      </c>
      <c r="V98" s="5"/>
      <c r="W98" s="5"/>
      <c r="X98" s="5"/>
    </row>
    <row r="99" spans="1:24">
      <c r="A99" s="5">
        <v>99</v>
      </c>
      <c r="B99" s="5" t="s">
        <v>24</v>
      </c>
      <c r="C99" s="5" t="s">
        <v>285</v>
      </c>
      <c r="D99" s="5" t="s">
        <v>288</v>
      </c>
      <c r="E99" s="5" t="s">
        <v>289</v>
      </c>
      <c r="F99" s="5">
        <v>0.025</v>
      </c>
      <c r="G99" s="6"/>
      <c r="H99" s="6">
        <f t="shared" si="5"/>
        <v>-0.025</v>
      </c>
      <c r="I99" s="5" t="s">
        <v>216</v>
      </c>
      <c r="J99" s="5" t="s">
        <v>290</v>
      </c>
      <c r="K99" s="5" t="s">
        <v>290</v>
      </c>
      <c r="L99" s="5" t="s">
        <v>31</v>
      </c>
      <c r="M99" s="5"/>
      <c r="N99" s="5" t="s">
        <v>248</v>
      </c>
      <c r="O99" s="5">
        <v>11</v>
      </c>
      <c r="P99" s="5" t="s">
        <v>34</v>
      </c>
      <c r="Q99" s="5" t="s">
        <v>219</v>
      </c>
      <c r="R99" s="5" t="s">
        <v>36</v>
      </c>
      <c r="S99" s="5" t="s">
        <v>37</v>
      </c>
      <c r="T99" s="5">
        <v>50</v>
      </c>
      <c r="U99" s="5">
        <f t="shared" si="6"/>
        <v>1.25</v>
      </c>
      <c r="V99" s="5"/>
      <c r="W99" s="5"/>
      <c r="X99" s="5"/>
    </row>
    <row r="100" spans="1:24">
      <c r="A100" s="5">
        <v>100</v>
      </c>
      <c r="B100" s="5" t="s">
        <v>24</v>
      </c>
      <c r="C100" s="5" t="s">
        <v>77</v>
      </c>
      <c r="D100" s="5" t="s">
        <v>291</v>
      </c>
      <c r="E100" s="5" t="s">
        <v>292</v>
      </c>
      <c r="F100" s="5"/>
      <c r="G100" s="6">
        <v>0.071</v>
      </c>
      <c r="H100" s="6">
        <f t="shared" si="5"/>
        <v>0.071</v>
      </c>
      <c r="I100" s="5" t="s">
        <v>225</v>
      </c>
      <c r="J100" s="5" t="s">
        <v>29</v>
      </c>
      <c r="K100" s="5" t="s">
        <v>30</v>
      </c>
      <c r="L100" s="5" t="s">
        <v>31</v>
      </c>
      <c r="M100" s="5"/>
      <c r="N100" s="5" t="s">
        <v>227</v>
      </c>
      <c r="O100" s="5">
        <v>13.5</v>
      </c>
      <c r="P100" s="5" t="s">
        <v>34</v>
      </c>
      <c r="Q100" s="5" t="s">
        <v>219</v>
      </c>
      <c r="R100" s="5" t="s">
        <v>36</v>
      </c>
      <c r="S100" s="5" t="s">
        <v>37</v>
      </c>
      <c r="T100" s="5">
        <v>50</v>
      </c>
      <c r="U100" s="5">
        <f t="shared" si="6"/>
        <v>0</v>
      </c>
      <c r="V100" s="5"/>
      <c r="W100" s="5"/>
      <c r="X100" s="5"/>
    </row>
    <row r="101" spans="1:24">
      <c r="A101" s="5">
        <v>101</v>
      </c>
      <c r="B101" s="5" t="s">
        <v>24</v>
      </c>
      <c r="C101" s="5" t="s">
        <v>77</v>
      </c>
      <c r="D101" s="5" t="s">
        <v>293</v>
      </c>
      <c r="E101" s="5" t="s">
        <v>294</v>
      </c>
      <c r="F101" s="5"/>
      <c r="G101" s="6"/>
      <c r="H101" s="6">
        <f t="shared" si="5"/>
        <v>0</v>
      </c>
      <c r="I101" s="5" t="s">
        <v>225</v>
      </c>
      <c r="J101" s="5" t="s">
        <v>29</v>
      </c>
      <c r="K101" s="5" t="s">
        <v>30</v>
      </c>
      <c r="L101" s="5" t="s">
        <v>31</v>
      </c>
      <c r="M101" s="5"/>
      <c r="N101" s="5" t="s">
        <v>227</v>
      </c>
      <c r="O101" s="5">
        <v>13.5</v>
      </c>
      <c r="P101" s="5" t="s">
        <v>34</v>
      </c>
      <c r="Q101" s="5" t="s">
        <v>219</v>
      </c>
      <c r="R101" s="5" t="s">
        <v>36</v>
      </c>
      <c r="S101" s="5" t="s">
        <v>37</v>
      </c>
      <c r="T101" s="5">
        <v>50</v>
      </c>
      <c r="U101" s="5">
        <f t="shared" si="6"/>
        <v>0</v>
      </c>
      <c r="V101" s="5"/>
      <c r="W101" s="5"/>
      <c r="X101" s="5"/>
    </row>
    <row r="102" spans="1:24">
      <c r="A102" s="5">
        <v>102</v>
      </c>
      <c r="B102" s="5" t="s">
        <v>24</v>
      </c>
      <c r="C102" s="5" t="s">
        <v>77</v>
      </c>
      <c r="D102" s="5" t="s">
        <v>295</v>
      </c>
      <c r="E102" s="5" t="s">
        <v>296</v>
      </c>
      <c r="F102" s="5"/>
      <c r="G102" s="6"/>
      <c r="H102" s="6">
        <f t="shared" si="5"/>
        <v>0</v>
      </c>
      <c r="I102" s="5" t="s">
        <v>225</v>
      </c>
      <c r="J102" s="5" t="s">
        <v>29</v>
      </c>
      <c r="K102" s="5" t="s">
        <v>30</v>
      </c>
      <c r="L102" s="5" t="s">
        <v>31</v>
      </c>
      <c r="M102" s="5"/>
      <c r="N102" s="5" t="s">
        <v>227</v>
      </c>
      <c r="O102" s="5">
        <v>13.5</v>
      </c>
      <c r="P102" s="5" t="s">
        <v>34</v>
      </c>
      <c r="Q102" s="5" t="s">
        <v>219</v>
      </c>
      <c r="R102" s="5" t="s">
        <v>36</v>
      </c>
      <c r="S102" s="5" t="s">
        <v>37</v>
      </c>
      <c r="T102" s="5">
        <v>0</v>
      </c>
      <c r="U102" s="5">
        <f t="shared" ref="U102:U133" si="8">T102*F102</f>
        <v>0</v>
      </c>
      <c r="V102" s="5"/>
      <c r="W102" s="5"/>
      <c r="X102" s="5"/>
    </row>
    <row r="103" spans="1:24">
      <c r="A103" s="5">
        <v>103</v>
      </c>
      <c r="B103" s="5" t="s">
        <v>24</v>
      </c>
      <c r="C103" s="5" t="s">
        <v>77</v>
      </c>
      <c r="D103" s="5" t="s">
        <v>297</v>
      </c>
      <c r="E103" s="5" t="s">
        <v>298</v>
      </c>
      <c r="F103" s="5"/>
      <c r="G103" s="6"/>
      <c r="H103" s="6">
        <f t="shared" si="5"/>
        <v>0</v>
      </c>
      <c r="I103" s="5" t="s">
        <v>225</v>
      </c>
      <c r="J103" s="5" t="s">
        <v>29</v>
      </c>
      <c r="K103" s="5" t="s">
        <v>30</v>
      </c>
      <c r="L103" s="5" t="s">
        <v>31</v>
      </c>
      <c r="M103" s="5"/>
      <c r="N103" s="5" t="s">
        <v>227</v>
      </c>
      <c r="O103" s="5">
        <v>13.5</v>
      </c>
      <c r="P103" s="5" t="s">
        <v>34</v>
      </c>
      <c r="Q103" s="5" t="s">
        <v>219</v>
      </c>
      <c r="R103" s="5" t="s">
        <v>36</v>
      </c>
      <c r="S103" s="5" t="s">
        <v>37</v>
      </c>
      <c r="T103" s="5">
        <v>0</v>
      </c>
      <c r="U103" s="5">
        <f t="shared" si="8"/>
        <v>0</v>
      </c>
      <c r="V103" s="5"/>
      <c r="W103" s="5"/>
      <c r="X103" s="5"/>
    </row>
    <row r="104" spans="1:24">
      <c r="A104" s="5">
        <v>104</v>
      </c>
      <c r="B104" s="5" t="s">
        <v>24</v>
      </c>
      <c r="C104" s="5" t="s">
        <v>190</v>
      </c>
      <c r="D104" s="5" t="s">
        <v>299</v>
      </c>
      <c r="E104" s="5" t="s">
        <v>300</v>
      </c>
      <c r="F104" s="5">
        <v>0.04</v>
      </c>
      <c r="G104" s="6">
        <v>0.039</v>
      </c>
      <c r="H104" s="6">
        <f t="shared" si="5"/>
        <v>-0.001</v>
      </c>
      <c r="I104" s="5" t="s">
        <v>107</v>
      </c>
      <c r="J104" s="5" t="s">
        <v>76</v>
      </c>
      <c r="K104" s="5" t="s">
        <v>251</v>
      </c>
      <c r="L104" s="5" t="s">
        <v>31</v>
      </c>
      <c r="M104" s="5"/>
      <c r="N104" s="5" t="s">
        <v>252</v>
      </c>
      <c r="O104" s="5">
        <v>12.6</v>
      </c>
      <c r="P104" s="5" t="s">
        <v>34</v>
      </c>
      <c r="Q104" s="5" t="s">
        <v>219</v>
      </c>
      <c r="R104" s="5" t="s">
        <v>36</v>
      </c>
      <c r="S104" s="5" t="s">
        <v>37</v>
      </c>
      <c r="T104" s="5">
        <v>100</v>
      </c>
      <c r="U104" s="5">
        <f t="shared" si="8"/>
        <v>4</v>
      </c>
      <c r="V104" s="5"/>
      <c r="W104" s="5"/>
      <c r="X104" s="5"/>
    </row>
    <row r="105" spans="1:24">
      <c r="A105" s="5">
        <v>105</v>
      </c>
      <c r="B105" s="5" t="s">
        <v>24</v>
      </c>
      <c r="C105" s="5" t="s">
        <v>190</v>
      </c>
      <c r="D105" s="5" t="s">
        <v>301</v>
      </c>
      <c r="E105" s="5" t="s">
        <v>302</v>
      </c>
      <c r="F105" s="5">
        <v>0.04</v>
      </c>
      <c r="G105" s="6">
        <v>0.039</v>
      </c>
      <c r="H105" s="6">
        <f t="shared" si="5"/>
        <v>-0.001</v>
      </c>
      <c r="I105" s="5" t="s">
        <v>107</v>
      </c>
      <c r="J105" s="5" t="s">
        <v>76</v>
      </c>
      <c r="K105" s="5" t="s">
        <v>251</v>
      </c>
      <c r="L105" s="5" t="s">
        <v>31</v>
      </c>
      <c r="M105" s="5"/>
      <c r="N105" s="5" t="s">
        <v>252</v>
      </c>
      <c r="O105" s="5">
        <v>12.6</v>
      </c>
      <c r="P105" s="5" t="s">
        <v>34</v>
      </c>
      <c r="Q105" s="5" t="s">
        <v>219</v>
      </c>
      <c r="R105" s="5" t="s">
        <v>36</v>
      </c>
      <c r="S105" s="5" t="s">
        <v>37</v>
      </c>
      <c r="T105" s="5">
        <v>100</v>
      </c>
      <c r="U105" s="5">
        <f t="shared" si="8"/>
        <v>4</v>
      </c>
      <c r="V105" s="5"/>
      <c r="W105" s="5">
        <v>7.5</v>
      </c>
      <c r="X105" s="5">
        <f>(O105-W105)*U105*12</f>
        <v>244.8</v>
      </c>
    </row>
    <row r="106" spans="1:24">
      <c r="A106" s="5">
        <v>106</v>
      </c>
      <c r="B106" s="5" t="s">
        <v>24</v>
      </c>
      <c r="C106" s="5" t="s">
        <v>190</v>
      </c>
      <c r="D106" s="5" t="s">
        <v>303</v>
      </c>
      <c r="E106" s="5" t="s">
        <v>304</v>
      </c>
      <c r="F106" s="5">
        <v>0.03</v>
      </c>
      <c r="G106" s="6">
        <v>0.03</v>
      </c>
      <c r="H106" s="6">
        <f t="shared" si="5"/>
        <v>0</v>
      </c>
      <c r="I106" s="5" t="s">
        <v>107</v>
      </c>
      <c r="J106" s="5" t="s">
        <v>76</v>
      </c>
      <c r="K106" s="5" t="s">
        <v>251</v>
      </c>
      <c r="L106" s="5" t="s">
        <v>31</v>
      </c>
      <c r="M106" s="5"/>
      <c r="N106" s="5" t="s">
        <v>252</v>
      </c>
      <c r="O106" s="5">
        <v>12.6</v>
      </c>
      <c r="P106" s="5" t="s">
        <v>34</v>
      </c>
      <c r="Q106" s="5" t="s">
        <v>219</v>
      </c>
      <c r="R106" s="5" t="s">
        <v>36</v>
      </c>
      <c r="S106" s="5" t="s">
        <v>37</v>
      </c>
      <c r="T106" s="5">
        <v>200</v>
      </c>
      <c r="U106" s="5">
        <f t="shared" si="8"/>
        <v>6</v>
      </c>
      <c r="V106" s="5"/>
      <c r="W106" s="5">
        <v>7.5</v>
      </c>
      <c r="X106" s="5">
        <f>(O106-W106)*U106*12</f>
        <v>367.2</v>
      </c>
    </row>
    <row r="107" spans="1:24">
      <c r="A107" s="5">
        <v>107</v>
      </c>
      <c r="B107" s="5" t="s">
        <v>24</v>
      </c>
      <c r="C107" s="5" t="s">
        <v>77</v>
      </c>
      <c r="D107" s="5" t="s">
        <v>305</v>
      </c>
      <c r="E107" s="5" t="s">
        <v>306</v>
      </c>
      <c r="F107" s="5"/>
      <c r="G107" s="6"/>
      <c r="H107" s="6">
        <f t="shared" si="5"/>
        <v>0</v>
      </c>
      <c r="I107" s="5" t="s">
        <v>107</v>
      </c>
      <c r="J107" s="5" t="s">
        <v>76</v>
      </c>
      <c r="K107" s="5" t="s">
        <v>251</v>
      </c>
      <c r="L107" s="5" t="s">
        <v>31</v>
      </c>
      <c r="M107" s="5"/>
      <c r="N107" s="5" t="s">
        <v>252</v>
      </c>
      <c r="O107" s="5">
        <v>12.6</v>
      </c>
      <c r="P107" s="5" t="s">
        <v>34</v>
      </c>
      <c r="Q107" s="5" t="s">
        <v>219</v>
      </c>
      <c r="R107" s="5" t="s">
        <v>36</v>
      </c>
      <c r="S107" s="5" t="s">
        <v>37</v>
      </c>
      <c r="T107" s="5">
        <v>0</v>
      </c>
      <c r="U107" s="5">
        <f t="shared" si="8"/>
        <v>0</v>
      </c>
      <c r="V107" s="5"/>
      <c r="W107" s="5">
        <v>7.5</v>
      </c>
      <c r="X107" s="5">
        <f>(O107-W107)*U107*12</f>
        <v>0</v>
      </c>
    </row>
    <row r="108" spans="1:24">
      <c r="A108" s="5">
        <v>108</v>
      </c>
      <c r="B108" s="5" t="s">
        <v>24</v>
      </c>
      <c r="C108" s="5" t="s">
        <v>77</v>
      </c>
      <c r="D108" s="5" t="s">
        <v>307</v>
      </c>
      <c r="E108" s="5" t="s">
        <v>308</v>
      </c>
      <c r="F108" s="5"/>
      <c r="G108" s="6"/>
      <c r="H108" s="6">
        <f t="shared" si="5"/>
        <v>0</v>
      </c>
      <c r="I108" s="5" t="s">
        <v>107</v>
      </c>
      <c r="J108" s="5" t="s">
        <v>76</v>
      </c>
      <c r="K108" s="5" t="s">
        <v>251</v>
      </c>
      <c r="L108" s="5" t="s">
        <v>31</v>
      </c>
      <c r="M108" s="5"/>
      <c r="N108" s="5" t="s">
        <v>252</v>
      </c>
      <c r="O108" s="5">
        <v>12.6</v>
      </c>
      <c r="P108" s="5" t="s">
        <v>34</v>
      </c>
      <c r="Q108" s="5" t="s">
        <v>219</v>
      </c>
      <c r="R108" s="5" t="s">
        <v>36</v>
      </c>
      <c r="S108" s="5" t="s">
        <v>37</v>
      </c>
      <c r="T108" s="5">
        <v>0</v>
      </c>
      <c r="U108" s="5">
        <f t="shared" si="8"/>
        <v>0</v>
      </c>
      <c r="V108" s="5"/>
      <c r="W108" s="5">
        <v>7.5</v>
      </c>
      <c r="X108" s="5">
        <f>(O108-W108)*U108*12</f>
        <v>0</v>
      </c>
    </row>
    <row r="109" spans="1:24">
      <c r="A109" s="5">
        <v>109</v>
      </c>
      <c r="B109" s="5" t="s">
        <v>24</v>
      </c>
      <c r="C109" s="5" t="s">
        <v>161</v>
      </c>
      <c r="D109" s="5" t="s">
        <v>309</v>
      </c>
      <c r="E109" s="5" t="s">
        <v>310</v>
      </c>
      <c r="F109" s="5"/>
      <c r="G109" s="6"/>
      <c r="H109" s="6">
        <f t="shared" si="5"/>
        <v>0</v>
      </c>
      <c r="I109" s="5" t="s">
        <v>107</v>
      </c>
      <c r="J109" s="5" t="s">
        <v>311</v>
      </c>
      <c r="K109" s="5">
        <v>8303</v>
      </c>
      <c r="L109" s="5" t="s">
        <v>31</v>
      </c>
      <c r="M109" s="5" t="s">
        <v>312</v>
      </c>
      <c r="N109" s="5"/>
      <c r="O109" s="5">
        <v>9.3</v>
      </c>
      <c r="P109" s="5" t="s">
        <v>34</v>
      </c>
      <c r="Q109" s="5" t="s">
        <v>313</v>
      </c>
      <c r="R109" s="5" t="s">
        <v>36</v>
      </c>
      <c r="S109" s="5" t="s">
        <v>37</v>
      </c>
      <c r="T109" s="5">
        <v>10</v>
      </c>
      <c r="U109" s="5">
        <f t="shared" si="8"/>
        <v>0</v>
      </c>
      <c r="V109" s="5"/>
      <c r="W109" s="5"/>
      <c r="X109" s="5"/>
    </row>
    <row r="110" spans="1:24">
      <c r="A110" s="5">
        <v>110</v>
      </c>
      <c r="B110" s="5" t="s">
        <v>24</v>
      </c>
      <c r="C110" s="5" t="s">
        <v>61</v>
      </c>
      <c r="D110" s="5" t="s">
        <v>314</v>
      </c>
      <c r="E110" s="5" t="s">
        <v>315</v>
      </c>
      <c r="F110" s="5">
        <v>0.003</v>
      </c>
      <c r="G110" s="6"/>
      <c r="H110" s="6">
        <f t="shared" ref="H110:H153" si="9">+G110-F110</f>
        <v>-0.003</v>
      </c>
      <c r="I110" s="5" t="s">
        <v>107</v>
      </c>
      <c r="J110" s="5" t="s">
        <v>316</v>
      </c>
      <c r="K110" s="5" t="s">
        <v>317</v>
      </c>
      <c r="L110" s="5" t="s">
        <v>31</v>
      </c>
      <c r="M110" s="5" t="s">
        <v>318</v>
      </c>
      <c r="N110" s="5"/>
      <c r="O110" s="5">
        <v>15</v>
      </c>
      <c r="P110" s="5" t="s">
        <v>34</v>
      </c>
      <c r="Q110" s="5" t="s">
        <v>313</v>
      </c>
      <c r="R110" s="5" t="s">
        <v>36</v>
      </c>
      <c r="S110" s="5" t="s">
        <v>37</v>
      </c>
      <c r="T110" s="5">
        <v>1500</v>
      </c>
      <c r="U110" s="5">
        <f t="shared" si="8"/>
        <v>4.5</v>
      </c>
      <c r="V110" s="5"/>
      <c r="W110" s="5"/>
      <c r="X110" s="5"/>
    </row>
    <row r="111" spans="1:24">
      <c r="A111" s="5">
        <v>111</v>
      </c>
      <c r="B111" s="5" t="s">
        <v>24</v>
      </c>
      <c r="C111" s="5" t="s">
        <v>190</v>
      </c>
      <c r="D111" s="5" t="s">
        <v>319</v>
      </c>
      <c r="E111" s="5" t="s">
        <v>320</v>
      </c>
      <c r="F111" s="5">
        <v>0.113</v>
      </c>
      <c r="G111" s="6">
        <v>0.109</v>
      </c>
      <c r="H111" s="6">
        <f t="shared" si="9"/>
        <v>-0.004</v>
      </c>
      <c r="I111" s="5" t="s">
        <v>107</v>
      </c>
      <c r="J111" s="5" t="s">
        <v>321</v>
      </c>
      <c r="K111" s="5" t="s">
        <v>322</v>
      </c>
      <c r="L111" s="5" t="s">
        <v>31</v>
      </c>
      <c r="M111" s="5" t="s">
        <v>323</v>
      </c>
      <c r="N111" s="5" t="s">
        <v>323</v>
      </c>
      <c r="O111" s="5">
        <v>25</v>
      </c>
      <c r="P111" s="5" t="s">
        <v>34</v>
      </c>
      <c r="Q111" s="5" t="s">
        <v>313</v>
      </c>
      <c r="R111" s="5" t="s">
        <v>36</v>
      </c>
      <c r="S111" s="5" t="s">
        <v>37</v>
      </c>
      <c r="T111" s="5">
        <v>100</v>
      </c>
      <c r="U111" s="5">
        <f t="shared" si="8"/>
        <v>11.3</v>
      </c>
      <c r="V111" s="5" t="s">
        <v>324</v>
      </c>
      <c r="W111" s="5">
        <v>15.5</v>
      </c>
      <c r="X111" s="5">
        <f>(O111-W111)*U111*12</f>
        <v>1288.2</v>
      </c>
    </row>
    <row r="112" spans="1:24">
      <c r="A112" s="5">
        <v>112</v>
      </c>
      <c r="B112" s="5" t="s">
        <v>24</v>
      </c>
      <c r="C112" s="5" t="s">
        <v>190</v>
      </c>
      <c r="D112" s="5" t="s">
        <v>325</v>
      </c>
      <c r="E112" s="5" t="s">
        <v>326</v>
      </c>
      <c r="F112" s="5">
        <v>0.1066</v>
      </c>
      <c r="G112" s="6">
        <v>0.109</v>
      </c>
      <c r="H112" s="6">
        <f t="shared" si="9"/>
        <v>0.0024</v>
      </c>
      <c r="I112" s="5" t="s">
        <v>107</v>
      </c>
      <c r="J112" s="5" t="s">
        <v>321</v>
      </c>
      <c r="K112" s="5" t="s">
        <v>322</v>
      </c>
      <c r="L112" s="5" t="s">
        <v>31</v>
      </c>
      <c r="M112" s="5" t="s">
        <v>323</v>
      </c>
      <c r="N112" s="5" t="s">
        <v>323</v>
      </c>
      <c r="O112" s="5">
        <v>25</v>
      </c>
      <c r="P112" s="5" t="s">
        <v>34</v>
      </c>
      <c r="Q112" s="5" t="s">
        <v>313</v>
      </c>
      <c r="R112" s="5" t="s">
        <v>36</v>
      </c>
      <c r="S112" s="5" t="s">
        <v>37</v>
      </c>
      <c r="T112" s="5">
        <v>100</v>
      </c>
      <c r="U112" s="5">
        <f t="shared" si="8"/>
        <v>10.66</v>
      </c>
      <c r="V112" s="5" t="s">
        <v>324</v>
      </c>
      <c r="W112" s="5">
        <v>15.5</v>
      </c>
      <c r="X112" s="5">
        <f>(O112-W112)*U112*12</f>
        <v>1215.24</v>
      </c>
    </row>
    <row r="113" spans="1:24">
      <c r="A113" s="5">
        <v>113</v>
      </c>
      <c r="B113" s="5" t="s">
        <v>24</v>
      </c>
      <c r="C113" s="5" t="s">
        <v>58</v>
      </c>
      <c r="D113" s="5" t="s">
        <v>327</v>
      </c>
      <c r="E113" s="5" t="s">
        <v>328</v>
      </c>
      <c r="F113" s="5">
        <v>0.0185</v>
      </c>
      <c r="G113" s="6">
        <v>0.019</v>
      </c>
      <c r="H113" s="6">
        <f t="shared" si="9"/>
        <v>0.0005</v>
      </c>
      <c r="I113" s="5" t="s">
        <v>107</v>
      </c>
      <c r="J113" s="5" t="s">
        <v>29</v>
      </c>
      <c r="K113" s="5" t="s">
        <v>329</v>
      </c>
      <c r="L113" s="5" t="s">
        <v>31</v>
      </c>
      <c r="M113" s="5" t="s">
        <v>312</v>
      </c>
      <c r="N113" s="5"/>
      <c r="O113" s="5">
        <v>11</v>
      </c>
      <c r="P113" s="5" t="s">
        <v>34</v>
      </c>
      <c r="Q113" s="5" t="s">
        <v>313</v>
      </c>
      <c r="R113" s="5" t="s">
        <v>36</v>
      </c>
      <c r="S113" s="5" t="s">
        <v>37</v>
      </c>
      <c r="T113" s="5">
        <v>60</v>
      </c>
      <c r="U113" s="5">
        <f t="shared" si="8"/>
        <v>1.11</v>
      </c>
      <c r="V113" s="5"/>
      <c r="W113" s="5"/>
      <c r="X113" s="5"/>
    </row>
    <row r="114" spans="1:24">
      <c r="A114" s="5">
        <v>114</v>
      </c>
      <c r="B114" s="5" t="s">
        <v>24</v>
      </c>
      <c r="C114" s="5" t="s">
        <v>58</v>
      </c>
      <c r="D114" s="5" t="s">
        <v>330</v>
      </c>
      <c r="E114" s="5" t="s">
        <v>331</v>
      </c>
      <c r="F114" s="5">
        <v>0.019</v>
      </c>
      <c r="G114" s="6">
        <v>0.019</v>
      </c>
      <c r="H114" s="6">
        <f t="shared" si="9"/>
        <v>0</v>
      </c>
      <c r="I114" s="5" t="s">
        <v>107</v>
      </c>
      <c r="J114" s="5" t="s">
        <v>29</v>
      </c>
      <c r="K114" s="5" t="s">
        <v>329</v>
      </c>
      <c r="L114" s="5" t="s">
        <v>31</v>
      </c>
      <c r="M114" s="5" t="s">
        <v>312</v>
      </c>
      <c r="N114" s="5"/>
      <c r="O114" s="5">
        <v>11</v>
      </c>
      <c r="P114" s="5" t="s">
        <v>34</v>
      </c>
      <c r="Q114" s="5" t="s">
        <v>313</v>
      </c>
      <c r="R114" s="5" t="s">
        <v>36</v>
      </c>
      <c r="S114" s="5" t="s">
        <v>37</v>
      </c>
      <c r="T114" s="5">
        <v>60</v>
      </c>
      <c r="U114" s="5">
        <f t="shared" si="8"/>
        <v>1.14</v>
      </c>
      <c r="V114" s="5"/>
      <c r="W114" s="5"/>
      <c r="X114" s="5"/>
    </row>
    <row r="115" spans="1:24">
      <c r="A115" s="5">
        <v>115</v>
      </c>
      <c r="B115" s="5" t="s">
        <v>24</v>
      </c>
      <c r="C115" s="5" t="s">
        <v>58</v>
      </c>
      <c r="D115" s="5" t="s">
        <v>332</v>
      </c>
      <c r="E115" s="5" t="s">
        <v>333</v>
      </c>
      <c r="F115" s="5">
        <v>0.0615</v>
      </c>
      <c r="G115" s="6">
        <v>0.063</v>
      </c>
      <c r="H115" s="6">
        <f t="shared" si="9"/>
        <v>0.0015</v>
      </c>
      <c r="I115" s="5" t="s">
        <v>107</v>
      </c>
      <c r="J115" s="5" t="s">
        <v>29</v>
      </c>
      <c r="K115" s="5" t="s">
        <v>329</v>
      </c>
      <c r="L115" s="5" t="s">
        <v>31</v>
      </c>
      <c r="M115" s="5" t="s">
        <v>312</v>
      </c>
      <c r="N115" s="5"/>
      <c r="O115" s="5">
        <v>11</v>
      </c>
      <c r="P115" s="5" t="s">
        <v>34</v>
      </c>
      <c r="Q115" s="5" t="s">
        <v>313</v>
      </c>
      <c r="R115" s="5" t="s">
        <v>36</v>
      </c>
      <c r="S115" s="5" t="s">
        <v>37</v>
      </c>
      <c r="T115" s="5">
        <v>60</v>
      </c>
      <c r="U115" s="5">
        <f t="shared" si="8"/>
        <v>3.69</v>
      </c>
      <c r="V115" s="5"/>
      <c r="W115" s="5"/>
      <c r="X115" s="5"/>
    </row>
    <row r="116" spans="1:24">
      <c r="A116" s="5">
        <v>116</v>
      </c>
      <c r="B116" s="5" t="s">
        <v>24</v>
      </c>
      <c r="C116" s="5" t="s">
        <v>58</v>
      </c>
      <c r="D116" s="5" t="s">
        <v>334</v>
      </c>
      <c r="E116" s="5" t="s">
        <v>335</v>
      </c>
      <c r="F116" s="5">
        <v>0.0605</v>
      </c>
      <c r="G116" s="6">
        <v>0.062</v>
      </c>
      <c r="H116" s="6">
        <f t="shared" si="9"/>
        <v>0.0015</v>
      </c>
      <c r="I116" s="5" t="s">
        <v>107</v>
      </c>
      <c r="J116" s="5" t="s">
        <v>29</v>
      </c>
      <c r="K116" s="5" t="s">
        <v>329</v>
      </c>
      <c r="L116" s="5" t="s">
        <v>31</v>
      </c>
      <c r="M116" s="5" t="s">
        <v>312</v>
      </c>
      <c r="N116" s="5"/>
      <c r="O116" s="5">
        <v>11</v>
      </c>
      <c r="P116" s="5" t="s">
        <v>34</v>
      </c>
      <c r="Q116" s="5" t="s">
        <v>313</v>
      </c>
      <c r="R116" s="5" t="s">
        <v>36</v>
      </c>
      <c r="S116" s="5" t="s">
        <v>37</v>
      </c>
      <c r="T116" s="5">
        <v>60</v>
      </c>
      <c r="U116" s="5">
        <f t="shared" si="8"/>
        <v>3.63</v>
      </c>
      <c r="V116" s="5"/>
      <c r="W116" s="5"/>
      <c r="X116" s="5"/>
    </row>
    <row r="117" spans="1:24">
      <c r="A117" s="5">
        <v>117</v>
      </c>
      <c r="B117" s="5" t="s">
        <v>24</v>
      </c>
      <c r="C117" s="5" t="s">
        <v>58</v>
      </c>
      <c r="D117" s="5" t="s">
        <v>336</v>
      </c>
      <c r="E117" s="5" t="s">
        <v>337</v>
      </c>
      <c r="F117" s="5">
        <v>0.00825</v>
      </c>
      <c r="G117" s="6">
        <v>0.008</v>
      </c>
      <c r="H117" s="6">
        <f t="shared" si="9"/>
        <v>-0.00025</v>
      </c>
      <c r="I117" s="5" t="s">
        <v>107</v>
      </c>
      <c r="J117" s="5" t="s">
        <v>29</v>
      </c>
      <c r="K117" s="5" t="s">
        <v>329</v>
      </c>
      <c r="L117" s="5" t="s">
        <v>31</v>
      </c>
      <c r="M117" s="5" t="s">
        <v>312</v>
      </c>
      <c r="N117" s="5"/>
      <c r="O117" s="5">
        <v>11</v>
      </c>
      <c r="P117" s="5" t="s">
        <v>34</v>
      </c>
      <c r="Q117" s="5" t="s">
        <v>313</v>
      </c>
      <c r="R117" s="5" t="s">
        <v>36</v>
      </c>
      <c r="S117" s="5" t="s">
        <v>37</v>
      </c>
      <c r="T117" s="5">
        <v>30</v>
      </c>
      <c r="U117" s="5">
        <f t="shared" si="8"/>
        <v>0.2475</v>
      </c>
      <c r="V117" s="5"/>
      <c r="W117" s="5"/>
      <c r="X117" s="5"/>
    </row>
    <row r="118" spans="1:24">
      <c r="A118" s="5">
        <v>118</v>
      </c>
      <c r="B118" s="5" t="s">
        <v>24</v>
      </c>
      <c r="C118" s="5" t="s">
        <v>161</v>
      </c>
      <c r="D118" s="5" t="s">
        <v>338</v>
      </c>
      <c r="E118" s="5" t="s">
        <v>339</v>
      </c>
      <c r="F118" s="5">
        <v>0.0165</v>
      </c>
      <c r="G118" s="6"/>
      <c r="H118" s="6">
        <f t="shared" si="9"/>
        <v>-0.0165</v>
      </c>
      <c r="I118" s="5" t="s">
        <v>107</v>
      </c>
      <c r="J118" s="5" t="s">
        <v>311</v>
      </c>
      <c r="K118" s="5">
        <v>8303</v>
      </c>
      <c r="L118" s="5" t="s">
        <v>31</v>
      </c>
      <c r="M118" s="5" t="s">
        <v>312</v>
      </c>
      <c r="N118" s="5"/>
      <c r="O118" s="5">
        <v>9.3</v>
      </c>
      <c r="P118" s="5" t="s">
        <v>34</v>
      </c>
      <c r="Q118" s="5" t="s">
        <v>313</v>
      </c>
      <c r="R118" s="5" t="s">
        <v>36</v>
      </c>
      <c r="S118" s="5" t="s">
        <v>37</v>
      </c>
      <c r="T118" s="5">
        <v>0</v>
      </c>
      <c r="U118" s="5">
        <f t="shared" si="8"/>
        <v>0</v>
      </c>
      <c r="V118" s="5"/>
      <c r="W118" s="5"/>
      <c r="X118" s="5"/>
    </row>
    <row r="119" spans="1:24">
      <c r="A119" s="5">
        <v>119</v>
      </c>
      <c r="B119" s="5" t="s">
        <v>24</v>
      </c>
      <c r="C119" s="5" t="s">
        <v>161</v>
      </c>
      <c r="D119" s="5" t="s">
        <v>340</v>
      </c>
      <c r="E119" s="5" t="s">
        <v>341</v>
      </c>
      <c r="F119" s="5">
        <v>0.0185</v>
      </c>
      <c r="G119" s="6">
        <v>0.019</v>
      </c>
      <c r="H119" s="6">
        <f t="shared" si="9"/>
        <v>0.0005</v>
      </c>
      <c r="I119" s="5" t="s">
        <v>107</v>
      </c>
      <c r="J119" s="5" t="s">
        <v>29</v>
      </c>
      <c r="K119" s="5" t="s">
        <v>329</v>
      </c>
      <c r="L119" s="5" t="s">
        <v>31</v>
      </c>
      <c r="M119" s="5" t="s">
        <v>312</v>
      </c>
      <c r="N119" s="5"/>
      <c r="O119" s="5">
        <v>11</v>
      </c>
      <c r="P119" s="5" t="s">
        <v>34</v>
      </c>
      <c r="Q119" s="5" t="s">
        <v>313</v>
      </c>
      <c r="R119" s="5" t="s">
        <v>36</v>
      </c>
      <c r="S119" s="5" t="s">
        <v>37</v>
      </c>
      <c r="T119" s="5">
        <v>300</v>
      </c>
      <c r="U119" s="5">
        <f t="shared" si="8"/>
        <v>5.55</v>
      </c>
      <c r="V119" s="5"/>
      <c r="W119" s="5"/>
      <c r="X119" s="5"/>
    </row>
    <row r="120" spans="1:24">
      <c r="A120" s="5">
        <v>120</v>
      </c>
      <c r="B120" s="5" t="s">
        <v>24</v>
      </c>
      <c r="C120" s="5" t="s">
        <v>342</v>
      </c>
      <c r="D120" s="5" t="s">
        <v>343</v>
      </c>
      <c r="E120" s="5" t="s">
        <v>344</v>
      </c>
      <c r="F120" s="5">
        <v>0.042</v>
      </c>
      <c r="G120" s="6">
        <v>0.043</v>
      </c>
      <c r="H120" s="6">
        <f t="shared" si="9"/>
        <v>0.000999999999999994</v>
      </c>
      <c r="I120" s="5" t="s">
        <v>107</v>
      </c>
      <c r="J120" s="5" t="s">
        <v>321</v>
      </c>
      <c r="K120" s="5" t="s">
        <v>322</v>
      </c>
      <c r="L120" s="5" t="s">
        <v>31</v>
      </c>
      <c r="M120" s="5" t="s">
        <v>323</v>
      </c>
      <c r="N120" s="5" t="s">
        <v>323</v>
      </c>
      <c r="O120" s="5">
        <v>25</v>
      </c>
      <c r="P120" s="5" t="s">
        <v>34</v>
      </c>
      <c r="Q120" s="5" t="s">
        <v>313</v>
      </c>
      <c r="R120" s="5" t="s">
        <v>36</v>
      </c>
      <c r="S120" s="5" t="s">
        <v>37</v>
      </c>
      <c r="T120" s="5">
        <v>600</v>
      </c>
      <c r="U120" s="5">
        <f t="shared" si="8"/>
        <v>25.2</v>
      </c>
      <c r="V120" s="5" t="s">
        <v>324</v>
      </c>
      <c r="W120" s="5">
        <v>15.5</v>
      </c>
      <c r="X120" s="5">
        <f>(O120-W120)*U120*12</f>
        <v>2872.8</v>
      </c>
    </row>
    <row r="121" spans="1:24">
      <c r="A121" s="5">
        <v>121</v>
      </c>
      <c r="B121" s="5" t="s">
        <v>24</v>
      </c>
      <c r="C121" s="5" t="s">
        <v>345</v>
      </c>
      <c r="D121" s="5" t="s">
        <v>346</v>
      </c>
      <c r="E121" s="5" t="s">
        <v>347</v>
      </c>
      <c r="F121" s="5">
        <v>0.0145</v>
      </c>
      <c r="G121" s="6"/>
      <c r="H121" s="6">
        <f t="shared" si="9"/>
        <v>-0.0145</v>
      </c>
      <c r="I121" s="5" t="s">
        <v>107</v>
      </c>
      <c r="J121" s="5" t="s">
        <v>316</v>
      </c>
      <c r="K121" s="5" t="s">
        <v>317</v>
      </c>
      <c r="L121" s="5" t="s">
        <v>31</v>
      </c>
      <c r="M121" s="5" t="s">
        <v>318</v>
      </c>
      <c r="N121" s="5"/>
      <c r="O121" s="5">
        <v>15</v>
      </c>
      <c r="P121" s="5" t="s">
        <v>34</v>
      </c>
      <c r="Q121" s="5" t="s">
        <v>313</v>
      </c>
      <c r="R121" s="5" t="s">
        <v>36</v>
      </c>
      <c r="S121" s="5" t="s">
        <v>37</v>
      </c>
      <c r="T121" s="5">
        <v>200</v>
      </c>
      <c r="U121" s="5">
        <f t="shared" si="8"/>
        <v>2.9</v>
      </c>
      <c r="V121" s="5"/>
      <c r="W121" s="5"/>
      <c r="X121" s="5"/>
    </row>
    <row r="122" spans="1:24">
      <c r="A122" s="5">
        <v>122</v>
      </c>
      <c r="B122" s="5" t="s">
        <v>24</v>
      </c>
      <c r="C122" s="5" t="s">
        <v>345</v>
      </c>
      <c r="D122" s="5" t="s">
        <v>348</v>
      </c>
      <c r="E122" s="5" t="s">
        <v>349</v>
      </c>
      <c r="F122" s="5">
        <v>0.009</v>
      </c>
      <c r="G122" s="6">
        <v>0.009</v>
      </c>
      <c r="H122" s="6">
        <f t="shared" si="9"/>
        <v>0</v>
      </c>
      <c r="I122" s="5" t="s">
        <v>107</v>
      </c>
      <c r="J122" s="5" t="s">
        <v>311</v>
      </c>
      <c r="K122" s="5">
        <v>8303</v>
      </c>
      <c r="L122" s="5" t="s">
        <v>31</v>
      </c>
      <c r="M122" s="5" t="s">
        <v>312</v>
      </c>
      <c r="N122" s="5"/>
      <c r="O122" s="5">
        <v>9.3</v>
      </c>
      <c r="P122" s="5" t="s">
        <v>34</v>
      </c>
      <c r="Q122" s="5" t="s">
        <v>313</v>
      </c>
      <c r="R122" s="5" t="s">
        <v>36</v>
      </c>
      <c r="S122" s="5" t="s">
        <v>37</v>
      </c>
      <c r="T122" s="5">
        <v>200</v>
      </c>
      <c r="U122" s="5">
        <f t="shared" si="8"/>
        <v>1.8</v>
      </c>
      <c r="V122" s="5"/>
      <c r="W122" s="5"/>
      <c r="X122" s="5"/>
    </row>
    <row r="123" spans="1:24">
      <c r="A123" s="5">
        <v>123</v>
      </c>
      <c r="B123" s="5" t="s">
        <v>24</v>
      </c>
      <c r="C123" s="5" t="s">
        <v>350</v>
      </c>
      <c r="D123" s="5" t="s">
        <v>351</v>
      </c>
      <c r="E123" s="5" t="s">
        <v>352</v>
      </c>
      <c r="F123" s="5">
        <v>0.011</v>
      </c>
      <c r="G123" s="6">
        <v>0.011</v>
      </c>
      <c r="H123" s="6">
        <f t="shared" si="9"/>
        <v>0</v>
      </c>
      <c r="I123" s="5" t="s">
        <v>107</v>
      </c>
      <c r="J123" s="5" t="s">
        <v>311</v>
      </c>
      <c r="K123" s="5">
        <v>8303</v>
      </c>
      <c r="L123" s="5" t="s">
        <v>31</v>
      </c>
      <c r="M123" s="5" t="s">
        <v>312</v>
      </c>
      <c r="N123" s="5"/>
      <c r="O123" s="5">
        <v>9.3</v>
      </c>
      <c r="P123" s="5" t="s">
        <v>34</v>
      </c>
      <c r="Q123" s="5" t="s">
        <v>313</v>
      </c>
      <c r="R123" s="5" t="s">
        <v>36</v>
      </c>
      <c r="S123" s="5" t="s">
        <v>37</v>
      </c>
      <c r="T123" s="5">
        <v>20</v>
      </c>
      <c r="U123" s="5">
        <f t="shared" si="8"/>
        <v>0.22</v>
      </c>
      <c r="V123" s="5"/>
      <c r="W123" s="5"/>
      <c r="X123" s="5"/>
    </row>
    <row r="124" spans="1:24">
      <c r="A124" s="5">
        <v>124</v>
      </c>
      <c r="B124" s="5" t="s">
        <v>24</v>
      </c>
      <c r="C124" s="5" t="s">
        <v>190</v>
      </c>
      <c r="D124" s="5" t="s">
        <v>353</v>
      </c>
      <c r="E124" s="5" t="s">
        <v>354</v>
      </c>
      <c r="F124" s="5">
        <v>0.0545</v>
      </c>
      <c r="G124" s="6"/>
      <c r="H124" s="6">
        <f t="shared" si="9"/>
        <v>-0.0545</v>
      </c>
      <c r="I124" s="5" t="s">
        <v>107</v>
      </c>
      <c r="J124" s="5" t="s">
        <v>321</v>
      </c>
      <c r="K124" s="5" t="s">
        <v>322</v>
      </c>
      <c r="L124" s="5" t="s">
        <v>31</v>
      </c>
      <c r="M124" s="5" t="s">
        <v>323</v>
      </c>
      <c r="N124" s="5" t="s">
        <v>323</v>
      </c>
      <c r="O124" s="5">
        <v>25</v>
      </c>
      <c r="P124" s="5" t="s">
        <v>34</v>
      </c>
      <c r="Q124" s="5" t="s">
        <v>313</v>
      </c>
      <c r="R124" s="5" t="s">
        <v>36</v>
      </c>
      <c r="S124" s="5" t="s">
        <v>37</v>
      </c>
      <c r="T124" s="5">
        <v>60</v>
      </c>
      <c r="U124" s="5">
        <f t="shared" si="8"/>
        <v>3.27</v>
      </c>
      <c r="V124" s="5" t="s">
        <v>324</v>
      </c>
      <c r="W124" s="5">
        <v>15.5</v>
      </c>
      <c r="X124" s="5">
        <f>(O124-W124)*U124*12</f>
        <v>372.78</v>
      </c>
    </row>
    <row r="125" spans="1:24">
      <c r="A125" s="5">
        <v>125</v>
      </c>
      <c r="B125" s="5" t="s">
        <v>24</v>
      </c>
      <c r="C125" s="5" t="s">
        <v>61</v>
      </c>
      <c r="D125" s="5" t="s">
        <v>314</v>
      </c>
      <c r="E125" s="5" t="s">
        <v>355</v>
      </c>
      <c r="F125" s="5">
        <v>0.003</v>
      </c>
      <c r="G125" s="6"/>
      <c r="H125" s="6">
        <f t="shared" si="9"/>
        <v>-0.003</v>
      </c>
      <c r="I125" s="5" t="s">
        <v>107</v>
      </c>
      <c r="J125" s="5" t="s">
        <v>316</v>
      </c>
      <c r="K125" s="5" t="s">
        <v>317</v>
      </c>
      <c r="L125" s="5" t="s">
        <v>31</v>
      </c>
      <c r="M125" s="5" t="s">
        <v>318</v>
      </c>
      <c r="N125" s="5"/>
      <c r="O125" s="5">
        <v>15</v>
      </c>
      <c r="P125" s="5" t="s">
        <v>34</v>
      </c>
      <c r="Q125" s="5" t="s">
        <v>313</v>
      </c>
      <c r="R125" s="5" t="s">
        <v>36</v>
      </c>
      <c r="S125" s="5" t="s">
        <v>37</v>
      </c>
      <c r="T125" s="5">
        <v>0</v>
      </c>
      <c r="U125" s="5">
        <f t="shared" si="8"/>
        <v>0</v>
      </c>
      <c r="V125" s="5"/>
      <c r="W125" s="5"/>
      <c r="X125" s="5"/>
    </row>
    <row r="126" spans="1:24">
      <c r="A126" s="5">
        <v>126</v>
      </c>
      <c r="B126" s="5" t="s">
        <v>24</v>
      </c>
      <c r="C126" s="5" t="s">
        <v>49</v>
      </c>
      <c r="D126" s="5" t="s">
        <v>356</v>
      </c>
      <c r="E126" s="5" t="s">
        <v>357</v>
      </c>
      <c r="F126" s="5">
        <v>0.195</v>
      </c>
      <c r="G126" s="6">
        <v>0.169</v>
      </c>
      <c r="H126" s="6">
        <f t="shared" si="9"/>
        <v>-0.026</v>
      </c>
      <c r="I126" s="5" t="s">
        <v>107</v>
      </c>
      <c r="J126" s="5" t="s">
        <v>321</v>
      </c>
      <c r="K126" s="5" t="s">
        <v>322</v>
      </c>
      <c r="L126" s="5" t="s">
        <v>31</v>
      </c>
      <c r="M126" s="5" t="s">
        <v>323</v>
      </c>
      <c r="N126" s="5" t="s">
        <v>323</v>
      </c>
      <c r="O126" s="5">
        <v>25</v>
      </c>
      <c r="P126" s="5" t="s">
        <v>34</v>
      </c>
      <c r="Q126" s="5" t="s">
        <v>313</v>
      </c>
      <c r="R126" s="5" t="s">
        <v>36</v>
      </c>
      <c r="S126" s="5" t="s">
        <v>37</v>
      </c>
      <c r="T126" s="5">
        <v>30</v>
      </c>
      <c r="U126" s="5">
        <f t="shared" si="8"/>
        <v>5.85</v>
      </c>
      <c r="V126" s="5" t="s">
        <v>324</v>
      </c>
      <c r="W126" s="5">
        <v>15.5</v>
      </c>
      <c r="X126" s="5">
        <f t="shared" ref="X126:X146" si="10">(O126-W126)*U126*12</f>
        <v>666.9</v>
      </c>
    </row>
    <row r="127" spans="1:24">
      <c r="A127" s="5">
        <v>127</v>
      </c>
      <c r="B127" s="5" t="s">
        <v>24</v>
      </c>
      <c r="C127" s="5" t="s">
        <v>49</v>
      </c>
      <c r="D127" s="5" t="s">
        <v>358</v>
      </c>
      <c r="E127" s="5" t="s">
        <v>359</v>
      </c>
      <c r="F127" s="5">
        <v>0.197</v>
      </c>
      <c r="G127" s="6">
        <v>0.194</v>
      </c>
      <c r="H127" s="6">
        <f t="shared" si="9"/>
        <v>-0.003</v>
      </c>
      <c r="I127" s="5" t="s">
        <v>107</v>
      </c>
      <c r="J127" s="5" t="s">
        <v>321</v>
      </c>
      <c r="K127" s="5" t="s">
        <v>322</v>
      </c>
      <c r="L127" s="5" t="s">
        <v>31</v>
      </c>
      <c r="M127" s="5" t="s">
        <v>323</v>
      </c>
      <c r="N127" s="5" t="s">
        <v>323</v>
      </c>
      <c r="O127" s="5">
        <v>25</v>
      </c>
      <c r="P127" s="5" t="s">
        <v>34</v>
      </c>
      <c r="Q127" s="5" t="s">
        <v>313</v>
      </c>
      <c r="R127" s="5" t="s">
        <v>36</v>
      </c>
      <c r="S127" s="5" t="s">
        <v>37</v>
      </c>
      <c r="T127" s="5">
        <v>30</v>
      </c>
      <c r="U127" s="5">
        <f t="shared" si="8"/>
        <v>5.91</v>
      </c>
      <c r="V127" s="5" t="s">
        <v>324</v>
      </c>
      <c r="W127" s="5">
        <v>15.5</v>
      </c>
      <c r="X127" s="5">
        <f t="shared" si="10"/>
        <v>673.74</v>
      </c>
    </row>
    <row r="128" spans="1:24">
      <c r="A128" s="5">
        <v>128</v>
      </c>
      <c r="B128" s="5" t="s">
        <v>24</v>
      </c>
      <c r="C128" s="5" t="s">
        <v>207</v>
      </c>
      <c r="D128" s="5" t="s">
        <v>360</v>
      </c>
      <c r="E128" s="5" t="s">
        <v>361</v>
      </c>
      <c r="F128" s="5">
        <v>0.1805</v>
      </c>
      <c r="G128" s="6">
        <v>0.182</v>
      </c>
      <c r="H128" s="6">
        <f t="shared" si="9"/>
        <v>0.0015</v>
      </c>
      <c r="I128" s="5" t="s">
        <v>107</v>
      </c>
      <c r="J128" s="5" t="s">
        <v>321</v>
      </c>
      <c r="K128" s="5" t="s">
        <v>322</v>
      </c>
      <c r="L128" s="5" t="s">
        <v>31</v>
      </c>
      <c r="M128" s="5" t="s">
        <v>323</v>
      </c>
      <c r="N128" s="5" t="s">
        <v>323</v>
      </c>
      <c r="O128" s="5">
        <v>25</v>
      </c>
      <c r="P128" s="5" t="s">
        <v>34</v>
      </c>
      <c r="Q128" s="5" t="s">
        <v>313</v>
      </c>
      <c r="R128" s="5" t="s">
        <v>36</v>
      </c>
      <c r="S128" s="5" t="s">
        <v>37</v>
      </c>
      <c r="T128" s="5">
        <v>200</v>
      </c>
      <c r="U128" s="5">
        <f t="shared" si="8"/>
        <v>36.1</v>
      </c>
      <c r="V128" s="5" t="s">
        <v>324</v>
      </c>
      <c r="W128" s="5">
        <v>15.5</v>
      </c>
      <c r="X128" s="5">
        <f t="shared" si="10"/>
        <v>4115.4</v>
      </c>
    </row>
    <row r="129" spans="1:24">
      <c r="A129" s="5">
        <v>129</v>
      </c>
      <c r="B129" s="5" t="s">
        <v>24</v>
      </c>
      <c r="C129" s="5" t="s">
        <v>362</v>
      </c>
      <c r="D129" s="5" t="s">
        <v>363</v>
      </c>
      <c r="E129" s="5" t="s">
        <v>364</v>
      </c>
      <c r="F129" s="5"/>
      <c r="G129" s="6"/>
      <c r="H129" s="6">
        <f t="shared" si="9"/>
        <v>0</v>
      </c>
      <c r="I129" s="5" t="s">
        <v>107</v>
      </c>
      <c r="J129" s="5" t="s">
        <v>321</v>
      </c>
      <c r="K129" s="5" t="s">
        <v>322</v>
      </c>
      <c r="L129" s="5" t="s">
        <v>31</v>
      </c>
      <c r="M129" s="5" t="s">
        <v>323</v>
      </c>
      <c r="N129" s="5" t="s">
        <v>323</v>
      </c>
      <c r="O129" s="5">
        <v>25</v>
      </c>
      <c r="P129" s="5" t="s">
        <v>34</v>
      </c>
      <c r="Q129" s="5" t="s">
        <v>313</v>
      </c>
      <c r="R129" s="5" t="s">
        <v>36</v>
      </c>
      <c r="S129" s="5" t="s">
        <v>37</v>
      </c>
      <c r="T129" s="5">
        <v>150</v>
      </c>
      <c r="U129" s="5">
        <f t="shared" si="8"/>
        <v>0</v>
      </c>
      <c r="V129" s="5" t="s">
        <v>324</v>
      </c>
      <c r="W129" s="5">
        <v>15.5</v>
      </c>
      <c r="X129" s="5">
        <f t="shared" si="10"/>
        <v>0</v>
      </c>
    </row>
    <row r="130" spans="1:24">
      <c r="A130" s="5">
        <v>130</v>
      </c>
      <c r="B130" s="5" t="s">
        <v>24</v>
      </c>
      <c r="C130" s="5" t="s">
        <v>362</v>
      </c>
      <c r="D130" s="5" t="s">
        <v>365</v>
      </c>
      <c r="E130" s="5" t="s">
        <v>366</v>
      </c>
      <c r="F130" s="5">
        <v>0.0495</v>
      </c>
      <c r="G130" s="6"/>
      <c r="H130" s="6">
        <f t="shared" si="9"/>
        <v>-0.0495</v>
      </c>
      <c r="I130" s="5" t="s">
        <v>107</v>
      </c>
      <c r="J130" s="5" t="s">
        <v>321</v>
      </c>
      <c r="K130" s="5" t="s">
        <v>322</v>
      </c>
      <c r="L130" s="5" t="s">
        <v>31</v>
      </c>
      <c r="M130" s="5" t="s">
        <v>323</v>
      </c>
      <c r="N130" s="5" t="s">
        <v>323</v>
      </c>
      <c r="O130" s="5">
        <v>25</v>
      </c>
      <c r="P130" s="5" t="s">
        <v>34</v>
      </c>
      <c r="Q130" s="5" t="s">
        <v>313</v>
      </c>
      <c r="R130" s="5" t="s">
        <v>36</v>
      </c>
      <c r="S130" s="5" t="s">
        <v>37</v>
      </c>
      <c r="T130" s="5">
        <v>150</v>
      </c>
      <c r="U130" s="5">
        <f t="shared" si="8"/>
        <v>7.425</v>
      </c>
      <c r="V130" s="5" t="s">
        <v>324</v>
      </c>
      <c r="W130" s="5">
        <v>15.5</v>
      </c>
      <c r="X130" s="5">
        <f t="shared" si="10"/>
        <v>846.45</v>
      </c>
    </row>
    <row r="131" spans="1:24">
      <c r="A131" s="5">
        <v>131</v>
      </c>
      <c r="B131" s="5" t="s">
        <v>24</v>
      </c>
      <c r="C131" s="5" t="s">
        <v>25</v>
      </c>
      <c r="D131" s="5" t="s">
        <v>367</v>
      </c>
      <c r="E131" s="5" t="s">
        <v>368</v>
      </c>
      <c r="F131" s="5">
        <v>0.0265</v>
      </c>
      <c r="G131" s="6">
        <v>0.029</v>
      </c>
      <c r="H131" s="6">
        <f t="shared" si="9"/>
        <v>0.0025</v>
      </c>
      <c r="I131" s="5" t="s">
        <v>107</v>
      </c>
      <c r="J131" s="5" t="s">
        <v>321</v>
      </c>
      <c r="K131" s="5" t="s">
        <v>322</v>
      </c>
      <c r="L131" s="5" t="s">
        <v>31</v>
      </c>
      <c r="M131" s="5" t="s">
        <v>323</v>
      </c>
      <c r="N131" s="5" t="s">
        <v>323</v>
      </c>
      <c r="O131" s="5">
        <v>25</v>
      </c>
      <c r="P131" s="5" t="s">
        <v>34</v>
      </c>
      <c r="Q131" s="5" t="s">
        <v>313</v>
      </c>
      <c r="R131" s="5" t="s">
        <v>36</v>
      </c>
      <c r="S131" s="5" t="s">
        <v>37</v>
      </c>
      <c r="T131" s="5">
        <v>200</v>
      </c>
      <c r="U131" s="5">
        <f t="shared" si="8"/>
        <v>5.3</v>
      </c>
      <c r="V131" s="5" t="s">
        <v>324</v>
      </c>
      <c r="W131" s="5">
        <v>15.5</v>
      </c>
      <c r="X131" s="5">
        <f t="shared" si="10"/>
        <v>604.2</v>
      </c>
    </row>
    <row r="132" spans="1:24">
      <c r="A132" s="5">
        <v>132</v>
      </c>
      <c r="B132" s="5" t="s">
        <v>24</v>
      </c>
      <c r="C132" s="5" t="s">
        <v>25</v>
      </c>
      <c r="D132" s="5" t="s">
        <v>369</v>
      </c>
      <c r="E132" s="5" t="s">
        <v>370</v>
      </c>
      <c r="F132" s="5">
        <v>0.0275</v>
      </c>
      <c r="G132" s="6"/>
      <c r="H132" s="6">
        <f t="shared" si="9"/>
        <v>-0.0275</v>
      </c>
      <c r="I132" s="5" t="s">
        <v>107</v>
      </c>
      <c r="J132" s="5" t="s">
        <v>321</v>
      </c>
      <c r="K132" s="5" t="s">
        <v>322</v>
      </c>
      <c r="L132" s="5" t="s">
        <v>31</v>
      </c>
      <c r="M132" s="5" t="s">
        <v>323</v>
      </c>
      <c r="N132" s="5" t="s">
        <v>323</v>
      </c>
      <c r="O132" s="5">
        <v>25</v>
      </c>
      <c r="P132" s="5" t="s">
        <v>34</v>
      </c>
      <c r="Q132" s="5" t="s">
        <v>313</v>
      </c>
      <c r="R132" s="5" t="s">
        <v>36</v>
      </c>
      <c r="S132" s="5" t="s">
        <v>37</v>
      </c>
      <c r="T132" s="5">
        <v>200</v>
      </c>
      <c r="U132" s="5">
        <f t="shared" si="8"/>
        <v>5.5</v>
      </c>
      <c r="V132" s="5" t="s">
        <v>324</v>
      </c>
      <c r="W132" s="5">
        <v>15.5</v>
      </c>
      <c r="X132" s="5">
        <f t="shared" si="10"/>
        <v>627</v>
      </c>
    </row>
    <row r="133" spans="1:24">
      <c r="A133" s="5">
        <v>133</v>
      </c>
      <c r="B133" s="5" t="s">
        <v>24</v>
      </c>
      <c r="C133" s="5"/>
      <c r="D133" s="5" t="s">
        <v>371</v>
      </c>
      <c r="E133" s="5" t="s">
        <v>372</v>
      </c>
      <c r="F133" s="5">
        <v>0.1665</v>
      </c>
      <c r="G133" s="6">
        <v>0.164</v>
      </c>
      <c r="H133" s="6">
        <f t="shared" si="9"/>
        <v>-0.0025</v>
      </c>
      <c r="I133" s="5" t="s">
        <v>107</v>
      </c>
      <c r="J133" s="5" t="s">
        <v>321</v>
      </c>
      <c r="K133" s="5" t="s">
        <v>322</v>
      </c>
      <c r="L133" s="5" t="s">
        <v>31</v>
      </c>
      <c r="M133" s="5" t="s">
        <v>323</v>
      </c>
      <c r="N133" s="5" t="s">
        <v>323</v>
      </c>
      <c r="O133" s="5">
        <v>25</v>
      </c>
      <c r="P133" s="5" t="s">
        <v>34</v>
      </c>
      <c r="Q133" s="5" t="s">
        <v>313</v>
      </c>
      <c r="R133" s="5" t="s">
        <v>36</v>
      </c>
      <c r="S133" s="5" t="s">
        <v>37</v>
      </c>
      <c r="T133" s="5">
        <v>100</v>
      </c>
      <c r="U133" s="5">
        <f t="shared" ref="U133:U153" si="11">T133*F133</f>
        <v>16.65</v>
      </c>
      <c r="V133" s="5" t="s">
        <v>324</v>
      </c>
      <c r="W133" s="5">
        <v>15.5</v>
      </c>
      <c r="X133" s="5">
        <f t="shared" si="10"/>
        <v>1898.1</v>
      </c>
    </row>
    <row r="134" spans="1:24">
      <c r="A134" s="5">
        <v>134</v>
      </c>
      <c r="B134" s="5" t="s">
        <v>24</v>
      </c>
      <c r="C134" s="5"/>
      <c r="D134" s="5" t="s">
        <v>373</v>
      </c>
      <c r="E134" s="5" t="s">
        <v>374</v>
      </c>
      <c r="F134" s="5">
        <v>0.0365</v>
      </c>
      <c r="G134" s="6">
        <v>0.037</v>
      </c>
      <c r="H134" s="6">
        <f t="shared" si="9"/>
        <v>0.0005</v>
      </c>
      <c r="I134" s="5" t="s">
        <v>107</v>
      </c>
      <c r="J134" s="5" t="s">
        <v>321</v>
      </c>
      <c r="K134" s="5" t="s">
        <v>322</v>
      </c>
      <c r="L134" s="5" t="s">
        <v>31</v>
      </c>
      <c r="M134" s="5" t="s">
        <v>323</v>
      </c>
      <c r="N134" s="5" t="s">
        <v>323</v>
      </c>
      <c r="O134" s="5">
        <v>25</v>
      </c>
      <c r="P134" s="5" t="s">
        <v>34</v>
      </c>
      <c r="Q134" s="5" t="s">
        <v>313</v>
      </c>
      <c r="R134" s="5" t="s">
        <v>36</v>
      </c>
      <c r="S134" s="5" t="s">
        <v>37</v>
      </c>
      <c r="T134" s="5">
        <v>100</v>
      </c>
      <c r="U134" s="5">
        <f t="shared" si="11"/>
        <v>3.65</v>
      </c>
      <c r="V134" s="5" t="s">
        <v>324</v>
      </c>
      <c r="W134" s="5">
        <v>15.5</v>
      </c>
      <c r="X134" s="5">
        <f t="shared" si="10"/>
        <v>416.1</v>
      </c>
    </row>
    <row r="135" spans="1:24">
      <c r="A135" s="5">
        <v>135</v>
      </c>
      <c r="B135" s="5" t="s">
        <v>24</v>
      </c>
      <c r="C135" s="5" t="s">
        <v>150</v>
      </c>
      <c r="D135" s="5" t="s">
        <v>375</v>
      </c>
      <c r="E135" s="5" t="s">
        <v>376</v>
      </c>
      <c r="F135" s="5">
        <v>0.0765</v>
      </c>
      <c r="G135" s="6"/>
      <c r="H135" s="6">
        <f t="shared" si="9"/>
        <v>-0.0765</v>
      </c>
      <c r="I135" s="5" t="s">
        <v>107</v>
      </c>
      <c r="J135" s="5" t="s">
        <v>321</v>
      </c>
      <c r="K135" s="5" t="s">
        <v>322</v>
      </c>
      <c r="L135" s="5" t="s">
        <v>31</v>
      </c>
      <c r="M135" s="5" t="s">
        <v>323</v>
      </c>
      <c r="N135" s="5" t="s">
        <v>323</v>
      </c>
      <c r="O135" s="5">
        <v>25</v>
      </c>
      <c r="P135" s="5" t="s">
        <v>34</v>
      </c>
      <c r="Q135" s="5" t="s">
        <v>313</v>
      </c>
      <c r="R135" s="5" t="s">
        <v>36</v>
      </c>
      <c r="S135" s="5" t="s">
        <v>37</v>
      </c>
      <c r="T135" s="5">
        <v>0</v>
      </c>
      <c r="U135" s="5">
        <f t="shared" si="11"/>
        <v>0</v>
      </c>
      <c r="V135" s="5" t="s">
        <v>324</v>
      </c>
      <c r="W135" s="5">
        <v>15.5</v>
      </c>
      <c r="X135" s="5">
        <f t="shared" si="10"/>
        <v>0</v>
      </c>
    </row>
    <row r="136" spans="1:24">
      <c r="A136" s="5">
        <v>136</v>
      </c>
      <c r="B136" s="5" t="s">
        <v>24</v>
      </c>
      <c r="C136" s="5" t="s">
        <v>150</v>
      </c>
      <c r="D136" s="5" t="s">
        <v>377</v>
      </c>
      <c r="E136" s="5" t="s">
        <v>378</v>
      </c>
      <c r="F136" s="5">
        <v>0.0765</v>
      </c>
      <c r="G136" s="6"/>
      <c r="H136" s="6">
        <f t="shared" si="9"/>
        <v>-0.0765</v>
      </c>
      <c r="I136" s="5" t="s">
        <v>107</v>
      </c>
      <c r="J136" s="5" t="s">
        <v>321</v>
      </c>
      <c r="K136" s="5" t="s">
        <v>322</v>
      </c>
      <c r="L136" s="5" t="s">
        <v>31</v>
      </c>
      <c r="M136" s="5" t="s">
        <v>323</v>
      </c>
      <c r="N136" s="5" t="s">
        <v>323</v>
      </c>
      <c r="O136" s="5">
        <v>25</v>
      </c>
      <c r="P136" s="5" t="s">
        <v>34</v>
      </c>
      <c r="Q136" s="5" t="s">
        <v>313</v>
      </c>
      <c r="R136" s="5" t="s">
        <v>36</v>
      </c>
      <c r="S136" s="5" t="s">
        <v>37</v>
      </c>
      <c r="T136" s="5">
        <v>0</v>
      </c>
      <c r="U136" s="5">
        <f t="shared" si="11"/>
        <v>0</v>
      </c>
      <c r="V136" s="5" t="s">
        <v>324</v>
      </c>
      <c r="W136" s="5">
        <v>15.5</v>
      </c>
      <c r="X136" s="5">
        <f t="shared" si="10"/>
        <v>0</v>
      </c>
    </row>
    <row r="137" spans="1:24">
      <c r="A137" s="5">
        <v>137</v>
      </c>
      <c r="B137" s="5" t="s">
        <v>24</v>
      </c>
      <c r="C137" s="5" t="s">
        <v>150</v>
      </c>
      <c r="D137" s="5" t="s">
        <v>379</v>
      </c>
      <c r="E137" s="5" t="s">
        <v>380</v>
      </c>
      <c r="F137" s="5">
        <v>0.05</v>
      </c>
      <c r="G137" s="6"/>
      <c r="H137" s="6">
        <f t="shared" si="9"/>
        <v>-0.05</v>
      </c>
      <c r="I137" s="5" t="s">
        <v>107</v>
      </c>
      <c r="J137" s="5" t="s">
        <v>321</v>
      </c>
      <c r="K137" s="5" t="s">
        <v>322</v>
      </c>
      <c r="L137" s="5" t="s">
        <v>31</v>
      </c>
      <c r="M137" s="5" t="s">
        <v>323</v>
      </c>
      <c r="N137" s="5" t="s">
        <v>323</v>
      </c>
      <c r="O137" s="5">
        <v>25</v>
      </c>
      <c r="P137" s="5" t="s">
        <v>34</v>
      </c>
      <c r="Q137" s="5" t="s">
        <v>313</v>
      </c>
      <c r="R137" s="5" t="s">
        <v>36</v>
      </c>
      <c r="S137" s="5" t="s">
        <v>37</v>
      </c>
      <c r="T137" s="5">
        <v>0</v>
      </c>
      <c r="U137" s="5">
        <f t="shared" si="11"/>
        <v>0</v>
      </c>
      <c r="V137" s="5" t="s">
        <v>324</v>
      </c>
      <c r="W137" s="5">
        <v>15.5</v>
      </c>
      <c r="X137" s="5">
        <f t="shared" si="10"/>
        <v>0</v>
      </c>
    </row>
    <row r="138" spans="1:24">
      <c r="A138" s="5">
        <v>138</v>
      </c>
      <c r="B138" s="5" t="s">
        <v>24</v>
      </c>
      <c r="C138" s="5" t="s">
        <v>381</v>
      </c>
      <c r="D138" s="5" t="s">
        <v>382</v>
      </c>
      <c r="E138" s="5" t="s">
        <v>383</v>
      </c>
      <c r="F138" s="5">
        <v>0.088</v>
      </c>
      <c r="G138" s="6">
        <v>0.093</v>
      </c>
      <c r="H138" s="6">
        <f t="shared" si="9"/>
        <v>0.005</v>
      </c>
      <c r="I138" s="5" t="s">
        <v>107</v>
      </c>
      <c r="J138" s="5" t="s">
        <v>321</v>
      </c>
      <c r="K138" s="5" t="s">
        <v>322</v>
      </c>
      <c r="L138" s="5" t="s">
        <v>31</v>
      </c>
      <c r="M138" s="5" t="s">
        <v>323</v>
      </c>
      <c r="N138" s="5" t="s">
        <v>323</v>
      </c>
      <c r="O138" s="5">
        <v>25</v>
      </c>
      <c r="P138" s="5" t="s">
        <v>34</v>
      </c>
      <c r="Q138" s="5" t="s">
        <v>313</v>
      </c>
      <c r="R138" s="5" t="s">
        <v>36</v>
      </c>
      <c r="S138" s="5" t="s">
        <v>37</v>
      </c>
      <c r="T138" s="5">
        <v>60</v>
      </c>
      <c r="U138" s="5">
        <f t="shared" si="11"/>
        <v>5.28</v>
      </c>
      <c r="V138" s="5" t="s">
        <v>324</v>
      </c>
      <c r="W138" s="5">
        <v>15.5</v>
      </c>
      <c r="X138" s="5">
        <f t="shared" si="10"/>
        <v>601.92</v>
      </c>
    </row>
    <row r="139" s="19" customFormat="1" spans="1:24">
      <c r="A139" s="24">
        <v>139</v>
      </c>
      <c r="B139" s="24" t="s">
        <v>24</v>
      </c>
      <c r="C139" s="24" t="s">
        <v>40</v>
      </c>
      <c r="D139" s="24" t="s">
        <v>384</v>
      </c>
      <c r="E139" s="24" t="s">
        <v>385</v>
      </c>
      <c r="F139" s="24">
        <v>0.1235</v>
      </c>
      <c r="G139" s="6">
        <v>0.122</v>
      </c>
      <c r="H139" s="6">
        <f t="shared" si="9"/>
        <v>-0.0015</v>
      </c>
      <c r="I139" s="24" t="s">
        <v>107</v>
      </c>
      <c r="J139" s="24" t="s">
        <v>321</v>
      </c>
      <c r="K139" s="24" t="s">
        <v>322</v>
      </c>
      <c r="L139" s="24" t="s">
        <v>31</v>
      </c>
      <c r="M139" s="24" t="s">
        <v>323</v>
      </c>
      <c r="N139" s="24" t="s">
        <v>323</v>
      </c>
      <c r="O139" s="24">
        <v>25</v>
      </c>
      <c r="P139" s="24" t="s">
        <v>34</v>
      </c>
      <c r="Q139" s="24" t="s">
        <v>313</v>
      </c>
      <c r="R139" s="24" t="s">
        <v>36</v>
      </c>
      <c r="S139" s="24" t="s">
        <v>37</v>
      </c>
      <c r="T139" s="24">
        <v>3000</v>
      </c>
      <c r="U139" s="24">
        <f t="shared" si="11"/>
        <v>370.5</v>
      </c>
      <c r="V139" s="5" t="s">
        <v>324</v>
      </c>
      <c r="W139" s="5">
        <v>15.5</v>
      </c>
      <c r="X139" s="5">
        <f t="shared" si="10"/>
        <v>42237</v>
      </c>
    </row>
    <row r="140" s="19" customFormat="1" spans="1:24">
      <c r="A140" s="24">
        <v>140</v>
      </c>
      <c r="B140" s="24" t="s">
        <v>24</v>
      </c>
      <c r="C140" s="24" t="s">
        <v>40</v>
      </c>
      <c r="D140" s="24" t="s">
        <v>386</v>
      </c>
      <c r="E140" s="24" t="s">
        <v>387</v>
      </c>
      <c r="F140" s="24">
        <v>0.009</v>
      </c>
      <c r="G140" s="6">
        <v>0.009</v>
      </c>
      <c r="H140" s="6">
        <f t="shared" si="9"/>
        <v>0</v>
      </c>
      <c r="I140" s="24" t="s">
        <v>107</v>
      </c>
      <c r="J140" s="24" t="s">
        <v>321</v>
      </c>
      <c r="K140" s="24" t="s">
        <v>322</v>
      </c>
      <c r="L140" s="24" t="s">
        <v>31</v>
      </c>
      <c r="M140" s="24" t="s">
        <v>323</v>
      </c>
      <c r="N140" s="24" t="s">
        <v>323</v>
      </c>
      <c r="O140" s="24">
        <v>25</v>
      </c>
      <c r="P140" s="24" t="s">
        <v>34</v>
      </c>
      <c r="Q140" s="24" t="s">
        <v>313</v>
      </c>
      <c r="R140" s="24" t="s">
        <v>36</v>
      </c>
      <c r="S140" s="24" t="s">
        <v>37</v>
      </c>
      <c r="T140" s="24">
        <v>3000</v>
      </c>
      <c r="U140" s="24">
        <f t="shared" si="11"/>
        <v>27</v>
      </c>
      <c r="V140" s="5" t="s">
        <v>324</v>
      </c>
      <c r="W140" s="5">
        <v>15.5</v>
      </c>
      <c r="X140" s="5">
        <f t="shared" si="10"/>
        <v>3078</v>
      </c>
    </row>
    <row r="141" spans="1:24">
      <c r="A141" s="5">
        <v>141</v>
      </c>
      <c r="B141" s="5" t="s">
        <v>24</v>
      </c>
      <c r="C141" s="5" t="s">
        <v>49</v>
      </c>
      <c r="D141" s="5" t="s">
        <v>388</v>
      </c>
      <c r="E141" s="5" t="s">
        <v>389</v>
      </c>
      <c r="F141" s="5">
        <v>0.035</v>
      </c>
      <c r="G141" s="6">
        <v>0.035</v>
      </c>
      <c r="H141" s="6">
        <f t="shared" si="9"/>
        <v>0</v>
      </c>
      <c r="I141" s="5" t="s">
        <v>107</v>
      </c>
      <c r="J141" s="5" t="s">
        <v>321</v>
      </c>
      <c r="K141" s="5" t="s">
        <v>322</v>
      </c>
      <c r="L141" s="5" t="s">
        <v>31</v>
      </c>
      <c r="M141" s="5" t="s">
        <v>323</v>
      </c>
      <c r="N141" s="5" t="s">
        <v>323</v>
      </c>
      <c r="O141" s="5">
        <v>25</v>
      </c>
      <c r="P141" s="5" t="s">
        <v>34</v>
      </c>
      <c r="Q141" s="5" t="s">
        <v>313</v>
      </c>
      <c r="R141" s="5" t="s">
        <v>36</v>
      </c>
      <c r="S141" s="5" t="s">
        <v>37</v>
      </c>
      <c r="T141" s="5">
        <v>100</v>
      </c>
      <c r="U141" s="5">
        <f t="shared" si="11"/>
        <v>3.5</v>
      </c>
      <c r="V141" s="5" t="s">
        <v>324</v>
      </c>
      <c r="W141" s="5">
        <v>15.5</v>
      </c>
      <c r="X141" s="5">
        <f t="shared" si="10"/>
        <v>399</v>
      </c>
    </row>
    <row r="142" spans="1:24">
      <c r="A142" s="5">
        <v>142</v>
      </c>
      <c r="B142" s="5" t="s">
        <v>24</v>
      </c>
      <c r="C142" s="5" t="s">
        <v>381</v>
      </c>
      <c r="D142" s="5" t="s">
        <v>56</v>
      </c>
      <c r="E142" s="5" t="s">
        <v>390</v>
      </c>
      <c r="F142" s="5">
        <v>0.0545</v>
      </c>
      <c r="G142" s="6">
        <v>0.055</v>
      </c>
      <c r="H142" s="6">
        <f t="shared" si="9"/>
        <v>0.0005</v>
      </c>
      <c r="I142" s="5" t="s">
        <v>107</v>
      </c>
      <c r="J142" s="5" t="s">
        <v>321</v>
      </c>
      <c r="K142" s="5" t="s">
        <v>322</v>
      </c>
      <c r="L142" s="5" t="s">
        <v>31</v>
      </c>
      <c r="M142" s="5" t="s">
        <v>323</v>
      </c>
      <c r="N142" s="5" t="s">
        <v>323</v>
      </c>
      <c r="O142" s="5">
        <v>25</v>
      </c>
      <c r="P142" s="5" t="s">
        <v>34</v>
      </c>
      <c r="Q142" s="5" t="s">
        <v>313</v>
      </c>
      <c r="R142" s="5" t="s">
        <v>36</v>
      </c>
      <c r="S142" s="5" t="s">
        <v>37</v>
      </c>
      <c r="T142" s="5">
        <v>600</v>
      </c>
      <c r="U142" s="5">
        <f t="shared" si="11"/>
        <v>32.7</v>
      </c>
      <c r="V142" s="5" t="s">
        <v>324</v>
      </c>
      <c r="W142" s="5">
        <v>15.5</v>
      </c>
      <c r="X142" s="5">
        <f t="shared" si="10"/>
        <v>3727.8</v>
      </c>
    </row>
    <row r="143" spans="1:24">
      <c r="A143" s="5">
        <v>143</v>
      </c>
      <c r="B143" s="5" t="s">
        <v>24</v>
      </c>
      <c r="C143" s="5" t="s">
        <v>49</v>
      </c>
      <c r="D143" s="5" t="s">
        <v>391</v>
      </c>
      <c r="E143" s="5" t="s">
        <v>392</v>
      </c>
      <c r="F143" s="5">
        <v>0.165</v>
      </c>
      <c r="G143" s="6">
        <v>0.194</v>
      </c>
      <c r="H143" s="6">
        <f t="shared" si="9"/>
        <v>0.029</v>
      </c>
      <c r="I143" s="5" t="s">
        <v>107</v>
      </c>
      <c r="J143" s="5" t="s">
        <v>321</v>
      </c>
      <c r="K143" s="5" t="s">
        <v>322</v>
      </c>
      <c r="L143" s="5" t="s">
        <v>31</v>
      </c>
      <c r="M143" s="5" t="s">
        <v>323</v>
      </c>
      <c r="N143" s="5" t="s">
        <v>323</v>
      </c>
      <c r="O143" s="5">
        <v>25</v>
      </c>
      <c r="P143" s="5" t="s">
        <v>34</v>
      </c>
      <c r="Q143" s="5" t="s">
        <v>313</v>
      </c>
      <c r="R143" s="5" t="s">
        <v>36</v>
      </c>
      <c r="S143" s="5" t="s">
        <v>37</v>
      </c>
      <c r="T143" s="5">
        <v>0</v>
      </c>
      <c r="U143" s="5">
        <f t="shared" si="11"/>
        <v>0</v>
      </c>
      <c r="V143" s="5" t="s">
        <v>324</v>
      </c>
      <c r="W143" s="5">
        <v>15.5</v>
      </c>
      <c r="X143" s="5">
        <f t="shared" si="10"/>
        <v>0</v>
      </c>
    </row>
    <row r="144" spans="1:24">
      <c r="A144" s="5">
        <v>144</v>
      </c>
      <c r="B144" s="5" t="s">
        <v>24</v>
      </c>
      <c r="C144" s="5" t="s">
        <v>49</v>
      </c>
      <c r="D144" s="5" t="s">
        <v>393</v>
      </c>
      <c r="E144" s="5" t="s">
        <v>394</v>
      </c>
      <c r="F144" s="5">
        <v>0.168</v>
      </c>
      <c r="G144" s="6">
        <v>0.169</v>
      </c>
      <c r="H144" s="6">
        <f t="shared" si="9"/>
        <v>0.001</v>
      </c>
      <c r="I144" s="5" t="s">
        <v>107</v>
      </c>
      <c r="J144" s="5" t="s">
        <v>321</v>
      </c>
      <c r="K144" s="5" t="s">
        <v>322</v>
      </c>
      <c r="L144" s="5" t="s">
        <v>31</v>
      </c>
      <c r="M144" s="5" t="s">
        <v>323</v>
      </c>
      <c r="N144" s="5" t="s">
        <v>323</v>
      </c>
      <c r="O144" s="5">
        <v>25</v>
      </c>
      <c r="P144" s="5" t="s">
        <v>34</v>
      </c>
      <c r="Q144" s="5" t="s">
        <v>313</v>
      </c>
      <c r="R144" s="5" t="s">
        <v>36</v>
      </c>
      <c r="S144" s="5" t="s">
        <v>37</v>
      </c>
      <c r="T144" s="5">
        <v>0</v>
      </c>
      <c r="U144" s="5">
        <f t="shared" si="11"/>
        <v>0</v>
      </c>
      <c r="V144" s="5" t="s">
        <v>324</v>
      </c>
      <c r="W144" s="5">
        <v>15.5</v>
      </c>
      <c r="X144" s="5">
        <f t="shared" si="10"/>
        <v>0</v>
      </c>
    </row>
    <row r="145" spans="1:24">
      <c r="A145" s="5">
        <v>145</v>
      </c>
      <c r="B145" s="5" t="s">
        <v>24</v>
      </c>
      <c r="C145" s="5" t="s">
        <v>381</v>
      </c>
      <c r="D145" s="5" t="s">
        <v>395</v>
      </c>
      <c r="E145" s="5" t="s">
        <v>396</v>
      </c>
      <c r="F145" s="5">
        <v>0.086</v>
      </c>
      <c r="G145" s="6">
        <v>0.087</v>
      </c>
      <c r="H145" s="6">
        <f t="shared" si="9"/>
        <v>0.001</v>
      </c>
      <c r="I145" s="5" t="s">
        <v>107</v>
      </c>
      <c r="J145" s="5" t="s">
        <v>321</v>
      </c>
      <c r="K145" s="5" t="s">
        <v>322</v>
      </c>
      <c r="L145" s="5" t="s">
        <v>31</v>
      </c>
      <c r="M145" s="5" t="s">
        <v>323</v>
      </c>
      <c r="N145" s="5" t="s">
        <v>323</v>
      </c>
      <c r="O145" s="5">
        <v>25</v>
      </c>
      <c r="P145" s="5" t="s">
        <v>34</v>
      </c>
      <c r="Q145" s="5" t="s">
        <v>313</v>
      </c>
      <c r="R145" s="5" t="s">
        <v>36</v>
      </c>
      <c r="S145" s="5" t="s">
        <v>37</v>
      </c>
      <c r="T145" s="5">
        <v>60</v>
      </c>
      <c r="U145" s="5">
        <f t="shared" si="11"/>
        <v>5.16</v>
      </c>
      <c r="V145" s="5" t="s">
        <v>324</v>
      </c>
      <c r="W145" s="5">
        <v>15.5</v>
      </c>
      <c r="X145" s="5">
        <f t="shared" si="10"/>
        <v>588.24</v>
      </c>
    </row>
    <row r="146" spans="1:24">
      <c r="A146" s="5">
        <v>146</v>
      </c>
      <c r="B146" s="5" t="s">
        <v>24</v>
      </c>
      <c r="C146" s="5" t="s">
        <v>381</v>
      </c>
      <c r="D146" s="5" t="s">
        <v>397</v>
      </c>
      <c r="E146" s="5" t="s">
        <v>398</v>
      </c>
      <c r="F146" s="5">
        <v>0.086</v>
      </c>
      <c r="G146" s="6">
        <v>0.087</v>
      </c>
      <c r="H146" s="6">
        <f t="shared" si="9"/>
        <v>0.001</v>
      </c>
      <c r="I146" s="5" t="s">
        <v>107</v>
      </c>
      <c r="J146" s="5" t="s">
        <v>321</v>
      </c>
      <c r="K146" s="5" t="s">
        <v>322</v>
      </c>
      <c r="L146" s="5" t="s">
        <v>31</v>
      </c>
      <c r="M146" s="5" t="s">
        <v>323</v>
      </c>
      <c r="N146" s="5" t="s">
        <v>323</v>
      </c>
      <c r="O146" s="5">
        <v>25</v>
      </c>
      <c r="P146" s="5" t="s">
        <v>34</v>
      </c>
      <c r="Q146" s="5" t="s">
        <v>313</v>
      </c>
      <c r="R146" s="5" t="s">
        <v>36</v>
      </c>
      <c r="S146" s="5" t="s">
        <v>37</v>
      </c>
      <c r="T146" s="5">
        <v>60</v>
      </c>
      <c r="U146" s="5">
        <f t="shared" si="11"/>
        <v>5.16</v>
      </c>
      <c r="V146" s="5" t="s">
        <v>324</v>
      </c>
      <c r="W146" s="5">
        <v>15.5</v>
      </c>
      <c r="X146" s="5">
        <f t="shared" si="10"/>
        <v>588.24</v>
      </c>
    </row>
    <row r="147" spans="1:24">
      <c r="A147" s="5">
        <v>147</v>
      </c>
      <c r="B147" s="5" t="s">
        <v>24</v>
      </c>
      <c r="C147" s="5" t="s">
        <v>399</v>
      </c>
      <c r="D147" s="5" t="s">
        <v>400</v>
      </c>
      <c r="E147" s="5" t="s">
        <v>401</v>
      </c>
      <c r="F147" s="5">
        <v>0.0375</v>
      </c>
      <c r="G147" s="6">
        <v>0.038</v>
      </c>
      <c r="H147" s="6">
        <f t="shared" si="9"/>
        <v>0.0005</v>
      </c>
      <c r="I147" s="5" t="s">
        <v>402</v>
      </c>
      <c r="J147" s="5" t="s">
        <v>247</v>
      </c>
      <c r="K147" s="5" t="s">
        <v>403</v>
      </c>
      <c r="L147" s="5" t="s">
        <v>31</v>
      </c>
      <c r="M147" s="5" t="s">
        <v>403</v>
      </c>
      <c r="N147" s="5"/>
      <c r="O147" s="5">
        <v>20</v>
      </c>
      <c r="P147" s="5" t="s">
        <v>34</v>
      </c>
      <c r="Q147" s="5" t="s">
        <v>313</v>
      </c>
      <c r="R147" s="5" t="s">
        <v>36</v>
      </c>
      <c r="S147" s="5" t="s">
        <v>37</v>
      </c>
      <c r="T147" s="5">
        <v>100</v>
      </c>
      <c r="U147" s="5">
        <f t="shared" si="11"/>
        <v>3.75</v>
      </c>
      <c r="V147" s="5"/>
      <c r="W147" s="5"/>
      <c r="X147" s="5"/>
    </row>
    <row r="148" spans="1:24">
      <c r="A148" s="5">
        <v>148</v>
      </c>
      <c r="B148" s="5" t="s">
        <v>24</v>
      </c>
      <c r="C148" s="5" t="s">
        <v>399</v>
      </c>
      <c r="D148" s="5" t="s">
        <v>404</v>
      </c>
      <c r="E148" s="5" t="s">
        <v>405</v>
      </c>
      <c r="F148" s="5">
        <v>0.037</v>
      </c>
      <c r="G148" s="6">
        <v>0.038</v>
      </c>
      <c r="H148" s="6">
        <f t="shared" si="9"/>
        <v>0.001</v>
      </c>
      <c r="I148" s="5" t="s">
        <v>402</v>
      </c>
      <c r="J148" s="5" t="s">
        <v>247</v>
      </c>
      <c r="K148" s="5" t="s">
        <v>403</v>
      </c>
      <c r="L148" s="5" t="s">
        <v>31</v>
      </c>
      <c r="M148" s="5" t="s">
        <v>403</v>
      </c>
      <c r="N148" s="5"/>
      <c r="O148" s="5">
        <v>20</v>
      </c>
      <c r="P148" s="5" t="s">
        <v>34</v>
      </c>
      <c r="Q148" s="5" t="s">
        <v>313</v>
      </c>
      <c r="R148" s="5" t="s">
        <v>36</v>
      </c>
      <c r="S148" s="5" t="s">
        <v>37</v>
      </c>
      <c r="T148" s="5">
        <v>100</v>
      </c>
      <c r="U148" s="5">
        <f t="shared" si="11"/>
        <v>3.7</v>
      </c>
      <c r="V148" s="5"/>
      <c r="W148" s="5"/>
      <c r="X148" s="5"/>
    </row>
    <row r="149" spans="1:24">
      <c r="A149" s="5">
        <v>149</v>
      </c>
      <c r="B149" s="5" t="s">
        <v>24</v>
      </c>
      <c r="C149" s="5" t="s">
        <v>406</v>
      </c>
      <c r="D149" s="5" t="s">
        <v>407</v>
      </c>
      <c r="E149" s="5" t="s">
        <v>408</v>
      </c>
      <c r="F149" s="5"/>
      <c r="G149" s="6"/>
      <c r="H149" s="6">
        <f t="shared" si="9"/>
        <v>0</v>
      </c>
      <c r="I149" s="5" t="s">
        <v>107</v>
      </c>
      <c r="J149" s="5" t="s">
        <v>316</v>
      </c>
      <c r="K149" s="5" t="s">
        <v>317</v>
      </c>
      <c r="L149" s="5" t="s">
        <v>31</v>
      </c>
      <c r="M149" s="5" t="s">
        <v>318</v>
      </c>
      <c r="N149" s="5"/>
      <c r="O149" s="5">
        <v>15</v>
      </c>
      <c r="P149" s="5" t="s">
        <v>34</v>
      </c>
      <c r="Q149" s="5" t="s">
        <v>313</v>
      </c>
      <c r="R149" s="5" t="s">
        <v>36</v>
      </c>
      <c r="S149" s="5" t="s">
        <v>37</v>
      </c>
      <c r="T149" s="5">
        <v>0</v>
      </c>
      <c r="U149" s="5">
        <f t="shared" si="11"/>
        <v>0</v>
      </c>
      <c r="V149" s="5"/>
      <c r="W149" s="5"/>
      <c r="X149" s="5"/>
    </row>
    <row r="150" spans="1:24">
      <c r="A150" s="5">
        <v>150</v>
      </c>
      <c r="B150" s="5" t="s">
        <v>24</v>
      </c>
      <c r="C150" s="5" t="s">
        <v>406</v>
      </c>
      <c r="D150" s="5" t="s">
        <v>409</v>
      </c>
      <c r="E150" s="5" t="s">
        <v>410</v>
      </c>
      <c r="F150" s="5"/>
      <c r="G150" s="6"/>
      <c r="H150" s="6">
        <f t="shared" si="9"/>
        <v>0</v>
      </c>
      <c r="I150" s="5" t="s">
        <v>107</v>
      </c>
      <c r="J150" s="5" t="s">
        <v>316</v>
      </c>
      <c r="K150" s="5" t="s">
        <v>317</v>
      </c>
      <c r="L150" s="5" t="s">
        <v>31</v>
      </c>
      <c r="M150" s="5" t="s">
        <v>318</v>
      </c>
      <c r="N150" s="5"/>
      <c r="O150" s="5">
        <v>15</v>
      </c>
      <c r="P150" s="5" t="s">
        <v>34</v>
      </c>
      <c r="Q150" s="5" t="s">
        <v>313</v>
      </c>
      <c r="R150" s="5" t="s">
        <v>36</v>
      </c>
      <c r="S150" s="5" t="s">
        <v>37</v>
      </c>
      <c r="T150" s="5">
        <v>0</v>
      </c>
      <c r="U150" s="5">
        <f t="shared" si="11"/>
        <v>0</v>
      </c>
      <c r="V150" s="5"/>
      <c r="W150" s="5"/>
      <c r="X150" s="5"/>
    </row>
    <row r="151" spans="1:24">
      <c r="A151" s="5">
        <v>151</v>
      </c>
      <c r="B151" s="5" t="s">
        <v>24</v>
      </c>
      <c r="C151" s="5" t="s">
        <v>411</v>
      </c>
      <c r="D151" s="5" t="s">
        <v>412</v>
      </c>
      <c r="E151" s="5" t="s">
        <v>413</v>
      </c>
      <c r="F151" s="5">
        <v>0.024</v>
      </c>
      <c r="G151" s="6"/>
      <c r="H151" s="6">
        <f t="shared" si="9"/>
        <v>-0.024</v>
      </c>
      <c r="I151" s="5" t="s">
        <v>107</v>
      </c>
      <c r="J151" s="5" t="s">
        <v>316</v>
      </c>
      <c r="K151" s="5" t="s">
        <v>317</v>
      </c>
      <c r="L151" s="5" t="s">
        <v>31</v>
      </c>
      <c r="M151" s="5" t="s">
        <v>318</v>
      </c>
      <c r="N151" s="5"/>
      <c r="O151" s="5">
        <v>15</v>
      </c>
      <c r="P151" s="5" t="s">
        <v>34</v>
      </c>
      <c r="Q151" s="5" t="s">
        <v>313</v>
      </c>
      <c r="R151" s="5" t="s">
        <v>36</v>
      </c>
      <c r="S151" s="5" t="s">
        <v>37</v>
      </c>
      <c r="T151" s="5">
        <v>60</v>
      </c>
      <c r="U151" s="5">
        <f t="shared" si="11"/>
        <v>1.44</v>
      </c>
      <c r="V151" s="5"/>
      <c r="W151" s="5"/>
      <c r="X151" s="5"/>
    </row>
    <row r="152" spans="1:24">
      <c r="A152" s="5">
        <v>152</v>
      </c>
      <c r="B152" s="5" t="s">
        <v>24</v>
      </c>
      <c r="C152" s="5" t="s">
        <v>411</v>
      </c>
      <c r="D152" s="5" t="s">
        <v>414</v>
      </c>
      <c r="E152" s="5" t="s">
        <v>415</v>
      </c>
      <c r="F152" s="5">
        <v>0.024</v>
      </c>
      <c r="G152" s="6"/>
      <c r="H152" s="6">
        <f t="shared" si="9"/>
        <v>-0.024</v>
      </c>
      <c r="I152" s="5" t="s">
        <v>107</v>
      </c>
      <c r="J152" s="5" t="s">
        <v>316</v>
      </c>
      <c r="K152" s="5" t="s">
        <v>317</v>
      </c>
      <c r="L152" s="5" t="s">
        <v>31</v>
      </c>
      <c r="M152" s="5" t="s">
        <v>318</v>
      </c>
      <c r="N152" s="5"/>
      <c r="O152" s="5">
        <v>15</v>
      </c>
      <c r="P152" s="5" t="s">
        <v>34</v>
      </c>
      <c r="Q152" s="5" t="s">
        <v>313</v>
      </c>
      <c r="R152" s="5" t="s">
        <v>36</v>
      </c>
      <c r="S152" s="5" t="s">
        <v>37</v>
      </c>
      <c r="T152" s="5">
        <v>60</v>
      </c>
      <c r="U152" s="5">
        <f t="shared" si="11"/>
        <v>1.44</v>
      </c>
      <c r="V152" s="5"/>
      <c r="W152" s="5"/>
      <c r="X152" s="5"/>
    </row>
    <row r="153" spans="1:24">
      <c r="A153" s="5">
        <v>153</v>
      </c>
      <c r="B153" s="5" t="s">
        <v>24</v>
      </c>
      <c r="C153" s="5" t="s">
        <v>77</v>
      </c>
      <c r="D153" s="5" t="s">
        <v>416</v>
      </c>
      <c r="E153" s="5" t="s">
        <v>417</v>
      </c>
      <c r="F153" s="5">
        <v>0.181</v>
      </c>
      <c r="G153" s="6"/>
      <c r="H153" s="6">
        <f t="shared" si="9"/>
        <v>-0.181</v>
      </c>
      <c r="I153" s="5" t="s">
        <v>225</v>
      </c>
      <c r="J153" s="5" t="s">
        <v>72</v>
      </c>
      <c r="K153" s="5" t="s">
        <v>418</v>
      </c>
      <c r="L153" s="5" t="s">
        <v>31</v>
      </c>
      <c r="M153" s="5" t="s">
        <v>419</v>
      </c>
      <c r="N153" s="5" t="s">
        <v>419</v>
      </c>
      <c r="O153" s="5">
        <v>13</v>
      </c>
      <c r="P153" s="5" t="s">
        <v>34</v>
      </c>
      <c r="Q153" s="5" t="s">
        <v>313</v>
      </c>
      <c r="R153" s="5" t="s">
        <v>36</v>
      </c>
      <c r="S153" s="5" t="s">
        <v>37</v>
      </c>
      <c r="T153" s="5">
        <v>100</v>
      </c>
      <c r="U153" s="5">
        <f t="shared" si="11"/>
        <v>18.1</v>
      </c>
      <c r="V153" s="5"/>
      <c r="W153" s="5"/>
      <c r="X153" s="5"/>
    </row>
    <row r="154" spans="1:24">
      <c r="A154" s="5">
        <v>154</v>
      </c>
      <c r="B154" s="5" t="s">
        <v>24</v>
      </c>
      <c r="C154" s="5">
        <v>1780</v>
      </c>
      <c r="D154" s="5" t="s">
        <v>420</v>
      </c>
      <c r="E154" s="5" t="s">
        <v>421</v>
      </c>
      <c r="F154" s="5">
        <v>0.182</v>
      </c>
      <c r="G154" s="6"/>
      <c r="H154" s="6">
        <f t="shared" ref="H154:H172" si="12">+G154-F154</f>
        <v>-0.182</v>
      </c>
      <c r="I154" s="5" t="s">
        <v>107</v>
      </c>
      <c r="J154" s="5"/>
      <c r="K154" s="5"/>
      <c r="L154" s="5"/>
      <c r="M154" s="5"/>
      <c r="N154" s="5"/>
      <c r="O154" s="5"/>
      <c r="P154" s="5" t="s">
        <v>34</v>
      </c>
      <c r="Q154" s="5" t="s">
        <v>422</v>
      </c>
      <c r="R154" s="5" t="s">
        <v>36</v>
      </c>
      <c r="S154" s="5" t="s">
        <v>37</v>
      </c>
      <c r="T154" s="5">
        <v>120</v>
      </c>
      <c r="U154" s="5">
        <f t="shared" ref="U154:U172" si="13">T154*F154</f>
        <v>21.84</v>
      </c>
      <c r="V154" s="5"/>
      <c r="W154" s="5"/>
      <c r="X154" s="5"/>
    </row>
    <row r="155" spans="1:24">
      <c r="A155" s="5">
        <v>155</v>
      </c>
      <c r="B155" s="5" t="s">
        <v>24</v>
      </c>
      <c r="C155" s="5" t="s">
        <v>190</v>
      </c>
      <c r="D155" s="5" t="s">
        <v>423</v>
      </c>
      <c r="E155" s="5" t="s">
        <v>424</v>
      </c>
      <c r="F155" s="5">
        <v>0.226</v>
      </c>
      <c r="G155" s="6"/>
      <c r="H155" s="6">
        <f t="shared" si="12"/>
        <v>-0.226</v>
      </c>
      <c r="I155" s="5" t="s">
        <v>107</v>
      </c>
      <c r="J155" s="5" t="s">
        <v>29</v>
      </c>
      <c r="K155" s="5"/>
      <c r="L155" s="5"/>
      <c r="M155" s="5"/>
      <c r="N155" s="5"/>
      <c r="O155" s="5"/>
      <c r="P155" s="5" t="s">
        <v>34</v>
      </c>
      <c r="Q155" s="5" t="s">
        <v>422</v>
      </c>
      <c r="R155" s="5" t="s">
        <v>36</v>
      </c>
      <c r="S155" s="5" t="s">
        <v>37</v>
      </c>
      <c r="T155" s="5">
        <v>100</v>
      </c>
      <c r="U155" s="5">
        <f t="shared" si="13"/>
        <v>22.6</v>
      </c>
      <c r="V155" s="5"/>
      <c r="W155" s="5"/>
      <c r="X155" s="5"/>
    </row>
    <row r="156" spans="1:24">
      <c r="A156" s="5">
        <v>156</v>
      </c>
      <c r="B156" s="5" t="s">
        <v>24</v>
      </c>
      <c r="C156" s="5" t="s">
        <v>190</v>
      </c>
      <c r="D156" s="5" t="s">
        <v>425</v>
      </c>
      <c r="E156" s="5" t="s">
        <v>426</v>
      </c>
      <c r="F156" s="5"/>
      <c r="G156" s="6">
        <v>0.014</v>
      </c>
      <c r="H156" s="6">
        <f t="shared" si="12"/>
        <v>0.014</v>
      </c>
      <c r="I156" s="5" t="s">
        <v>107</v>
      </c>
      <c r="J156" s="5"/>
      <c r="K156" s="5"/>
      <c r="L156" s="5"/>
      <c r="M156" s="5"/>
      <c r="N156" s="5"/>
      <c r="O156" s="5"/>
      <c r="P156" s="5" t="s">
        <v>34</v>
      </c>
      <c r="Q156" s="5" t="s">
        <v>422</v>
      </c>
      <c r="R156" s="5" t="s">
        <v>36</v>
      </c>
      <c r="S156" s="5" t="s">
        <v>37</v>
      </c>
      <c r="T156" s="5">
        <v>200</v>
      </c>
      <c r="U156" s="5">
        <f t="shared" si="13"/>
        <v>0</v>
      </c>
      <c r="V156" s="5"/>
      <c r="W156" s="5"/>
      <c r="X156" s="5"/>
    </row>
    <row r="157" spans="1:24">
      <c r="A157" s="5">
        <v>157</v>
      </c>
      <c r="B157" s="5" t="s">
        <v>24</v>
      </c>
      <c r="C157" s="5" t="s">
        <v>25</v>
      </c>
      <c r="D157" s="5" t="s">
        <v>427</v>
      </c>
      <c r="E157" s="5" t="s">
        <v>428</v>
      </c>
      <c r="F157" s="5">
        <v>0.003</v>
      </c>
      <c r="G157" s="6">
        <v>0.004</v>
      </c>
      <c r="H157" s="6">
        <f t="shared" si="12"/>
        <v>0.001</v>
      </c>
      <c r="I157" s="5" t="s">
        <v>107</v>
      </c>
      <c r="K157" s="5"/>
      <c r="L157" s="5"/>
      <c r="M157" s="5"/>
      <c r="N157" s="5"/>
      <c r="O157" s="5"/>
      <c r="P157" s="5" t="s">
        <v>34</v>
      </c>
      <c r="Q157" s="5" t="s">
        <v>422</v>
      </c>
      <c r="R157" s="5" t="s">
        <v>36</v>
      </c>
      <c r="S157" s="5" t="s">
        <v>37</v>
      </c>
      <c r="T157" s="5">
        <v>200</v>
      </c>
      <c r="U157" s="5">
        <f t="shared" si="13"/>
        <v>0.6</v>
      </c>
      <c r="V157" s="5"/>
      <c r="W157" s="5"/>
      <c r="X157" s="5"/>
    </row>
    <row r="158" spans="1:24">
      <c r="A158" s="5">
        <v>158</v>
      </c>
      <c r="B158" s="5" t="s">
        <v>24</v>
      </c>
      <c r="C158" s="5" t="s">
        <v>190</v>
      </c>
      <c r="D158" s="5" t="s">
        <v>429</v>
      </c>
      <c r="E158" s="5" t="s">
        <v>430</v>
      </c>
      <c r="F158" s="5">
        <v>0.01</v>
      </c>
      <c r="G158" s="6">
        <v>0.01</v>
      </c>
      <c r="H158" s="6">
        <f t="shared" si="12"/>
        <v>0</v>
      </c>
      <c r="I158" s="5" t="s">
        <v>107</v>
      </c>
      <c r="J158" s="5"/>
      <c r="K158" s="5"/>
      <c r="L158" s="5"/>
      <c r="M158" s="5"/>
      <c r="N158" s="5"/>
      <c r="O158" s="5"/>
      <c r="P158" s="5" t="s">
        <v>34</v>
      </c>
      <c r="Q158" s="5" t="s">
        <v>422</v>
      </c>
      <c r="R158" s="5" t="s">
        <v>36</v>
      </c>
      <c r="S158" s="5" t="s">
        <v>37</v>
      </c>
      <c r="T158" s="5">
        <v>200</v>
      </c>
      <c r="U158" s="5">
        <f t="shared" si="13"/>
        <v>2</v>
      </c>
      <c r="V158" s="5"/>
      <c r="W158" s="5"/>
      <c r="X158" s="5"/>
    </row>
    <row r="159" spans="1:24">
      <c r="A159" s="5">
        <v>159</v>
      </c>
      <c r="B159" s="5" t="s">
        <v>24</v>
      </c>
      <c r="C159" s="5" t="s">
        <v>161</v>
      </c>
      <c r="D159" s="5" t="s">
        <v>431</v>
      </c>
      <c r="E159" s="5" t="s">
        <v>432</v>
      </c>
      <c r="F159" s="5">
        <v>0.176</v>
      </c>
      <c r="G159" s="6">
        <v>0.174</v>
      </c>
      <c r="H159" s="6">
        <f t="shared" si="12"/>
        <v>-0.002</v>
      </c>
      <c r="I159" s="5" t="s">
        <v>107</v>
      </c>
      <c r="J159" s="5" t="s">
        <v>29</v>
      </c>
      <c r="K159" s="5"/>
      <c r="L159" s="5"/>
      <c r="M159" s="5"/>
      <c r="N159" s="5"/>
      <c r="O159" s="5"/>
      <c r="P159" s="5" t="s">
        <v>34</v>
      </c>
      <c r="Q159" s="5" t="s">
        <v>422</v>
      </c>
      <c r="R159" s="5" t="s">
        <v>36</v>
      </c>
      <c r="S159" s="5" t="s">
        <v>37</v>
      </c>
      <c r="T159" s="5">
        <v>300</v>
      </c>
      <c r="U159" s="5">
        <f t="shared" si="13"/>
        <v>52.8</v>
      </c>
      <c r="V159" s="5"/>
      <c r="W159" s="5"/>
      <c r="X159" s="5"/>
    </row>
    <row r="160" spans="1:24">
      <c r="A160" s="5">
        <v>160</v>
      </c>
      <c r="B160" s="5" t="s">
        <v>24</v>
      </c>
      <c r="C160" s="5" t="s">
        <v>342</v>
      </c>
      <c r="D160" s="5" t="s">
        <v>433</v>
      </c>
      <c r="E160" s="5" t="s">
        <v>434</v>
      </c>
      <c r="F160" s="5">
        <v>0.012</v>
      </c>
      <c r="G160" s="6">
        <v>0.012</v>
      </c>
      <c r="H160" s="6">
        <f t="shared" si="12"/>
        <v>0</v>
      </c>
      <c r="I160" s="5" t="s">
        <v>107</v>
      </c>
      <c r="J160" s="5"/>
      <c r="K160" s="5"/>
      <c r="L160" s="5"/>
      <c r="M160" s="5"/>
      <c r="N160" s="5"/>
      <c r="O160" s="5"/>
      <c r="P160" s="5" t="s">
        <v>34</v>
      </c>
      <c r="Q160" s="5" t="s">
        <v>422</v>
      </c>
      <c r="R160" s="5" t="s">
        <v>36</v>
      </c>
      <c r="S160" s="5" t="s">
        <v>37</v>
      </c>
      <c r="T160" s="5">
        <v>600</v>
      </c>
      <c r="U160" s="5">
        <f t="shared" si="13"/>
        <v>7.2</v>
      </c>
      <c r="V160" s="5"/>
      <c r="W160" s="5"/>
      <c r="X160" s="5"/>
    </row>
    <row r="161" spans="1:24">
      <c r="A161" s="5">
        <v>161</v>
      </c>
      <c r="B161" s="5" t="s">
        <v>24</v>
      </c>
      <c r="C161" s="5" t="s">
        <v>342</v>
      </c>
      <c r="D161" s="5" t="s">
        <v>435</v>
      </c>
      <c r="E161" s="5" t="s">
        <v>436</v>
      </c>
      <c r="F161" s="5">
        <v>0.005</v>
      </c>
      <c r="G161" s="6">
        <v>0.005</v>
      </c>
      <c r="H161" s="6">
        <f t="shared" si="12"/>
        <v>0</v>
      </c>
      <c r="I161" s="5" t="s">
        <v>107</v>
      </c>
      <c r="J161" s="5"/>
      <c r="K161" s="5"/>
      <c r="L161" s="5"/>
      <c r="M161" s="5"/>
      <c r="N161" s="5"/>
      <c r="O161" s="5"/>
      <c r="P161" s="5" t="s">
        <v>34</v>
      </c>
      <c r="Q161" s="5" t="s">
        <v>422</v>
      </c>
      <c r="R161" s="5" t="s">
        <v>36</v>
      </c>
      <c r="S161" s="5" t="s">
        <v>37</v>
      </c>
      <c r="T161" s="5">
        <v>600</v>
      </c>
      <c r="U161" s="5">
        <f t="shared" si="13"/>
        <v>3</v>
      </c>
      <c r="V161" s="5"/>
      <c r="W161" s="5"/>
      <c r="X161" s="5"/>
    </row>
    <row r="162" spans="1:24">
      <c r="A162" s="5">
        <v>162</v>
      </c>
      <c r="B162" s="5" t="s">
        <v>24</v>
      </c>
      <c r="C162" s="5" t="s">
        <v>345</v>
      </c>
      <c r="D162" s="5" t="s">
        <v>437</v>
      </c>
      <c r="E162" s="5" t="s">
        <v>438</v>
      </c>
      <c r="F162" s="5">
        <v>0.203</v>
      </c>
      <c r="G162" s="6"/>
      <c r="H162" s="6">
        <f t="shared" si="12"/>
        <v>-0.203</v>
      </c>
      <c r="I162" s="5" t="s">
        <v>107</v>
      </c>
      <c r="J162" s="5" t="s">
        <v>64</v>
      </c>
      <c r="K162" s="5"/>
      <c r="L162" s="5"/>
      <c r="M162" s="5"/>
      <c r="N162" s="5"/>
      <c r="O162" s="5"/>
      <c r="P162" s="5" t="s">
        <v>34</v>
      </c>
      <c r="Q162" s="5" t="s">
        <v>422</v>
      </c>
      <c r="R162" s="5" t="s">
        <v>36</v>
      </c>
      <c r="S162" s="5" t="s">
        <v>37</v>
      </c>
      <c r="T162" s="5">
        <v>100</v>
      </c>
      <c r="U162" s="5">
        <f t="shared" si="13"/>
        <v>20.3</v>
      </c>
      <c r="V162" s="5"/>
      <c r="W162" s="5"/>
      <c r="X162" s="5"/>
    </row>
    <row r="163" spans="1:24">
      <c r="A163" s="5">
        <v>163</v>
      </c>
      <c r="B163" s="5" t="s">
        <v>24</v>
      </c>
      <c r="C163" s="5" t="s">
        <v>345</v>
      </c>
      <c r="D163" s="5" t="s">
        <v>439</v>
      </c>
      <c r="E163" s="5" t="s">
        <v>440</v>
      </c>
      <c r="F163" s="5">
        <v>0.203</v>
      </c>
      <c r="G163" s="6">
        <v>0.194</v>
      </c>
      <c r="H163" s="6">
        <f t="shared" si="12"/>
        <v>-0.00900000000000001</v>
      </c>
      <c r="I163" s="5" t="s">
        <v>107</v>
      </c>
      <c r="J163" s="5" t="s">
        <v>64</v>
      </c>
      <c r="K163" s="5"/>
      <c r="L163" s="5"/>
      <c r="M163" s="5"/>
      <c r="N163" s="5"/>
      <c r="O163" s="5"/>
      <c r="P163" s="5" t="s">
        <v>34</v>
      </c>
      <c r="Q163" s="5" t="s">
        <v>422</v>
      </c>
      <c r="R163" s="5" t="s">
        <v>36</v>
      </c>
      <c r="S163" s="5" t="s">
        <v>37</v>
      </c>
      <c r="T163" s="5">
        <v>100</v>
      </c>
      <c r="U163" s="5">
        <f t="shared" si="13"/>
        <v>20.3</v>
      </c>
      <c r="V163" s="5"/>
      <c r="W163" s="5"/>
      <c r="X163" s="5"/>
    </row>
    <row r="164" spans="1:24">
      <c r="A164" s="5">
        <v>164</v>
      </c>
      <c r="B164" s="5" t="s">
        <v>24</v>
      </c>
      <c r="C164" s="5"/>
      <c r="D164" s="5" t="s">
        <v>441</v>
      </c>
      <c r="E164" s="5" t="s">
        <v>442</v>
      </c>
      <c r="F164" s="5"/>
      <c r="G164" s="6"/>
      <c r="H164" s="6">
        <f t="shared" si="12"/>
        <v>0</v>
      </c>
      <c r="I164" s="5" t="s">
        <v>107</v>
      </c>
      <c r="J164" s="5"/>
      <c r="K164" s="5"/>
      <c r="L164" s="5"/>
      <c r="M164" s="5"/>
      <c r="N164" s="5"/>
      <c r="O164" s="5"/>
      <c r="P164" s="5" t="s">
        <v>34</v>
      </c>
      <c r="Q164" s="5" t="s">
        <v>422</v>
      </c>
      <c r="R164" s="5" t="s">
        <v>36</v>
      </c>
      <c r="S164" s="5" t="s">
        <v>37</v>
      </c>
      <c r="T164" s="5">
        <v>300</v>
      </c>
      <c r="U164" s="5">
        <f t="shared" si="13"/>
        <v>0</v>
      </c>
      <c r="V164" s="5"/>
      <c r="W164" s="5"/>
      <c r="X164" s="5"/>
    </row>
    <row r="165" spans="1:24">
      <c r="A165" s="5">
        <v>165</v>
      </c>
      <c r="B165" s="5" t="s">
        <v>24</v>
      </c>
      <c r="C165" s="5" t="s">
        <v>77</v>
      </c>
      <c r="D165" s="5" t="s">
        <v>443</v>
      </c>
      <c r="E165" s="5" t="s">
        <v>444</v>
      </c>
      <c r="F165" s="5"/>
      <c r="G165" s="6"/>
      <c r="H165" s="6">
        <f t="shared" si="12"/>
        <v>0</v>
      </c>
      <c r="I165" s="5" t="s">
        <v>225</v>
      </c>
      <c r="J165" s="5"/>
      <c r="K165" s="5"/>
      <c r="L165" s="5"/>
      <c r="M165" s="5"/>
      <c r="N165" s="5"/>
      <c r="O165" s="5"/>
      <c r="P165" s="5" t="s">
        <v>34</v>
      </c>
      <c r="Q165" s="5" t="s">
        <v>422</v>
      </c>
      <c r="R165" s="5"/>
      <c r="S165" s="5" t="s">
        <v>37</v>
      </c>
      <c r="T165" s="5">
        <v>1000</v>
      </c>
      <c r="U165" s="5">
        <f t="shared" si="13"/>
        <v>0</v>
      </c>
      <c r="V165" s="5"/>
      <c r="W165" s="5"/>
      <c r="X165" s="5"/>
    </row>
    <row r="166" spans="1:24">
      <c r="A166" s="5">
        <v>166</v>
      </c>
      <c r="B166" s="5" t="s">
        <v>24</v>
      </c>
      <c r="C166" s="5" t="s">
        <v>77</v>
      </c>
      <c r="D166" s="5" t="s">
        <v>445</v>
      </c>
      <c r="E166" s="5" t="s">
        <v>446</v>
      </c>
      <c r="F166" s="5"/>
      <c r="G166" s="6"/>
      <c r="H166" s="6">
        <f t="shared" si="12"/>
        <v>0</v>
      </c>
      <c r="I166" s="5" t="s">
        <v>447</v>
      </c>
      <c r="J166" s="5"/>
      <c r="K166" s="5"/>
      <c r="L166" s="5"/>
      <c r="M166" s="5"/>
      <c r="N166" s="5"/>
      <c r="O166" s="5"/>
      <c r="P166" s="5" t="s">
        <v>34</v>
      </c>
      <c r="Q166" s="5" t="s">
        <v>422</v>
      </c>
      <c r="R166" s="5"/>
      <c r="S166" s="5" t="s">
        <v>37</v>
      </c>
      <c r="T166" s="5">
        <v>200</v>
      </c>
      <c r="U166" s="5">
        <f t="shared" si="13"/>
        <v>0</v>
      </c>
      <c r="V166" s="5"/>
      <c r="W166" s="5"/>
      <c r="X166" s="5"/>
    </row>
    <row r="167" spans="1:24">
      <c r="A167" s="5">
        <v>167</v>
      </c>
      <c r="B167" s="5" t="s">
        <v>24</v>
      </c>
      <c r="C167" s="5" t="s">
        <v>77</v>
      </c>
      <c r="D167" s="5" t="s">
        <v>448</v>
      </c>
      <c r="E167" s="5" t="s">
        <v>449</v>
      </c>
      <c r="F167" s="5"/>
      <c r="G167" s="6"/>
      <c r="H167" s="6">
        <f t="shared" si="12"/>
        <v>0</v>
      </c>
      <c r="I167" s="5" t="s">
        <v>225</v>
      </c>
      <c r="J167" s="5"/>
      <c r="K167" s="5"/>
      <c r="L167" s="5"/>
      <c r="M167" s="5"/>
      <c r="N167" s="5"/>
      <c r="O167" s="5"/>
      <c r="P167" s="5" t="s">
        <v>34</v>
      </c>
      <c r="Q167" s="5" t="s">
        <v>422</v>
      </c>
      <c r="R167" s="5"/>
      <c r="S167" s="5" t="s">
        <v>37</v>
      </c>
      <c r="T167" s="5">
        <v>0</v>
      </c>
      <c r="U167" s="5">
        <f t="shared" si="13"/>
        <v>0</v>
      </c>
      <c r="V167" s="5"/>
      <c r="W167" s="5"/>
      <c r="X167" s="5"/>
    </row>
    <row r="168" spans="1:24">
      <c r="A168" s="5">
        <v>168</v>
      </c>
      <c r="B168" s="5" t="s">
        <v>24</v>
      </c>
      <c r="C168" s="5" t="s">
        <v>77</v>
      </c>
      <c r="D168" s="5" t="s">
        <v>450</v>
      </c>
      <c r="E168" s="5" t="s">
        <v>451</v>
      </c>
      <c r="F168" s="5"/>
      <c r="G168" s="6"/>
      <c r="H168" s="6">
        <f t="shared" si="12"/>
        <v>0</v>
      </c>
      <c r="I168" s="5" t="s">
        <v>447</v>
      </c>
      <c r="J168" s="5"/>
      <c r="K168" s="5"/>
      <c r="L168" s="5"/>
      <c r="M168" s="5"/>
      <c r="N168" s="5"/>
      <c r="O168" s="5"/>
      <c r="P168" s="5" t="s">
        <v>34</v>
      </c>
      <c r="Q168" s="5" t="s">
        <v>422</v>
      </c>
      <c r="R168" s="5"/>
      <c r="S168" s="5" t="s">
        <v>37</v>
      </c>
      <c r="T168" s="5">
        <v>200</v>
      </c>
      <c r="U168" s="5">
        <f t="shared" si="13"/>
        <v>0</v>
      </c>
      <c r="V168" s="5"/>
      <c r="W168" s="5"/>
      <c r="X168" s="5"/>
    </row>
    <row r="169" spans="1:24">
      <c r="A169" s="5">
        <v>169</v>
      </c>
      <c r="B169" s="5" t="s">
        <v>24</v>
      </c>
      <c r="C169" s="5" t="s">
        <v>77</v>
      </c>
      <c r="D169" s="5" t="s">
        <v>452</v>
      </c>
      <c r="E169" s="5" t="s">
        <v>453</v>
      </c>
      <c r="F169" s="5"/>
      <c r="G169" s="6"/>
      <c r="H169" s="6">
        <f t="shared" si="12"/>
        <v>0</v>
      </c>
      <c r="I169" s="5"/>
      <c r="J169" s="5"/>
      <c r="K169" s="5"/>
      <c r="L169" s="5"/>
      <c r="M169" s="5"/>
      <c r="N169" s="5"/>
      <c r="O169" s="5"/>
      <c r="P169" s="5" t="s">
        <v>34</v>
      </c>
      <c r="Q169" s="5" t="s">
        <v>422</v>
      </c>
      <c r="R169" s="5"/>
      <c r="S169" s="5" t="s">
        <v>37</v>
      </c>
      <c r="T169" s="5">
        <v>0</v>
      </c>
      <c r="U169" s="5">
        <f t="shared" si="13"/>
        <v>0</v>
      </c>
      <c r="V169" s="5"/>
      <c r="W169" s="5"/>
      <c r="X169" s="5"/>
    </row>
    <row r="170" spans="1:24">
      <c r="A170" s="5">
        <v>170</v>
      </c>
      <c r="B170" s="5" t="s">
        <v>24</v>
      </c>
      <c r="C170" s="5" t="s">
        <v>77</v>
      </c>
      <c r="D170" s="5" t="s">
        <v>454</v>
      </c>
      <c r="E170" s="5" t="s">
        <v>455</v>
      </c>
      <c r="F170" s="5"/>
      <c r="G170" s="6"/>
      <c r="H170" s="6">
        <f t="shared" si="12"/>
        <v>0</v>
      </c>
      <c r="I170" s="5" t="s">
        <v>225</v>
      </c>
      <c r="J170" s="5"/>
      <c r="K170" s="5"/>
      <c r="L170" s="5"/>
      <c r="M170" s="5"/>
      <c r="N170" s="5"/>
      <c r="O170" s="5"/>
      <c r="P170" s="5" t="s">
        <v>34</v>
      </c>
      <c r="Q170" s="5" t="s">
        <v>422</v>
      </c>
      <c r="R170" s="5"/>
      <c r="S170" s="5" t="s">
        <v>37</v>
      </c>
      <c r="T170" s="5">
        <v>2000</v>
      </c>
      <c r="U170" s="5">
        <f t="shared" si="13"/>
        <v>0</v>
      </c>
      <c r="V170" s="5"/>
      <c r="W170" s="5"/>
      <c r="X170" s="5"/>
    </row>
    <row r="171" spans="1:24">
      <c r="A171" s="5">
        <v>171</v>
      </c>
      <c r="B171" s="5" t="s">
        <v>24</v>
      </c>
      <c r="C171" s="5" t="s">
        <v>77</v>
      </c>
      <c r="D171" s="5" t="s">
        <v>456</v>
      </c>
      <c r="E171" s="5" t="s">
        <v>457</v>
      </c>
      <c r="F171" s="5"/>
      <c r="G171" s="6"/>
      <c r="H171" s="6">
        <f t="shared" si="12"/>
        <v>0</v>
      </c>
      <c r="I171" s="5"/>
      <c r="J171" s="5"/>
      <c r="K171" s="5"/>
      <c r="L171" s="5"/>
      <c r="M171" s="5"/>
      <c r="N171" s="5"/>
      <c r="O171" s="5"/>
      <c r="P171" s="5" t="s">
        <v>34</v>
      </c>
      <c r="Q171" s="5" t="s">
        <v>422</v>
      </c>
      <c r="R171" s="5"/>
      <c r="S171" s="5" t="s">
        <v>37</v>
      </c>
      <c r="T171" s="5">
        <v>0</v>
      </c>
      <c r="U171" s="5">
        <f t="shared" si="13"/>
        <v>0</v>
      </c>
      <c r="V171" s="5"/>
      <c r="W171" s="5"/>
      <c r="X171" s="5"/>
    </row>
    <row r="172" spans="1:24">
      <c r="A172" s="5">
        <v>172</v>
      </c>
      <c r="B172" s="5" t="s">
        <v>24</v>
      </c>
      <c r="C172" s="5" t="s">
        <v>77</v>
      </c>
      <c r="D172" s="5" t="s">
        <v>458</v>
      </c>
      <c r="E172" s="5" t="s">
        <v>459</v>
      </c>
      <c r="F172" s="5"/>
      <c r="G172" s="6"/>
      <c r="H172" s="6">
        <f t="shared" si="12"/>
        <v>0</v>
      </c>
      <c r="I172" s="5"/>
      <c r="J172" s="5"/>
      <c r="K172" s="5"/>
      <c r="L172" s="5"/>
      <c r="M172" s="5"/>
      <c r="N172" s="5"/>
      <c r="O172" s="5"/>
      <c r="P172" s="5" t="s">
        <v>34</v>
      </c>
      <c r="Q172" s="5" t="s">
        <v>422</v>
      </c>
      <c r="R172" s="5"/>
      <c r="S172" s="5" t="s">
        <v>37</v>
      </c>
      <c r="T172" s="5">
        <v>0</v>
      </c>
      <c r="U172" s="5">
        <f t="shared" si="13"/>
        <v>0</v>
      </c>
      <c r="V172" s="5"/>
      <c r="W172" s="5"/>
      <c r="X172" s="5"/>
    </row>
    <row r="173" ht="42" customHeight="1" spans="3:24">
      <c r="C173" s="76" t="s">
        <v>460</v>
      </c>
      <c r="D173" s="76"/>
      <c r="E173" s="76"/>
      <c r="X173" s="77">
        <f>SUM(X2:X172)</f>
        <v>74772.75</v>
      </c>
    </row>
  </sheetData>
  <autoFilter ref="A1:X173">
    <extLst/>
  </autoFilter>
  <mergeCells count="1">
    <mergeCell ref="C173:E17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96"/>
  <sheetViews>
    <sheetView workbookViewId="0">
      <selection activeCell="H1" sqref="H$1:H$1048576"/>
    </sheetView>
  </sheetViews>
  <sheetFormatPr defaultColWidth="9" defaultRowHeight="13.5"/>
  <cols>
    <col min="1" max="1" width="5.91666666666667" customWidth="1"/>
    <col min="2" max="2" width="8.66666666666667" style="37" customWidth="1"/>
    <col min="3" max="3" width="7.55833333333333" style="37" customWidth="1"/>
    <col min="4" max="4" width="11.225" style="37" customWidth="1"/>
    <col min="5" max="5" width="17.5583333333333" customWidth="1"/>
    <col min="7" max="7" width="9" style="41"/>
    <col min="8" max="8" width="18.9083333333333" customWidth="1"/>
    <col min="9" max="9" width="10.3333333333333" style="37" customWidth="1"/>
    <col min="10" max="10" width="3.44166666666667" style="37" hidden="1" customWidth="1"/>
    <col min="11" max="11" width="4.66666666666667" style="37" hidden="1" customWidth="1"/>
    <col min="12" max="12" width="26.5583333333333" customWidth="1"/>
    <col min="13" max="13" width="8.775" customWidth="1"/>
    <col min="14" max="14" width="12.6666666666667" style="42" customWidth="1"/>
    <col min="15" max="15" width="20.3333333333333" style="42" customWidth="1"/>
    <col min="16" max="16" width="8.23333333333333" customWidth="1"/>
    <col min="17" max="17" width="9.7" customWidth="1"/>
  </cols>
  <sheetData>
    <row r="1" s="40" customFormat="1" ht="54" spans="1:18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" t="s">
        <v>8</v>
      </c>
      <c r="H1" s="43" t="s">
        <v>9</v>
      </c>
      <c r="I1" s="43" t="s">
        <v>10</v>
      </c>
      <c r="J1" s="43" t="s">
        <v>11</v>
      </c>
      <c r="K1" s="43" t="s">
        <v>12</v>
      </c>
      <c r="L1" s="43" t="s">
        <v>461</v>
      </c>
      <c r="M1" s="43" t="s">
        <v>14</v>
      </c>
      <c r="N1" s="52" t="s">
        <v>462</v>
      </c>
      <c r="O1" s="52" t="s">
        <v>463</v>
      </c>
      <c r="P1" s="43" t="s">
        <v>15</v>
      </c>
      <c r="Q1" s="43" t="s">
        <v>16</v>
      </c>
      <c r="R1" s="43" t="s">
        <v>17</v>
      </c>
    </row>
    <row r="2" ht="14.25" spans="1:18">
      <c r="A2" s="11">
        <v>1</v>
      </c>
      <c r="B2" s="11" t="s">
        <v>24</v>
      </c>
      <c r="C2" s="11">
        <v>316</v>
      </c>
      <c r="D2" s="44" t="s">
        <v>464</v>
      </c>
      <c r="E2" s="45" t="s">
        <v>465</v>
      </c>
      <c r="F2" s="46">
        <v>0.18317</v>
      </c>
      <c r="G2" s="5" t="s">
        <v>107</v>
      </c>
      <c r="H2" s="47" t="s">
        <v>466</v>
      </c>
      <c r="I2" s="11" t="s">
        <v>467</v>
      </c>
      <c r="J2" s="53" t="s">
        <v>31</v>
      </c>
      <c r="K2" s="11" t="s">
        <v>468</v>
      </c>
      <c r="L2" s="54" t="s">
        <v>469</v>
      </c>
      <c r="M2" s="55">
        <f>20.34</f>
        <v>20.34</v>
      </c>
      <c r="N2" s="56">
        <v>19</v>
      </c>
      <c r="O2" s="56" t="s">
        <v>470</v>
      </c>
      <c r="P2" s="21" t="s">
        <v>34</v>
      </c>
      <c r="Q2" s="21" t="s">
        <v>471</v>
      </c>
      <c r="R2" s="21" t="s">
        <v>36</v>
      </c>
    </row>
    <row r="3" ht="14.25" spans="1:18">
      <c r="A3" s="11">
        <v>2</v>
      </c>
      <c r="B3" s="11" t="s">
        <v>24</v>
      </c>
      <c r="C3" s="11">
        <v>316</v>
      </c>
      <c r="D3" s="44" t="s">
        <v>472</v>
      </c>
      <c r="E3" s="45" t="s">
        <v>473</v>
      </c>
      <c r="F3" s="46">
        <v>0.18317</v>
      </c>
      <c r="G3" s="5" t="s">
        <v>107</v>
      </c>
      <c r="H3" s="47" t="s">
        <v>466</v>
      </c>
      <c r="I3" s="11" t="s">
        <v>467</v>
      </c>
      <c r="J3" s="53" t="s">
        <v>31</v>
      </c>
      <c r="K3" s="11" t="s">
        <v>468</v>
      </c>
      <c r="L3" s="54" t="s">
        <v>469</v>
      </c>
      <c r="M3" s="55">
        <f>20.34</f>
        <v>20.34</v>
      </c>
      <c r="N3" s="56">
        <v>19</v>
      </c>
      <c r="O3" s="56" t="s">
        <v>470</v>
      </c>
      <c r="P3" s="21" t="s">
        <v>34</v>
      </c>
      <c r="Q3" s="21" t="s">
        <v>471</v>
      </c>
      <c r="R3" s="21" t="s">
        <v>36</v>
      </c>
    </row>
    <row r="4" ht="16" customHeight="1" spans="1:18">
      <c r="A4" s="11">
        <v>3</v>
      </c>
      <c r="B4" s="11" t="s">
        <v>24</v>
      </c>
      <c r="C4" s="11">
        <v>311</v>
      </c>
      <c r="D4" s="44" t="s">
        <v>474</v>
      </c>
      <c r="E4" s="45" t="s">
        <v>475</v>
      </c>
      <c r="F4" s="46">
        <v>0.1104</v>
      </c>
      <c r="G4" s="5" t="s">
        <v>107</v>
      </c>
      <c r="H4" s="47" t="s">
        <v>466</v>
      </c>
      <c r="I4" s="11" t="s">
        <v>467</v>
      </c>
      <c r="J4" s="53" t="s">
        <v>31</v>
      </c>
      <c r="K4" s="11" t="s">
        <v>468</v>
      </c>
      <c r="L4" s="54" t="s">
        <v>469</v>
      </c>
      <c r="M4" s="55">
        <f>20.34</f>
        <v>20.34</v>
      </c>
      <c r="N4" s="56">
        <v>19</v>
      </c>
      <c r="O4" s="56" t="s">
        <v>470</v>
      </c>
      <c r="P4" s="21" t="s">
        <v>34</v>
      </c>
      <c r="Q4" s="21" t="s">
        <v>471</v>
      </c>
      <c r="R4" s="21" t="s">
        <v>36</v>
      </c>
    </row>
    <row r="5" ht="14.25" spans="1:18">
      <c r="A5" s="11">
        <v>4</v>
      </c>
      <c r="B5" s="11" t="s">
        <v>24</v>
      </c>
      <c r="C5" s="11">
        <v>311</v>
      </c>
      <c r="D5" s="48" t="s">
        <v>476</v>
      </c>
      <c r="E5" s="49" t="s">
        <v>477</v>
      </c>
      <c r="F5" s="50">
        <v>0.1104</v>
      </c>
      <c r="G5" s="5" t="s">
        <v>107</v>
      </c>
      <c r="H5" s="51" t="s">
        <v>466</v>
      </c>
      <c r="I5" s="11" t="s">
        <v>467</v>
      </c>
      <c r="J5" s="53" t="s">
        <v>31</v>
      </c>
      <c r="K5" s="11" t="s">
        <v>468</v>
      </c>
      <c r="L5" s="54" t="s">
        <v>469</v>
      </c>
      <c r="M5" s="55">
        <f>20.34</f>
        <v>20.34</v>
      </c>
      <c r="N5" s="56">
        <v>19</v>
      </c>
      <c r="O5" s="56" t="s">
        <v>470</v>
      </c>
      <c r="P5" s="21" t="s">
        <v>34</v>
      </c>
      <c r="Q5" s="21" t="s">
        <v>471</v>
      </c>
      <c r="R5" s="21" t="s">
        <v>36</v>
      </c>
    </row>
    <row r="6" spans="1:18">
      <c r="A6" s="11">
        <v>5</v>
      </c>
      <c r="B6" s="11" t="s">
        <v>24</v>
      </c>
      <c r="C6" s="11" t="s">
        <v>478</v>
      </c>
      <c r="D6" s="44" t="s">
        <v>479</v>
      </c>
      <c r="E6" s="45" t="s">
        <v>480</v>
      </c>
      <c r="F6" s="46">
        <v>0.672</v>
      </c>
      <c r="G6" s="5" t="s">
        <v>107</v>
      </c>
      <c r="H6" s="47" t="s">
        <v>481</v>
      </c>
      <c r="I6" s="11">
        <v>978</v>
      </c>
      <c r="J6" s="53" t="s">
        <v>107</v>
      </c>
      <c r="K6" s="11" t="s">
        <v>482</v>
      </c>
      <c r="L6" s="11" t="s">
        <v>482</v>
      </c>
      <c r="M6" s="11">
        <v>27</v>
      </c>
      <c r="N6" s="56">
        <v>22</v>
      </c>
      <c r="O6" s="56" t="s">
        <v>483</v>
      </c>
      <c r="P6" s="21" t="s">
        <v>34</v>
      </c>
      <c r="Q6" s="21" t="s">
        <v>471</v>
      </c>
      <c r="R6" s="21" t="s">
        <v>36</v>
      </c>
    </row>
    <row r="7" spans="1:18">
      <c r="A7" s="11">
        <v>6</v>
      </c>
      <c r="B7" s="11" t="s">
        <v>24</v>
      </c>
      <c r="C7" s="11" t="s">
        <v>478</v>
      </c>
      <c r="D7" s="44" t="s">
        <v>484</v>
      </c>
      <c r="E7" s="45" t="s">
        <v>485</v>
      </c>
      <c r="F7" s="46">
        <v>0.125</v>
      </c>
      <c r="G7" s="5" t="s">
        <v>107</v>
      </c>
      <c r="H7" s="47" t="s">
        <v>481</v>
      </c>
      <c r="I7" s="11">
        <v>978</v>
      </c>
      <c r="J7" s="53" t="s">
        <v>107</v>
      </c>
      <c r="K7" s="11" t="s">
        <v>482</v>
      </c>
      <c r="L7" s="11" t="s">
        <v>482</v>
      </c>
      <c r="M7" s="11">
        <v>27</v>
      </c>
      <c r="N7" s="56">
        <v>22</v>
      </c>
      <c r="O7" s="56" t="s">
        <v>483</v>
      </c>
      <c r="P7" s="21" t="s">
        <v>34</v>
      </c>
      <c r="Q7" s="21" t="s">
        <v>471</v>
      </c>
      <c r="R7" s="21" t="s">
        <v>36</v>
      </c>
    </row>
    <row r="8" spans="1:18">
      <c r="A8" s="11">
        <v>7</v>
      </c>
      <c r="B8" s="11" t="s">
        <v>24</v>
      </c>
      <c r="C8" s="11" t="s">
        <v>478</v>
      </c>
      <c r="D8" s="44" t="s">
        <v>486</v>
      </c>
      <c r="E8" s="45" t="s">
        <v>487</v>
      </c>
      <c r="F8" s="46">
        <v>0.063</v>
      </c>
      <c r="G8" s="5" t="s">
        <v>107</v>
      </c>
      <c r="H8" s="47" t="s">
        <v>481</v>
      </c>
      <c r="I8" s="11">
        <v>978</v>
      </c>
      <c r="J8" s="53" t="s">
        <v>107</v>
      </c>
      <c r="K8" s="11" t="s">
        <v>482</v>
      </c>
      <c r="L8" s="11" t="s">
        <v>482</v>
      </c>
      <c r="M8" s="11">
        <v>27</v>
      </c>
      <c r="N8" s="56">
        <v>22</v>
      </c>
      <c r="O8" s="56" t="s">
        <v>483</v>
      </c>
      <c r="P8" s="21" t="s">
        <v>34</v>
      </c>
      <c r="Q8" s="21" t="s">
        <v>471</v>
      </c>
      <c r="R8" s="21" t="s">
        <v>36</v>
      </c>
    </row>
    <row r="9" spans="1:18">
      <c r="A9" s="11">
        <v>8</v>
      </c>
      <c r="B9" s="11" t="s">
        <v>24</v>
      </c>
      <c r="C9" s="11" t="s">
        <v>478</v>
      </c>
      <c r="D9" s="44" t="s">
        <v>488</v>
      </c>
      <c r="E9" s="45" t="s">
        <v>489</v>
      </c>
      <c r="F9" s="46">
        <v>0.175</v>
      </c>
      <c r="G9" s="5" t="s">
        <v>107</v>
      </c>
      <c r="H9" s="47" t="s">
        <v>481</v>
      </c>
      <c r="I9" s="11">
        <v>978</v>
      </c>
      <c r="J9" s="53" t="s">
        <v>107</v>
      </c>
      <c r="K9" s="11" t="s">
        <v>482</v>
      </c>
      <c r="L9" s="11" t="s">
        <v>482</v>
      </c>
      <c r="M9" s="11">
        <v>27</v>
      </c>
      <c r="N9" s="56">
        <v>22</v>
      </c>
      <c r="O9" s="56" t="s">
        <v>483</v>
      </c>
      <c r="P9" s="21" t="s">
        <v>34</v>
      </c>
      <c r="Q9" s="21" t="s">
        <v>471</v>
      </c>
      <c r="R9" s="21" t="s">
        <v>36</v>
      </c>
    </row>
    <row r="10" spans="1:18">
      <c r="A10" s="11">
        <v>9</v>
      </c>
      <c r="B10" s="11" t="s">
        <v>24</v>
      </c>
      <c r="C10" s="11" t="s">
        <v>478</v>
      </c>
      <c r="D10" s="44" t="s">
        <v>490</v>
      </c>
      <c r="E10" s="45" t="s">
        <v>491</v>
      </c>
      <c r="F10" s="46">
        <v>0.657</v>
      </c>
      <c r="G10" s="5" t="s">
        <v>107</v>
      </c>
      <c r="H10" s="47" t="s">
        <v>481</v>
      </c>
      <c r="I10" s="11">
        <v>978</v>
      </c>
      <c r="J10" s="53" t="s">
        <v>107</v>
      </c>
      <c r="K10" s="11" t="s">
        <v>482</v>
      </c>
      <c r="L10" s="11" t="s">
        <v>482</v>
      </c>
      <c r="M10" s="11">
        <v>27</v>
      </c>
      <c r="N10" s="56">
        <v>22</v>
      </c>
      <c r="O10" s="56" t="s">
        <v>483</v>
      </c>
      <c r="P10" s="21" t="s">
        <v>34</v>
      </c>
      <c r="Q10" s="21" t="s">
        <v>471</v>
      </c>
      <c r="R10" s="21" t="s">
        <v>36</v>
      </c>
    </row>
    <row r="11" spans="1:18">
      <c r="A11" s="11">
        <v>10</v>
      </c>
      <c r="B11" s="11" t="s">
        <v>24</v>
      </c>
      <c r="C11" s="11" t="s">
        <v>478</v>
      </c>
      <c r="D11" s="44" t="s">
        <v>492</v>
      </c>
      <c r="E11" s="45" t="s">
        <v>493</v>
      </c>
      <c r="F11" s="46">
        <v>0.124</v>
      </c>
      <c r="G11" s="5" t="s">
        <v>107</v>
      </c>
      <c r="H11" s="47" t="s">
        <v>481</v>
      </c>
      <c r="I11" s="11">
        <v>978</v>
      </c>
      <c r="J11" s="53" t="s">
        <v>107</v>
      </c>
      <c r="K11" s="11" t="s">
        <v>482</v>
      </c>
      <c r="L11" s="11" t="s">
        <v>482</v>
      </c>
      <c r="M11" s="11">
        <v>27</v>
      </c>
      <c r="N11" s="56">
        <v>22</v>
      </c>
      <c r="O11" s="56" t="s">
        <v>483</v>
      </c>
      <c r="P11" s="21" t="s">
        <v>34</v>
      </c>
      <c r="Q11" s="21" t="s">
        <v>471</v>
      </c>
      <c r="R11" s="21" t="s">
        <v>36</v>
      </c>
    </row>
    <row r="12" spans="1:18">
      <c r="A12" s="11">
        <v>11</v>
      </c>
      <c r="B12" s="11" t="s">
        <v>24</v>
      </c>
      <c r="C12" s="11" t="s">
        <v>478</v>
      </c>
      <c r="D12" s="44" t="s">
        <v>494</v>
      </c>
      <c r="E12" s="45" t="s">
        <v>495</v>
      </c>
      <c r="F12" s="46">
        <v>0.061</v>
      </c>
      <c r="G12" s="5" t="s">
        <v>107</v>
      </c>
      <c r="H12" s="47" t="s">
        <v>481</v>
      </c>
      <c r="I12" s="11">
        <v>978</v>
      </c>
      <c r="J12" s="53" t="s">
        <v>107</v>
      </c>
      <c r="K12" s="11" t="s">
        <v>482</v>
      </c>
      <c r="L12" s="11" t="s">
        <v>482</v>
      </c>
      <c r="M12" s="11">
        <v>27</v>
      </c>
      <c r="N12" s="56">
        <v>22</v>
      </c>
      <c r="O12" s="56" t="s">
        <v>483</v>
      </c>
      <c r="P12" s="21" t="s">
        <v>34</v>
      </c>
      <c r="Q12" s="21" t="s">
        <v>471</v>
      </c>
      <c r="R12" s="21" t="s">
        <v>36</v>
      </c>
    </row>
    <row r="13" spans="1:18">
      <c r="A13" s="11">
        <v>12</v>
      </c>
      <c r="B13" s="11" t="s">
        <v>24</v>
      </c>
      <c r="C13" s="11" t="s">
        <v>478</v>
      </c>
      <c r="D13" s="44" t="s">
        <v>496</v>
      </c>
      <c r="E13" s="45" t="s">
        <v>497</v>
      </c>
      <c r="F13" s="46">
        <v>0.175</v>
      </c>
      <c r="G13" s="5" t="s">
        <v>107</v>
      </c>
      <c r="H13" s="47" t="s">
        <v>481</v>
      </c>
      <c r="I13" s="11">
        <v>978</v>
      </c>
      <c r="J13" s="53" t="s">
        <v>107</v>
      </c>
      <c r="K13" s="11" t="s">
        <v>482</v>
      </c>
      <c r="L13" s="11" t="s">
        <v>482</v>
      </c>
      <c r="M13" s="11">
        <v>27</v>
      </c>
      <c r="N13" s="56">
        <v>22</v>
      </c>
      <c r="O13" s="56" t="s">
        <v>483</v>
      </c>
      <c r="P13" s="21" t="s">
        <v>34</v>
      </c>
      <c r="Q13" s="21" t="s">
        <v>471</v>
      </c>
      <c r="R13" s="21" t="s">
        <v>36</v>
      </c>
    </row>
    <row r="14" spans="1:18">
      <c r="A14" s="11">
        <v>13</v>
      </c>
      <c r="B14" s="11" t="s">
        <v>24</v>
      </c>
      <c r="C14" s="11" t="s">
        <v>478</v>
      </c>
      <c r="D14" s="48" t="s">
        <v>498</v>
      </c>
      <c r="E14" s="49" t="s">
        <v>499</v>
      </c>
      <c r="F14" s="50">
        <v>0.303</v>
      </c>
      <c r="G14" s="5" t="s">
        <v>107</v>
      </c>
      <c r="H14" s="51" t="s">
        <v>481</v>
      </c>
      <c r="I14" s="11">
        <v>978</v>
      </c>
      <c r="J14" s="53" t="s">
        <v>107</v>
      </c>
      <c r="K14" s="11" t="s">
        <v>482</v>
      </c>
      <c r="L14" s="11" t="s">
        <v>482</v>
      </c>
      <c r="M14" s="11">
        <v>27</v>
      </c>
      <c r="N14" s="56">
        <v>22</v>
      </c>
      <c r="O14" s="56" t="s">
        <v>483</v>
      </c>
      <c r="P14" s="21" t="s">
        <v>34</v>
      </c>
      <c r="Q14" s="21" t="s">
        <v>471</v>
      </c>
      <c r="R14" s="21" t="s">
        <v>36</v>
      </c>
    </row>
    <row r="15" spans="1:18">
      <c r="A15" s="11">
        <v>14</v>
      </c>
      <c r="B15" s="11" t="s">
        <v>24</v>
      </c>
      <c r="C15" s="11" t="s">
        <v>478</v>
      </c>
      <c r="D15" s="48" t="s">
        <v>500</v>
      </c>
      <c r="E15" s="49" t="s">
        <v>501</v>
      </c>
      <c r="F15" s="50">
        <v>0.17</v>
      </c>
      <c r="G15" s="5" t="s">
        <v>107</v>
      </c>
      <c r="H15" s="51" t="s">
        <v>481</v>
      </c>
      <c r="I15" s="11">
        <v>978</v>
      </c>
      <c r="J15" s="53" t="s">
        <v>107</v>
      </c>
      <c r="K15" s="11" t="s">
        <v>482</v>
      </c>
      <c r="L15" s="11" t="s">
        <v>482</v>
      </c>
      <c r="M15" s="11">
        <v>27</v>
      </c>
      <c r="N15" s="56">
        <v>22</v>
      </c>
      <c r="O15" s="56" t="s">
        <v>483</v>
      </c>
      <c r="P15" s="21" t="s">
        <v>34</v>
      </c>
      <c r="Q15" s="21" t="s">
        <v>471</v>
      </c>
      <c r="R15" s="21" t="s">
        <v>36</v>
      </c>
    </row>
    <row r="16" spans="1:18">
      <c r="A16" s="11">
        <v>15</v>
      </c>
      <c r="B16" s="11" t="s">
        <v>24</v>
      </c>
      <c r="C16" s="11" t="s">
        <v>478</v>
      </c>
      <c r="D16" s="48" t="s">
        <v>502</v>
      </c>
      <c r="E16" s="49" t="s">
        <v>503</v>
      </c>
      <c r="F16" s="50">
        <v>0.976</v>
      </c>
      <c r="G16" s="5" t="s">
        <v>107</v>
      </c>
      <c r="H16" s="51" t="s">
        <v>481</v>
      </c>
      <c r="I16" s="11">
        <v>978</v>
      </c>
      <c r="J16" s="53" t="s">
        <v>107</v>
      </c>
      <c r="K16" s="11" t="s">
        <v>482</v>
      </c>
      <c r="L16" s="11" t="s">
        <v>482</v>
      </c>
      <c r="M16" s="11">
        <v>27</v>
      </c>
      <c r="N16" s="56">
        <v>22</v>
      </c>
      <c r="O16" s="56" t="s">
        <v>483</v>
      </c>
      <c r="P16" s="21" t="s">
        <v>34</v>
      </c>
      <c r="Q16" s="21" t="s">
        <v>471</v>
      </c>
      <c r="R16" s="21" t="s">
        <v>36</v>
      </c>
    </row>
    <row r="17" spans="1:18">
      <c r="A17" s="11">
        <v>16</v>
      </c>
      <c r="B17" s="11" t="s">
        <v>24</v>
      </c>
      <c r="C17" s="11" t="s">
        <v>478</v>
      </c>
      <c r="D17" s="44" t="s">
        <v>504</v>
      </c>
      <c r="E17" s="45" t="s">
        <v>505</v>
      </c>
      <c r="F17" s="46">
        <v>0.145</v>
      </c>
      <c r="G17" s="5" t="s">
        <v>107</v>
      </c>
      <c r="H17" s="47" t="s">
        <v>506</v>
      </c>
      <c r="I17" s="11"/>
      <c r="J17" s="53" t="s">
        <v>107</v>
      </c>
      <c r="K17" s="11" t="s">
        <v>507</v>
      </c>
      <c r="L17" s="11" t="s">
        <v>482</v>
      </c>
      <c r="M17" s="11">
        <v>25.47</v>
      </c>
      <c r="N17" s="56">
        <v>18</v>
      </c>
      <c r="O17" s="56" t="s">
        <v>508</v>
      </c>
      <c r="P17" s="21" t="s">
        <v>34</v>
      </c>
      <c r="Q17" s="21" t="s">
        <v>471</v>
      </c>
      <c r="R17" s="21" t="s">
        <v>36</v>
      </c>
    </row>
    <row r="18" spans="1:18">
      <c r="A18" s="11">
        <v>17</v>
      </c>
      <c r="B18" s="11" t="s">
        <v>24</v>
      </c>
      <c r="C18" s="11" t="s">
        <v>478</v>
      </c>
      <c r="D18" s="44" t="s">
        <v>509</v>
      </c>
      <c r="E18" s="45" t="s">
        <v>510</v>
      </c>
      <c r="F18" s="46">
        <v>0.08</v>
      </c>
      <c r="G18" s="5" t="s">
        <v>107</v>
      </c>
      <c r="H18" s="47" t="s">
        <v>506</v>
      </c>
      <c r="I18" s="11"/>
      <c r="J18" s="53" t="s">
        <v>107</v>
      </c>
      <c r="K18" s="11" t="s">
        <v>507</v>
      </c>
      <c r="L18" s="11" t="s">
        <v>482</v>
      </c>
      <c r="M18" s="11">
        <v>25.47</v>
      </c>
      <c r="N18" s="56">
        <v>18</v>
      </c>
      <c r="O18" s="56" t="s">
        <v>508</v>
      </c>
      <c r="P18" s="21" t="s">
        <v>34</v>
      </c>
      <c r="Q18" s="21" t="s">
        <v>471</v>
      </c>
      <c r="R18" s="21" t="s">
        <v>36</v>
      </c>
    </row>
    <row r="19" spans="1:18">
      <c r="A19" s="11">
        <v>18</v>
      </c>
      <c r="B19" s="11" t="s">
        <v>24</v>
      </c>
      <c r="C19" s="11" t="s">
        <v>478</v>
      </c>
      <c r="D19" s="44" t="s">
        <v>511</v>
      </c>
      <c r="E19" s="45" t="s">
        <v>512</v>
      </c>
      <c r="F19" s="46">
        <v>0.125</v>
      </c>
      <c r="G19" s="5" t="s">
        <v>107</v>
      </c>
      <c r="H19" s="47" t="s">
        <v>506</v>
      </c>
      <c r="I19" s="11"/>
      <c r="J19" s="53" t="s">
        <v>107</v>
      </c>
      <c r="K19" s="11" t="s">
        <v>507</v>
      </c>
      <c r="L19" s="11" t="s">
        <v>482</v>
      </c>
      <c r="M19" s="11">
        <v>25.47</v>
      </c>
      <c r="N19" s="56">
        <v>18</v>
      </c>
      <c r="O19" s="56" t="s">
        <v>508</v>
      </c>
      <c r="P19" s="21" t="s">
        <v>34</v>
      </c>
      <c r="Q19" s="21" t="s">
        <v>471</v>
      </c>
      <c r="R19" s="21" t="s">
        <v>36</v>
      </c>
    </row>
    <row r="20" spans="1:18">
      <c r="A20" s="11">
        <v>19</v>
      </c>
      <c r="B20" s="11" t="s">
        <v>24</v>
      </c>
      <c r="C20" s="11" t="s">
        <v>478</v>
      </c>
      <c r="D20" s="44" t="s">
        <v>513</v>
      </c>
      <c r="E20" s="45" t="s">
        <v>514</v>
      </c>
      <c r="F20" s="46">
        <v>0.069</v>
      </c>
      <c r="G20" s="5" t="s">
        <v>107</v>
      </c>
      <c r="H20" s="47" t="s">
        <v>506</v>
      </c>
      <c r="I20" s="11"/>
      <c r="J20" s="53" t="s">
        <v>107</v>
      </c>
      <c r="K20" s="11" t="s">
        <v>507</v>
      </c>
      <c r="L20" s="11" t="s">
        <v>482</v>
      </c>
      <c r="M20" s="11">
        <v>25.47</v>
      </c>
      <c r="N20" s="56">
        <v>18</v>
      </c>
      <c r="O20" s="56" t="s">
        <v>508</v>
      </c>
      <c r="P20" s="21" t="s">
        <v>34</v>
      </c>
      <c r="Q20" s="21" t="s">
        <v>471</v>
      </c>
      <c r="R20" s="21" t="s">
        <v>36</v>
      </c>
    </row>
    <row r="21" spans="1:18">
      <c r="A21" s="11">
        <v>20</v>
      </c>
      <c r="B21" s="11" t="s">
        <v>24</v>
      </c>
      <c r="C21" s="11" t="s">
        <v>478</v>
      </c>
      <c r="D21" s="44" t="s">
        <v>515</v>
      </c>
      <c r="E21" s="45" t="s">
        <v>516</v>
      </c>
      <c r="F21" s="46">
        <v>0.185</v>
      </c>
      <c r="G21" s="5" t="s">
        <v>107</v>
      </c>
      <c r="H21" s="47" t="s">
        <v>506</v>
      </c>
      <c r="I21" s="11"/>
      <c r="J21" s="53" t="s">
        <v>107</v>
      </c>
      <c r="K21" s="11" t="s">
        <v>507</v>
      </c>
      <c r="L21" s="11" t="s">
        <v>482</v>
      </c>
      <c r="M21" s="11">
        <v>25.47</v>
      </c>
      <c r="N21" s="56">
        <v>18</v>
      </c>
      <c r="O21" s="56" t="s">
        <v>508</v>
      </c>
      <c r="P21" s="21" t="s">
        <v>34</v>
      </c>
      <c r="Q21" s="21" t="s">
        <v>471</v>
      </c>
      <c r="R21" s="21" t="s">
        <v>36</v>
      </c>
    </row>
    <row r="22" spans="1:18">
      <c r="A22" s="11">
        <v>21</v>
      </c>
      <c r="B22" s="11" t="s">
        <v>24</v>
      </c>
      <c r="C22" s="11" t="s">
        <v>478</v>
      </c>
      <c r="D22" s="44" t="s">
        <v>517</v>
      </c>
      <c r="E22" s="45" t="s">
        <v>518</v>
      </c>
      <c r="F22" s="46">
        <v>0.168</v>
      </c>
      <c r="G22" s="5" t="s">
        <v>107</v>
      </c>
      <c r="H22" s="47" t="s">
        <v>506</v>
      </c>
      <c r="I22" s="11"/>
      <c r="J22" s="53" t="s">
        <v>107</v>
      </c>
      <c r="K22" s="11" t="s">
        <v>507</v>
      </c>
      <c r="L22" s="11" t="s">
        <v>482</v>
      </c>
      <c r="M22" s="11">
        <v>25.47</v>
      </c>
      <c r="N22" s="56">
        <v>18</v>
      </c>
      <c r="O22" s="56" t="s">
        <v>508</v>
      </c>
      <c r="P22" s="21" t="s">
        <v>34</v>
      </c>
      <c r="Q22" s="21" t="s">
        <v>471</v>
      </c>
      <c r="R22" s="21" t="s">
        <v>36</v>
      </c>
    </row>
    <row r="23" spans="1:18">
      <c r="A23" s="11">
        <v>22</v>
      </c>
      <c r="B23" s="11" t="s">
        <v>24</v>
      </c>
      <c r="C23" s="11" t="s">
        <v>478</v>
      </c>
      <c r="D23" s="48" t="s">
        <v>519</v>
      </c>
      <c r="E23" s="49" t="s">
        <v>520</v>
      </c>
      <c r="F23" s="50">
        <v>0.309</v>
      </c>
      <c r="G23" s="5" t="s">
        <v>107</v>
      </c>
      <c r="H23" s="51" t="s">
        <v>481</v>
      </c>
      <c r="I23" s="11">
        <v>978</v>
      </c>
      <c r="J23" s="53" t="s">
        <v>107</v>
      </c>
      <c r="K23" s="11" t="s">
        <v>482</v>
      </c>
      <c r="L23" s="11" t="s">
        <v>482</v>
      </c>
      <c r="M23" s="11">
        <v>27</v>
      </c>
      <c r="N23" s="56">
        <v>22</v>
      </c>
      <c r="O23" s="56" t="s">
        <v>483</v>
      </c>
      <c r="P23" s="21" t="s">
        <v>34</v>
      </c>
      <c r="Q23" s="21" t="s">
        <v>471</v>
      </c>
      <c r="R23" s="21" t="s">
        <v>36</v>
      </c>
    </row>
    <row r="24" spans="1:18">
      <c r="A24" s="11">
        <v>23</v>
      </c>
      <c r="B24" s="11" t="s">
        <v>24</v>
      </c>
      <c r="C24" s="11" t="s">
        <v>478</v>
      </c>
      <c r="D24" s="48" t="s">
        <v>521</v>
      </c>
      <c r="E24" s="49" t="s">
        <v>522</v>
      </c>
      <c r="F24" s="50">
        <v>0.173</v>
      </c>
      <c r="G24" s="5" t="s">
        <v>107</v>
      </c>
      <c r="H24" s="51" t="s">
        <v>481</v>
      </c>
      <c r="I24" s="11">
        <v>978</v>
      </c>
      <c r="J24" s="53" t="s">
        <v>107</v>
      </c>
      <c r="K24" s="11" t="s">
        <v>482</v>
      </c>
      <c r="L24" s="11" t="s">
        <v>482</v>
      </c>
      <c r="M24" s="11">
        <v>27</v>
      </c>
      <c r="N24" s="56">
        <v>22</v>
      </c>
      <c r="O24" s="56" t="s">
        <v>483</v>
      </c>
      <c r="P24" s="21" t="s">
        <v>34</v>
      </c>
      <c r="Q24" s="21" t="s">
        <v>471</v>
      </c>
      <c r="R24" s="21" t="s">
        <v>36</v>
      </c>
    </row>
    <row r="25" spans="1:18">
      <c r="A25" s="11">
        <v>24</v>
      </c>
      <c r="B25" s="11" t="s">
        <v>24</v>
      </c>
      <c r="C25" s="11" t="s">
        <v>478</v>
      </c>
      <c r="D25" s="48" t="s">
        <v>523</v>
      </c>
      <c r="E25" s="49" t="s">
        <v>524</v>
      </c>
      <c r="F25" s="50">
        <v>0.951</v>
      </c>
      <c r="G25" s="5" t="s">
        <v>107</v>
      </c>
      <c r="H25" s="51" t="s">
        <v>481</v>
      </c>
      <c r="I25" s="11">
        <v>978</v>
      </c>
      <c r="J25" s="53" t="s">
        <v>107</v>
      </c>
      <c r="K25" s="11" t="s">
        <v>482</v>
      </c>
      <c r="L25" s="11" t="s">
        <v>482</v>
      </c>
      <c r="M25" s="11">
        <v>27</v>
      </c>
      <c r="N25" s="56">
        <v>22</v>
      </c>
      <c r="O25" s="56" t="s">
        <v>483</v>
      </c>
      <c r="P25" s="21" t="s">
        <v>34</v>
      </c>
      <c r="Q25" s="21" t="s">
        <v>471</v>
      </c>
      <c r="R25" s="21" t="s">
        <v>36</v>
      </c>
    </row>
    <row r="26" spans="1:18">
      <c r="A26" s="11">
        <v>25</v>
      </c>
      <c r="B26" s="11" t="s">
        <v>24</v>
      </c>
      <c r="C26" s="11" t="s">
        <v>478</v>
      </c>
      <c r="D26" s="48" t="s">
        <v>525</v>
      </c>
      <c r="E26" s="49" t="s">
        <v>526</v>
      </c>
      <c r="F26" s="50">
        <v>0.161</v>
      </c>
      <c r="G26" s="5" t="s">
        <v>107</v>
      </c>
      <c r="H26" s="51" t="s">
        <v>506</v>
      </c>
      <c r="I26" s="11"/>
      <c r="J26" s="53" t="s">
        <v>107</v>
      </c>
      <c r="K26" s="11" t="s">
        <v>507</v>
      </c>
      <c r="L26" s="11" t="s">
        <v>482</v>
      </c>
      <c r="M26" s="11">
        <v>25.47</v>
      </c>
      <c r="N26" s="56">
        <v>18</v>
      </c>
      <c r="O26" s="56" t="s">
        <v>508</v>
      </c>
      <c r="P26" s="21" t="s">
        <v>34</v>
      </c>
      <c r="Q26" s="21" t="s">
        <v>471</v>
      </c>
      <c r="R26" s="21" t="s">
        <v>36</v>
      </c>
    </row>
    <row r="27" spans="1:18">
      <c r="A27" s="11">
        <v>26</v>
      </c>
      <c r="B27" s="11" t="s">
        <v>24</v>
      </c>
      <c r="C27" s="11" t="s">
        <v>478</v>
      </c>
      <c r="D27" s="48" t="s">
        <v>527</v>
      </c>
      <c r="E27" s="49" t="s">
        <v>528</v>
      </c>
      <c r="F27" s="50">
        <v>0.087</v>
      </c>
      <c r="G27" s="5" t="s">
        <v>107</v>
      </c>
      <c r="H27" s="51" t="s">
        <v>506</v>
      </c>
      <c r="I27" s="11"/>
      <c r="J27" s="53" t="s">
        <v>107</v>
      </c>
      <c r="K27" s="11" t="s">
        <v>507</v>
      </c>
      <c r="L27" s="11" t="s">
        <v>482</v>
      </c>
      <c r="M27" s="11">
        <v>25.47</v>
      </c>
      <c r="N27" s="56">
        <v>18</v>
      </c>
      <c r="O27" s="56" t="s">
        <v>508</v>
      </c>
      <c r="P27" s="21" t="s">
        <v>34</v>
      </c>
      <c r="Q27" s="21" t="s">
        <v>471</v>
      </c>
      <c r="R27" s="21" t="s">
        <v>36</v>
      </c>
    </row>
    <row r="28" spans="1:18">
      <c r="A28" s="11">
        <v>27</v>
      </c>
      <c r="B28" s="11" t="s">
        <v>24</v>
      </c>
      <c r="C28" s="11" t="s">
        <v>478</v>
      </c>
      <c r="D28" s="48" t="s">
        <v>529</v>
      </c>
      <c r="E28" s="49" t="s">
        <v>530</v>
      </c>
      <c r="F28" s="50">
        <v>0.132</v>
      </c>
      <c r="G28" s="5" t="s">
        <v>107</v>
      </c>
      <c r="H28" s="51" t="s">
        <v>506</v>
      </c>
      <c r="I28" s="11"/>
      <c r="J28" s="53" t="s">
        <v>107</v>
      </c>
      <c r="K28" s="11" t="s">
        <v>507</v>
      </c>
      <c r="L28" s="11" t="s">
        <v>482</v>
      </c>
      <c r="M28" s="11">
        <v>25.47</v>
      </c>
      <c r="N28" s="56">
        <v>18</v>
      </c>
      <c r="O28" s="56" t="s">
        <v>508</v>
      </c>
      <c r="P28" s="21" t="s">
        <v>34</v>
      </c>
      <c r="Q28" s="21" t="s">
        <v>471</v>
      </c>
      <c r="R28" s="21" t="s">
        <v>36</v>
      </c>
    </row>
    <row r="29" spans="1:18">
      <c r="A29" s="11">
        <v>28</v>
      </c>
      <c r="B29" s="11" t="s">
        <v>24</v>
      </c>
      <c r="C29" s="11" t="s">
        <v>478</v>
      </c>
      <c r="D29" s="48" t="s">
        <v>531</v>
      </c>
      <c r="E29" s="49" t="s">
        <v>532</v>
      </c>
      <c r="F29" s="50">
        <v>0.076</v>
      </c>
      <c r="G29" s="5" t="s">
        <v>107</v>
      </c>
      <c r="H29" s="51" t="s">
        <v>506</v>
      </c>
      <c r="I29" s="11"/>
      <c r="J29" s="53" t="s">
        <v>107</v>
      </c>
      <c r="K29" s="11" t="s">
        <v>507</v>
      </c>
      <c r="L29" s="11" t="s">
        <v>482</v>
      </c>
      <c r="M29" s="11">
        <v>25.47</v>
      </c>
      <c r="N29" s="56">
        <v>18</v>
      </c>
      <c r="O29" s="56" t="s">
        <v>508</v>
      </c>
      <c r="P29" s="21" t="s">
        <v>34</v>
      </c>
      <c r="Q29" s="21" t="s">
        <v>471</v>
      </c>
      <c r="R29" s="21" t="s">
        <v>36</v>
      </c>
    </row>
    <row r="30" spans="1:18">
      <c r="A30" s="11">
        <v>29</v>
      </c>
      <c r="B30" s="11" t="s">
        <v>24</v>
      </c>
      <c r="C30" s="11" t="s">
        <v>478</v>
      </c>
      <c r="D30" s="48" t="s">
        <v>533</v>
      </c>
      <c r="E30" s="49" t="s">
        <v>534</v>
      </c>
      <c r="F30" s="50">
        <v>0.185</v>
      </c>
      <c r="G30" s="5" t="s">
        <v>107</v>
      </c>
      <c r="H30" s="51" t="s">
        <v>506</v>
      </c>
      <c r="I30" s="11"/>
      <c r="J30" s="53" t="s">
        <v>107</v>
      </c>
      <c r="K30" s="11" t="s">
        <v>507</v>
      </c>
      <c r="L30" s="11" t="s">
        <v>482</v>
      </c>
      <c r="M30" s="11">
        <v>25.47</v>
      </c>
      <c r="N30" s="56">
        <v>18</v>
      </c>
      <c r="O30" s="56" t="s">
        <v>508</v>
      </c>
      <c r="P30" s="21" t="s">
        <v>34</v>
      </c>
      <c r="Q30" s="21" t="s">
        <v>471</v>
      </c>
      <c r="R30" s="21" t="s">
        <v>36</v>
      </c>
    </row>
    <row r="31" spans="1:18">
      <c r="A31" s="11">
        <v>30</v>
      </c>
      <c r="B31" s="11" t="s">
        <v>24</v>
      </c>
      <c r="C31" s="11" t="s">
        <v>478</v>
      </c>
      <c r="D31" s="48" t="s">
        <v>535</v>
      </c>
      <c r="E31" s="49" t="s">
        <v>536</v>
      </c>
      <c r="F31" s="50">
        <v>0.168</v>
      </c>
      <c r="G31" s="5" t="s">
        <v>107</v>
      </c>
      <c r="H31" s="51" t="s">
        <v>506</v>
      </c>
      <c r="I31" s="11"/>
      <c r="J31" s="53" t="s">
        <v>107</v>
      </c>
      <c r="K31" s="11" t="s">
        <v>507</v>
      </c>
      <c r="L31" s="11" t="s">
        <v>482</v>
      </c>
      <c r="M31" s="11">
        <v>25.47</v>
      </c>
      <c r="N31" s="56">
        <v>18</v>
      </c>
      <c r="O31" s="56" t="s">
        <v>508</v>
      </c>
      <c r="P31" s="21" t="s">
        <v>34</v>
      </c>
      <c r="Q31" s="21" t="s">
        <v>471</v>
      </c>
      <c r="R31" s="21" t="s">
        <v>36</v>
      </c>
    </row>
    <row r="32" spans="1:18">
      <c r="A32" s="11">
        <v>31</v>
      </c>
      <c r="B32" s="11" t="s">
        <v>537</v>
      </c>
      <c r="C32" s="11" t="s">
        <v>478</v>
      </c>
      <c r="D32" s="48" t="s">
        <v>538</v>
      </c>
      <c r="E32" s="49" t="s">
        <v>539</v>
      </c>
      <c r="F32" s="50">
        <v>0.3516</v>
      </c>
      <c r="G32" s="5" t="s">
        <v>107</v>
      </c>
      <c r="H32" s="51" t="s">
        <v>540</v>
      </c>
      <c r="I32" s="11"/>
      <c r="J32" s="57" t="s">
        <v>107</v>
      </c>
      <c r="K32" s="11" t="s">
        <v>541</v>
      </c>
      <c r="L32" s="23" t="s">
        <v>542</v>
      </c>
      <c r="M32" s="11">
        <f t="shared" ref="M32:M34" si="0">10.3*1.13</f>
        <v>11.639</v>
      </c>
      <c r="N32" s="56">
        <v>10.5</v>
      </c>
      <c r="O32" s="56" t="s">
        <v>483</v>
      </c>
      <c r="P32" s="21" t="s">
        <v>34</v>
      </c>
      <c r="Q32" s="21" t="s">
        <v>471</v>
      </c>
      <c r="R32" s="21" t="s">
        <v>36</v>
      </c>
    </row>
    <row r="33" spans="1:18">
      <c r="A33" s="11">
        <v>32</v>
      </c>
      <c r="B33" s="11" t="s">
        <v>537</v>
      </c>
      <c r="C33" s="11" t="s">
        <v>478</v>
      </c>
      <c r="D33" s="48" t="s">
        <v>543</v>
      </c>
      <c r="E33" s="49" t="s">
        <v>544</v>
      </c>
      <c r="F33" s="50">
        <v>0.099</v>
      </c>
      <c r="G33" s="5" t="s">
        <v>107</v>
      </c>
      <c r="H33" s="51" t="s">
        <v>540</v>
      </c>
      <c r="I33" s="11"/>
      <c r="J33" s="57" t="s">
        <v>107</v>
      </c>
      <c r="K33" s="11" t="s">
        <v>541</v>
      </c>
      <c r="L33" s="23" t="s">
        <v>542</v>
      </c>
      <c r="M33" s="11">
        <f t="shared" si="0"/>
        <v>11.639</v>
      </c>
      <c r="N33" s="56">
        <v>10.5</v>
      </c>
      <c r="O33" s="56" t="s">
        <v>483</v>
      </c>
      <c r="P33" s="21" t="s">
        <v>34</v>
      </c>
      <c r="Q33" s="21" t="s">
        <v>471</v>
      </c>
      <c r="R33" s="21" t="s">
        <v>36</v>
      </c>
    </row>
    <row r="34" spans="1:18">
      <c r="A34" s="11">
        <v>33</v>
      </c>
      <c r="B34" s="11" t="s">
        <v>537</v>
      </c>
      <c r="C34" s="11" t="s">
        <v>478</v>
      </c>
      <c r="D34" s="48" t="s">
        <v>545</v>
      </c>
      <c r="E34" s="49" t="s">
        <v>546</v>
      </c>
      <c r="F34" s="50">
        <v>0.3567</v>
      </c>
      <c r="G34" s="5" t="s">
        <v>107</v>
      </c>
      <c r="H34" s="51" t="s">
        <v>540</v>
      </c>
      <c r="I34" s="11"/>
      <c r="J34" s="57" t="s">
        <v>107</v>
      </c>
      <c r="K34" s="11" t="s">
        <v>541</v>
      </c>
      <c r="L34" s="23" t="s">
        <v>542</v>
      </c>
      <c r="M34" s="11">
        <f t="shared" si="0"/>
        <v>11.639</v>
      </c>
      <c r="N34" s="56">
        <v>10.5</v>
      </c>
      <c r="O34" s="56" t="s">
        <v>483</v>
      </c>
      <c r="P34" s="21" t="s">
        <v>34</v>
      </c>
      <c r="Q34" s="21" t="s">
        <v>471</v>
      </c>
      <c r="R34" s="21" t="s">
        <v>36</v>
      </c>
    </row>
    <row r="35" spans="1:18">
      <c r="A35" s="11">
        <v>34</v>
      </c>
      <c r="B35" s="11" t="s">
        <v>537</v>
      </c>
      <c r="C35" s="11" t="s">
        <v>478</v>
      </c>
      <c r="D35" s="48" t="s">
        <v>547</v>
      </c>
      <c r="E35" s="49" t="s">
        <v>548</v>
      </c>
      <c r="F35" s="50">
        <v>0.0538</v>
      </c>
      <c r="G35" s="5" t="s">
        <v>107</v>
      </c>
      <c r="H35" s="51" t="s">
        <v>549</v>
      </c>
      <c r="I35" s="11"/>
      <c r="J35" s="57" t="s">
        <v>107</v>
      </c>
      <c r="K35" s="11" t="s">
        <v>323</v>
      </c>
      <c r="L35" s="11" t="s">
        <v>323</v>
      </c>
      <c r="M35" s="11">
        <v>18</v>
      </c>
      <c r="N35" s="56">
        <v>15.5</v>
      </c>
      <c r="O35" s="56" t="s">
        <v>508</v>
      </c>
      <c r="P35" s="21" t="s">
        <v>34</v>
      </c>
      <c r="Q35" s="21" t="s">
        <v>471</v>
      </c>
      <c r="R35" s="21" t="s">
        <v>36</v>
      </c>
    </row>
    <row r="36" spans="1:18">
      <c r="A36" s="11">
        <v>35</v>
      </c>
      <c r="B36" s="11" t="s">
        <v>537</v>
      </c>
      <c r="C36" s="11" t="s">
        <v>478</v>
      </c>
      <c r="D36" s="48" t="s">
        <v>550</v>
      </c>
      <c r="E36" s="49" t="s">
        <v>551</v>
      </c>
      <c r="F36" s="50">
        <v>0.0255</v>
      </c>
      <c r="G36" s="5" t="s">
        <v>107</v>
      </c>
      <c r="H36" s="51" t="s">
        <v>549</v>
      </c>
      <c r="I36" s="11"/>
      <c r="J36" s="57" t="s">
        <v>107</v>
      </c>
      <c r="K36" s="11" t="s">
        <v>323</v>
      </c>
      <c r="L36" s="11" t="s">
        <v>323</v>
      </c>
      <c r="M36" s="11">
        <v>18</v>
      </c>
      <c r="N36" s="56">
        <v>15.5</v>
      </c>
      <c r="O36" s="56" t="s">
        <v>508</v>
      </c>
      <c r="P36" s="21" t="s">
        <v>34</v>
      </c>
      <c r="Q36" s="21" t="s">
        <v>471</v>
      </c>
      <c r="R36" s="21" t="s">
        <v>36</v>
      </c>
    </row>
    <row r="37" spans="1:18">
      <c r="A37" s="11">
        <v>36</v>
      </c>
      <c r="B37" s="11" t="s">
        <v>537</v>
      </c>
      <c r="C37" s="11" t="s">
        <v>478</v>
      </c>
      <c r="D37" s="48" t="s">
        <v>552</v>
      </c>
      <c r="E37" s="49" t="s">
        <v>553</v>
      </c>
      <c r="F37" s="50">
        <v>0.0128</v>
      </c>
      <c r="G37" s="5" t="s">
        <v>107</v>
      </c>
      <c r="H37" s="51" t="s">
        <v>540</v>
      </c>
      <c r="I37" s="11"/>
      <c r="J37" s="57" t="s">
        <v>107</v>
      </c>
      <c r="K37" s="11" t="s">
        <v>541</v>
      </c>
      <c r="L37" s="23" t="s">
        <v>542</v>
      </c>
      <c r="M37" s="11">
        <f t="shared" ref="M37:M43" si="1">10.3*1.13</f>
        <v>11.639</v>
      </c>
      <c r="N37" s="56">
        <v>10.5</v>
      </c>
      <c r="O37" s="56" t="s">
        <v>483</v>
      </c>
      <c r="P37" s="21" t="s">
        <v>34</v>
      </c>
      <c r="Q37" s="21" t="s">
        <v>471</v>
      </c>
      <c r="R37" s="21" t="s">
        <v>36</v>
      </c>
    </row>
    <row r="38" spans="1:18">
      <c r="A38" s="11">
        <v>37</v>
      </c>
      <c r="B38" s="11" t="s">
        <v>537</v>
      </c>
      <c r="C38" s="11" t="s">
        <v>478</v>
      </c>
      <c r="D38" s="48" t="s">
        <v>554</v>
      </c>
      <c r="E38" s="49" t="s">
        <v>555</v>
      </c>
      <c r="F38" s="50">
        <v>0.1372</v>
      </c>
      <c r="G38" s="5" t="s">
        <v>107</v>
      </c>
      <c r="H38" s="51" t="s">
        <v>540</v>
      </c>
      <c r="I38" s="11"/>
      <c r="J38" s="57" t="s">
        <v>107</v>
      </c>
      <c r="K38" s="11" t="s">
        <v>541</v>
      </c>
      <c r="L38" s="23" t="s">
        <v>542</v>
      </c>
      <c r="M38" s="11">
        <f t="shared" si="1"/>
        <v>11.639</v>
      </c>
      <c r="N38" s="56">
        <v>10.5</v>
      </c>
      <c r="O38" s="56" t="s">
        <v>483</v>
      </c>
      <c r="P38" s="21" t="s">
        <v>34</v>
      </c>
      <c r="Q38" s="21" t="s">
        <v>471</v>
      </c>
      <c r="R38" s="21" t="s">
        <v>36</v>
      </c>
    </row>
    <row r="39" spans="1:18">
      <c r="A39" s="11">
        <v>38</v>
      </c>
      <c r="B39" s="11" t="s">
        <v>537</v>
      </c>
      <c r="C39" s="11" t="s">
        <v>478</v>
      </c>
      <c r="D39" s="48" t="s">
        <v>556</v>
      </c>
      <c r="E39" s="49" t="s">
        <v>557</v>
      </c>
      <c r="F39" s="50">
        <v>0.085</v>
      </c>
      <c r="G39" s="5" t="s">
        <v>107</v>
      </c>
      <c r="H39" s="51" t="s">
        <v>558</v>
      </c>
      <c r="I39" s="11" t="s">
        <v>559</v>
      </c>
      <c r="J39" s="57" t="s">
        <v>107</v>
      </c>
      <c r="K39" s="11" t="s">
        <v>482</v>
      </c>
      <c r="L39" s="23" t="s">
        <v>560</v>
      </c>
      <c r="M39" s="11">
        <v>21</v>
      </c>
      <c r="N39" s="56">
        <v>10.5</v>
      </c>
      <c r="O39" s="56" t="s">
        <v>483</v>
      </c>
      <c r="P39" s="21" t="s">
        <v>34</v>
      </c>
      <c r="Q39" s="21" t="s">
        <v>471</v>
      </c>
      <c r="R39" s="21" t="s">
        <v>36</v>
      </c>
    </row>
    <row r="40" spans="1:18">
      <c r="A40" s="11">
        <v>39</v>
      </c>
      <c r="B40" s="11" t="s">
        <v>537</v>
      </c>
      <c r="C40" s="11" t="s">
        <v>478</v>
      </c>
      <c r="D40" s="48" t="s">
        <v>561</v>
      </c>
      <c r="E40" s="49" t="s">
        <v>562</v>
      </c>
      <c r="F40" s="50">
        <v>0.08205</v>
      </c>
      <c r="G40" s="5" t="s">
        <v>107</v>
      </c>
      <c r="H40" s="51" t="s">
        <v>558</v>
      </c>
      <c r="I40" s="11" t="s">
        <v>559</v>
      </c>
      <c r="J40" s="57" t="s">
        <v>107</v>
      </c>
      <c r="K40" s="11" t="s">
        <v>482</v>
      </c>
      <c r="L40" s="23" t="s">
        <v>560</v>
      </c>
      <c r="M40" s="11">
        <v>21</v>
      </c>
      <c r="N40" s="58"/>
      <c r="O40" s="58"/>
      <c r="P40" s="21" t="s">
        <v>34</v>
      </c>
      <c r="Q40" s="21" t="s">
        <v>471</v>
      </c>
      <c r="R40" s="21" t="s">
        <v>36</v>
      </c>
    </row>
    <row r="41" spans="1:18">
      <c r="A41" s="11">
        <v>40</v>
      </c>
      <c r="B41" s="11" t="s">
        <v>537</v>
      </c>
      <c r="C41" s="11" t="s">
        <v>478</v>
      </c>
      <c r="D41" s="48" t="s">
        <v>563</v>
      </c>
      <c r="E41" s="49" t="s">
        <v>564</v>
      </c>
      <c r="F41" s="50">
        <v>0.08205</v>
      </c>
      <c r="G41" s="5" t="s">
        <v>107</v>
      </c>
      <c r="H41" s="51" t="s">
        <v>558</v>
      </c>
      <c r="I41" s="11" t="s">
        <v>559</v>
      </c>
      <c r="J41" s="57" t="s">
        <v>107</v>
      </c>
      <c r="K41" s="11" t="s">
        <v>482</v>
      </c>
      <c r="L41" s="23" t="s">
        <v>560</v>
      </c>
      <c r="M41" s="11">
        <v>21</v>
      </c>
      <c r="N41" s="58"/>
      <c r="O41" s="58"/>
      <c r="P41" s="21" t="s">
        <v>34</v>
      </c>
      <c r="Q41" s="21" t="s">
        <v>471</v>
      </c>
      <c r="R41" s="21" t="s">
        <v>36</v>
      </c>
    </row>
    <row r="42" spans="1:18">
      <c r="A42" s="11">
        <v>41</v>
      </c>
      <c r="B42" s="11" t="s">
        <v>537</v>
      </c>
      <c r="C42" s="11" t="s">
        <v>478</v>
      </c>
      <c r="D42" s="48" t="s">
        <v>565</v>
      </c>
      <c r="E42" s="49" t="s">
        <v>566</v>
      </c>
      <c r="F42" s="50">
        <v>0.2611</v>
      </c>
      <c r="G42" s="5" t="s">
        <v>107</v>
      </c>
      <c r="H42" s="51" t="s">
        <v>540</v>
      </c>
      <c r="I42" s="11"/>
      <c r="J42" s="57" t="s">
        <v>107</v>
      </c>
      <c r="K42" s="11" t="s">
        <v>541</v>
      </c>
      <c r="L42" s="23" t="s">
        <v>542</v>
      </c>
      <c r="M42" s="11">
        <f t="shared" si="1"/>
        <v>11.639</v>
      </c>
      <c r="N42" s="56">
        <v>10.5</v>
      </c>
      <c r="O42" s="56" t="s">
        <v>483</v>
      </c>
      <c r="P42" s="21" t="s">
        <v>34</v>
      </c>
      <c r="Q42" s="21" t="s">
        <v>471</v>
      </c>
      <c r="R42" s="21" t="s">
        <v>36</v>
      </c>
    </row>
    <row r="43" spans="1:18">
      <c r="A43" s="11">
        <v>42</v>
      </c>
      <c r="B43" s="11" t="s">
        <v>537</v>
      </c>
      <c r="C43" s="11" t="s">
        <v>478</v>
      </c>
      <c r="D43" s="48" t="s">
        <v>567</v>
      </c>
      <c r="E43" s="49" t="s">
        <v>568</v>
      </c>
      <c r="F43" s="50">
        <v>0.2869</v>
      </c>
      <c r="G43" s="5" t="s">
        <v>107</v>
      </c>
      <c r="H43" s="51" t="s">
        <v>540</v>
      </c>
      <c r="I43" s="11"/>
      <c r="J43" s="57" t="s">
        <v>107</v>
      </c>
      <c r="K43" s="11" t="s">
        <v>541</v>
      </c>
      <c r="L43" s="23" t="s">
        <v>542</v>
      </c>
      <c r="M43" s="11">
        <f t="shared" si="1"/>
        <v>11.639</v>
      </c>
      <c r="N43" s="56">
        <v>10.5</v>
      </c>
      <c r="O43" s="56" t="s">
        <v>483</v>
      </c>
      <c r="P43" s="21" t="s">
        <v>34</v>
      </c>
      <c r="Q43" s="21" t="s">
        <v>471</v>
      </c>
      <c r="R43" s="21" t="s">
        <v>36</v>
      </c>
    </row>
    <row r="44" spans="1:18">
      <c r="A44" s="11">
        <v>43</v>
      </c>
      <c r="B44" s="11" t="s">
        <v>537</v>
      </c>
      <c r="C44" s="11" t="s">
        <v>478</v>
      </c>
      <c r="D44" s="48" t="s">
        <v>569</v>
      </c>
      <c r="E44" s="49" t="s">
        <v>570</v>
      </c>
      <c r="F44" s="50">
        <v>0.0537</v>
      </c>
      <c r="G44" s="5" t="s">
        <v>107</v>
      </c>
      <c r="H44" s="51" t="s">
        <v>549</v>
      </c>
      <c r="I44" s="11"/>
      <c r="J44" s="57" t="s">
        <v>107</v>
      </c>
      <c r="K44" s="11" t="s">
        <v>323</v>
      </c>
      <c r="L44" s="11" t="s">
        <v>323</v>
      </c>
      <c r="M44" s="11">
        <v>18</v>
      </c>
      <c r="N44" s="56">
        <v>15.5</v>
      </c>
      <c r="O44" s="56" t="s">
        <v>508</v>
      </c>
      <c r="P44" s="21" t="s">
        <v>34</v>
      </c>
      <c r="Q44" s="21" t="s">
        <v>471</v>
      </c>
      <c r="R44" s="21" t="s">
        <v>36</v>
      </c>
    </row>
    <row r="45" spans="1:18">
      <c r="A45" s="11">
        <v>44</v>
      </c>
      <c r="B45" s="11" t="s">
        <v>537</v>
      </c>
      <c r="C45" s="11" t="s">
        <v>478</v>
      </c>
      <c r="D45" s="48" t="s">
        <v>571</v>
      </c>
      <c r="E45" s="49" t="s">
        <v>572</v>
      </c>
      <c r="F45" s="50">
        <v>0.031</v>
      </c>
      <c r="G45" s="5" t="s">
        <v>107</v>
      </c>
      <c r="H45" s="51" t="s">
        <v>573</v>
      </c>
      <c r="I45" s="11" t="s">
        <v>30</v>
      </c>
      <c r="J45" s="57" t="s">
        <v>107</v>
      </c>
      <c r="K45" s="5" t="s">
        <v>32</v>
      </c>
      <c r="L45" s="23" t="s">
        <v>560</v>
      </c>
      <c r="M45" s="11">
        <v>11.2</v>
      </c>
      <c r="N45" s="58"/>
      <c r="O45" s="58"/>
      <c r="P45" s="21" t="s">
        <v>34</v>
      </c>
      <c r="Q45" s="21" t="s">
        <v>471</v>
      </c>
      <c r="R45" s="21" t="s">
        <v>36</v>
      </c>
    </row>
    <row r="46" spans="1:18">
      <c r="A46" s="11">
        <v>45</v>
      </c>
      <c r="B46" s="11" t="s">
        <v>537</v>
      </c>
      <c r="C46" s="11" t="s">
        <v>478</v>
      </c>
      <c r="D46" s="44" t="s">
        <v>574</v>
      </c>
      <c r="E46" s="45" t="s">
        <v>575</v>
      </c>
      <c r="F46" s="46">
        <v>0.017</v>
      </c>
      <c r="G46" s="5" t="s">
        <v>107</v>
      </c>
      <c r="H46" s="47" t="s">
        <v>573</v>
      </c>
      <c r="I46" s="11" t="s">
        <v>30</v>
      </c>
      <c r="J46" s="57" t="s">
        <v>107</v>
      </c>
      <c r="K46" s="5" t="s">
        <v>32</v>
      </c>
      <c r="L46" s="23" t="s">
        <v>560</v>
      </c>
      <c r="M46" s="11">
        <v>11.2</v>
      </c>
      <c r="N46" s="58"/>
      <c r="O46" s="58"/>
      <c r="P46" s="21" t="s">
        <v>34</v>
      </c>
      <c r="Q46" s="21" t="s">
        <v>471</v>
      </c>
      <c r="R46" s="21" t="s">
        <v>36</v>
      </c>
    </row>
    <row r="47" spans="1:18">
      <c r="A47" s="11">
        <v>46</v>
      </c>
      <c r="B47" s="11" t="s">
        <v>537</v>
      </c>
      <c r="C47" s="11" t="s">
        <v>478</v>
      </c>
      <c r="D47" s="48" t="s">
        <v>576</v>
      </c>
      <c r="E47" s="49" t="s">
        <v>577</v>
      </c>
      <c r="F47" s="50">
        <v>0.1071</v>
      </c>
      <c r="G47" s="5" t="s">
        <v>107</v>
      </c>
      <c r="H47" s="51" t="s">
        <v>558</v>
      </c>
      <c r="I47" s="11" t="s">
        <v>559</v>
      </c>
      <c r="J47" s="57" t="s">
        <v>107</v>
      </c>
      <c r="K47" s="11" t="s">
        <v>482</v>
      </c>
      <c r="L47" s="23" t="s">
        <v>560</v>
      </c>
      <c r="M47" s="11">
        <v>21</v>
      </c>
      <c r="N47" s="58"/>
      <c r="O47" s="58"/>
      <c r="P47" s="21" t="s">
        <v>34</v>
      </c>
      <c r="Q47" s="21" t="s">
        <v>471</v>
      </c>
      <c r="R47" s="21" t="s">
        <v>36</v>
      </c>
    </row>
    <row r="48" spans="1:18">
      <c r="A48" s="11">
        <v>47</v>
      </c>
      <c r="B48" s="11" t="s">
        <v>537</v>
      </c>
      <c r="C48" s="11" t="s">
        <v>478</v>
      </c>
      <c r="D48" s="48" t="s">
        <v>578</v>
      </c>
      <c r="E48" s="49" t="s">
        <v>579</v>
      </c>
      <c r="F48" s="50">
        <v>0.151</v>
      </c>
      <c r="G48" s="5" t="s">
        <v>107</v>
      </c>
      <c r="H48" s="51" t="s">
        <v>558</v>
      </c>
      <c r="I48" s="11" t="s">
        <v>559</v>
      </c>
      <c r="J48" s="57" t="s">
        <v>107</v>
      </c>
      <c r="K48" s="11" t="s">
        <v>482</v>
      </c>
      <c r="L48" s="23" t="s">
        <v>560</v>
      </c>
      <c r="M48" s="11">
        <v>21</v>
      </c>
      <c r="N48" s="58"/>
      <c r="O48" s="58"/>
      <c r="P48" s="21" t="s">
        <v>34</v>
      </c>
      <c r="Q48" s="21" t="s">
        <v>471</v>
      </c>
      <c r="R48" s="21" t="s">
        <v>36</v>
      </c>
    </row>
    <row r="49" spans="1:18">
      <c r="A49" s="11">
        <v>48</v>
      </c>
      <c r="B49" s="11" t="s">
        <v>537</v>
      </c>
      <c r="C49" s="11" t="s">
        <v>478</v>
      </c>
      <c r="D49" s="48" t="s">
        <v>580</v>
      </c>
      <c r="E49" s="49" t="s">
        <v>581</v>
      </c>
      <c r="F49" s="50">
        <v>0.099</v>
      </c>
      <c r="G49" s="5" t="s">
        <v>107</v>
      </c>
      <c r="H49" s="51" t="s">
        <v>540</v>
      </c>
      <c r="I49" s="11"/>
      <c r="J49" s="57" t="s">
        <v>107</v>
      </c>
      <c r="K49" s="11" t="s">
        <v>541</v>
      </c>
      <c r="L49" s="23" t="s">
        <v>542</v>
      </c>
      <c r="M49" s="11">
        <f>10.3*1.13</f>
        <v>11.639</v>
      </c>
      <c r="N49" s="58"/>
      <c r="O49" s="58"/>
      <c r="P49" s="21" t="s">
        <v>34</v>
      </c>
      <c r="Q49" s="21" t="s">
        <v>471</v>
      </c>
      <c r="R49" s="21" t="s">
        <v>36</v>
      </c>
    </row>
    <row r="50" spans="1:18">
      <c r="A50" s="11">
        <v>49</v>
      </c>
      <c r="B50" s="11" t="s">
        <v>537</v>
      </c>
      <c r="C50" s="11" t="s">
        <v>478</v>
      </c>
      <c r="D50" s="48" t="s">
        <v>582</v>
      </c>
      <c r="E50" s="49" t="s">
        <v>583</v>
      </c>
      <c r="F50" s="50">
        <v>0.183</v>
      </c>
      <c r="G50" s="5" t="s">
        <v>107</v>
      </c>
      <c r="H50" s="51" t="s">
        <v>549</v>
      </c>
      <c r="I50" s="11"/>
      <c r="J50" s="57" t="s">
        <v>107</v>
      </c>
      <c r="K50" s="11" t="s">
        <v>323</v>
      </c>
      <c r="L50" s="11" t="s">
        <v>323</v>
      </c>
      <c r="M50" s="11">
        <v>18</v>
      </c>
      <c r="N50" s="56">
        <v>15.5</v>
      </c>
      <c r="O50" s="56" t="s">
        <v>508</v>
      </c>
      <c r="P50" s="21" t="s">
        <v>34</v>
      </c>
      <c r="Q50" s="21" t="s">
        <v>471</v>
      </c>
      <c r="R50" s="21" t="s">
        <v>36</v>
      </c>
    </row>
    <row r="51" spans="1:18">
      <c r="A51" s="11">
        <v>50</v>
      </c>
      <c r="B51" s="11" t="s">
        <v>537</v>
      </c>
      <c r="C51" s="11" t="s">
        <v>478</v>
      </c>
      <c r="D51" s="48" t="s">
        <v>584</v>
      </c>
      <c r="E51" s="49" t="s">
        <v>585</v>
      </c>
      <c r="F51" s="50">
        <v>0.151</v>
      </c>
      <c r="G51" s="5" t="s">
        <v>107</v>
      </c>
      <c r="H51" s="51" t="s">
        <v>558</v>
      </c>
      <c r="I51" s="11" t="s">
        <v>559</v>
      </c>
      <c r="J51" s="57" t="s">
        <v>107</v>
      </c>
      <c r="K51" s="11" t="s">
        <v>482</v>
      </c>
      <c r="L51" s="23" t="s">
        <v>560</v>
      </c>
      <c r="M51" s="11">
        <v>21</v>
      </c>
      <c r="N51" s="58"/>
      <c r="O51" s="58"/>
      <c r="P51" s="21" t="s">
        <v>34</v>
      </c>
      <c r="Q51" s="21" t="s">
        <v>471</v>
      </c>
      <c r="R51" s="21" t="s">
        <v>36</v>
      </c>
    </row>
    <row r="52" spans="1:18">
      <c r="A52" s="11">
        <v>51</v>
      </c>
      <c r="B52" s="11" t="s">
        <v>537</v>
      </c>
      <c r="C52" s="11" t="s">
        <v>478</v>
      </c>
      <c r="D52" s="44" t="s">
        <v>586</v>
      </c>
      <c r="E52" s="45" t="s">
        <v>587</v>
      </c>
      <c r="F52" s="46">
        <v>0.015</v>
      </c>
      <c r="G52" s="5" t="s">
        <v>107</v>
      </c>
      <c r="H52" s="47" t="s">
        <v>549</v>
      </c>
      <c r="I52" s="11"/>
      <c r="J52" s="57" t="s">
        <v>107</v>
      </c>
      <c r="K52" s="11" t="s">
        <v>323</v>
      </c>
      <c r="L52" s="11" t="s">
        <v>323</v>
      </c>
      <c r="M52" s="11">
        <v>18</v>
      </c>
      <c r="N52" s="56">
        <v>15.5</v>
      </c>
      <c r="O52" s="56" t="s">
        <v>508</v>
      </c>
      <c r="P52" s="21" t="s">
        <v>34</v>
      </c>
      <c r="Q52" s="21" t="s">
        <v>471</v>
      </c>
      <c r="R52" s="21" t="s">
        <v>36</v>
      </c>
    </row>
    <row r="53" spans="1:18">
      <c r="A53" s="11">
        <v>52</v>
      </c>
      <c r="B53" s="11" t="s">
        <v>537</v>
      </c>
      <c r="C53" s="11" t="s">
        <v>478</v>
      </c>
      <c r="D53" s="48" t="s">
        <v>588</v>
      </c>
      <c r="E53" s="49" t="s">
        <v>589</v>
      </c>
      <c r="F53" s="50">
        <v>0.06139</v>
      </c>
      <c r="G53" s="5" t="s">
        <v>107</v>
      </c>
      <c r="H53" s="51" t="s">
        <v>573</v>
      </c>
      <c r="I53" s="11" t="s">
        <v>30</v>
      </c>
      <c r="J53" s="57" t="s">
        <v>107</v>
      </c>
      <c r="K53" s="5" t="s">
        <v>32</v>
      </c>
      <c r="L53" s="23" t="s">
        <v>560</v>
      </c>
      <c r="M53" s="11">
        <v>11.2</v>
      </c>
      <c r="N53" s="58"/>
      <c r="O53" s="58"/>
      <c r="P53" s="21" t="s">
        <v>34</v>
      </c>
      <c r="Q53" s="21" t="s">
        <v>471</v>
      </c>
      <c r="R53" s="21" t="s">
        <v>36</v>
      </c>
    </row>
    <row r="54" spans="1:18">
      <c r="A54" s="11">
        <v>53</v>
      </c>
      <c r="B54" s="11" t="s">
        <v>537</v>
      </c>
      <c r="C54" s="11" t="s">
        <v>478</v>
      </c>
      <c r="D54" s="48" t="s">
        <v>590</v>
      </c>
      <c r="E54" s="49" t="s">
        <v>591</v>
      </c>
      <c r="F54" s="50">
        <v>0.331</v>
      </c>
      <c r="G54" s="5" t="s">
        <v>107</v>
      </c>
      <c r="H54" s="51" t="s">
        <v>549</v>
      </c>
      <c r="I54" s="11"/>
      <c r="J54" s="57" t="s">
        <v>107</v>
      </c>
      <c r="K54" s="11" t="s">
        <v>323</v>
      </c>
      <c r="L54" s="11" t="s">
        <v>323</v>
      </c>
      <c r="M54" s="11">
        <v>18</v>
      </c>
      <c r="N54" s="56">
        <v>15.5</v>
      </c>
      <c r="O54" s="56" t="s">
        <v>508</v>
      </c>
      <c r="P54" s="21" t="s">
        <v>34</v>
      </c>
      <c r="Q54" s="21" t="s">
        <v>471</v>
      </c>
      <c r="R54" s="21" t="s">
        <v>36</v>
      </c>
    </row>
    <row r="55" spans="1:18">
      <c r="A55" s="11">
        <v>54</v>
      </c>
      <c r="B55" s="11" t="s">
        <v>537</v>
      </c>
      <c r="C55" s="11" t="s">
        <v>478</v>
      </c>
      <c r="D55" s="44" t="s">
        <v>592</v>
      </c>
      <c r="E55" s="45" t="s">
        <v>593</v>
      </c>
      <c r="F55" s="46">
        <v>0.002</v>
      </c>
      <c r="G55" s="5" t="s">
        <v>107</v>
      </c>
      <c r="H55" s="47" t="s">
        <v>549</v>
      </c>
      <c r="I55" s="11"/>
      <c r="J55" s="57" t="s">
        <v>107</v>
      </c>
      <c r="K55" s="11" t="s">
        <v>323</v>
      </c>
      <c r="L55" s="11" t="s">
        <v>323</v>
      </c>
      <c r="M55" s="11">
        <v>18</v>
      </c>
      <c r="N55" s="56">
        <v>15.5</v>
      </c>
      <c r="O55" s="56" t="s">
        <v>508</v>
      </c>
      <c r="P55" s="21" t="s">
        <v>34</v>
      </c>
      <c r="Q55" s="21" t="s">
        <v>471</v>
      </c>
      <c r="R55" s="21" t="s">
        <v>36</v>
      </c>
    </row>
    <row r="56" spans="1:18">
      <c r="A56" s="11">
        <v>55</v>
      </c>
      <c r="B56" s="11" t="s">
        <v>537</v>
      </c>
      <c r="C56" s="11" t="s">
        <v>478</v>
      </c>
      <c r="D56" s="44" t="s">
        <v>594</v>
      </c>
      <c r="E56" s="45" t="s">
        <v>595</v>
      </c>
      <c r="F56" s="46">
        <v>0.372</v>
      </c>
      <c r="G56" s="5" t="s">
        <v>107</v>
      </c>
      <c r="H56" s="47" t="s">
        <v>540</v>
      </c>
      <c r="I56" s="11"/>
      <c r="J56" s="57" t="s">
        <v>107</v>
      </c>
      <c r="K56" s="11" t="s">
        <v>541</v>
      </c>
      <c r="L56" s="23" t="s">
        <v>542</v>
      </c>
      <c r="M56" s="11">
        <f t="shared" ref="M56:M60" si="2">10.3*1.13</f>
        <v>11.639</v>
      </c>
      <c r="N56" s="56">
        <v>10.5</v>
      </c>
      <c r="O56" s="56" t="s">
        <v>483</v>
      </c>
      <c r="P56" s="21" t="s">
        <v>34</v>
      </c>
      <c r="Q56" s="21" t="s">
        <v>471</v>
      </c>
      <c r="R56" s="21" t="s">
        <v>36</v>
      </c>
    </row>
    <row r="57" spans="1:18">
      <c r="A57" s="11">
        <v>56</v>
      </c>
      <c r="B57" s="11" t="s">
        <v>537</v>
      </c>
      <c r="C57" s="11" t="s">
        <v>478</v>
      </c>
      <c r="D57" s="44" t="s">
        <v>596</v>
      </c>
      <c r="E57" s="45" t="s">
        <v>597</v>
      </c>
      <c r="F57" s="46">
        <v>0.372</v>
      </c>
      <c r="G57" s="5" t="s">
        <v>107</v>
      </c>
      <c r="H57" s="47" t="s">
        <v>540</v>
      </c>
      <c r="I57" s="11"/>
      <c r="J57" s="57" t="s">
        <v>107</v>
      </c>
      <c r="K57" s="11" t="s">
        <v>541</v>
      </c>
      <c r="L57" s="23" t="s">
        <v>542</v>
      </c>
      <c r="M57" s="11">
        <f t="shared" si="2"/>
        <v>11.639</v>
      </c>
      <c r="N57" s="56">
        <v>10.5</v>
      </c>
      <c r="O57" s="56" t="s">
        <v>483</v>
      </c>
      <c r="P57" s="21" t="s">
        <v>34</v>
      </c>
      <c r="Q57" s="21" t="s">
        <v>471</v>
      </c>
      <c r="R57" s="21" t="s">
        <v>36</v>
      </c>
    </row>
    <row r="58" spans="1:18">
      <c r="A58" s="11">
        <v>57</v>
      </c>
      <c r="B58" s="11" t="s">
        <v>537</v>
      </c>
      <c r="C58" s="11" t="s">
        <v>478</v>
      </c>
      <c r="D58" s="44" t="s">
        <v>598</v>
      </c>
      <c r="E58" s="45" t="s">
        <v>599</v>
      </c>
      <c r="F58" s="46">
        <v>0.1947</v>
      </c>
      <c r="G58" s="5" t="s">
        <v>107</v>
      </c>
      <c r="H58" s="47" t="s">
        <v>549</v>
      </c>
      <c r="I58" s="11"/>
      <c r="J58" s="57" t="s">
        <v>107</v>
      </c>
      <c r="K58" s="11" t="s">
        <v>323</v>
      </c>
      <c r="L58" s="11" t="s">
        <v>323</v>
      </c>
      <c r="M58" s="11">
        <v>18</v>
      </c>
      <c r="N58" s="56">
        <v>15.5</v>
      </c>
      <c r="O58" s="56" t="s">
        <v>508</v>
      </c>
      <c r="P58" s="21" t="s">
        <v>34</v>
      </c>
      <c r="Q58" s="21" t="s">
        <v>471</v>
      </c>
      <c r="R58" s="21" t="s">
        <v>36</v>
      </c>
    </row>
    <row r="59" spans="1:18">
      <c r="A59" s="11">
        <v>58</v>
      </c>
      <c r="B59" s="11" t="s">
        <v>537</v>
      </c>
      <c r="C59" s="11" t="s">
        <v>478</v>
      </c>
      <c r="D59" s="44" t="s">
        <v>600</v>
      </c>
      <c r="E59" s="45" t="s">
        <v>601</v>
      </c>
      <c r="F59" s="46">
        <v>0.0796</v>
      </c>
      <c r="G59" s="5" t="s">
        <v>107</v>
      </c>
      <c r="H59" s="47" t="s">
        <v>549</v>
      </c>
      <c r="I59" s="11"/>
      <c r="J59" s="57" t="s">
        <v>107</v>
      </c>
      <c r="K59" s="11" t="s">
        <v>323</v>
      </c>
      <c r="L59" s="11" t="s">
        <v>323</v>
      </c>
      <c r="M59" s="11">
        <v>18</v>
      </c>
      <c r="N59" s="56">
        <v>15.5</v>
      </c>
      <c r="O59" s="56" t="s">
        <v>508</v>
      </c>
      <c r="P59" s="21" t="s">
        <v>34</v>
      </c>
      <c r="Q59" s="21" t="s">
        <v>471</v>
      </c>
      <c r="R59" s="21" t="s">
        <v>36</v>
      </c>
    </row>
    <row r="60" spans="1:18">
      <c r="A60" s="11">
        <v>59</v>
      </c>
      <c r="B60" s="11" t="s">
        <v>537</v>
      </c>
      <c r="C60" s="11" t="s">
        <v>478</v>
      </c>
      <c r="D60" s="44" t="s">
        <v>602</v>
      </c>
      <c r="E60" s="45" t="s">
        <v>603</v>
      </c>
      <c r="F60" s="46">
        <v>0.1529</v>
      </c>
      <c r="G60" s="5" t="s">
        <v>107</v>
      </c>
      <c r="H60" s="47" t="s">
        <v>540</v>
      </c>
      <c r="I60" s="11"/>
      <c r="J60" s="57" t="s">
        <v>107</v>
      </c>
      <c r="K60" s="11" t="s">
        <v>541</v>
      </c>
      <c r="L60" s="23" t="s">
        <v>542</v>
      </c>
      <c r="M60" s="11">
        <f t="shared" si="2"/>
        <v>11.639</v>
      </c>
      <c r="N60" s="56">
        <v>10.5</v>
      </c>
      <c r="O60" s="56" t="s">
        <v>483</v>
      </c>
      <c r="P60" s="21" t="s">
        <v>34</v>
      </c>
      <c r="Q60" s="21" t="s">
        <v>471</v>
      </c>
      <c r="R60" s="21" t="s">
        <v>36</v>
      </c>
    </row>
    <row r="61" spans="1:18">
      <c r="A61" s="11">
        <v>60</v>
      </c>
      <c r="B61" s="11" t="s">
        <v>537</v>
      </c>
      <c r="C61" s="11" t="s">
        <v>478</v>
      </c>
      <c r="D61" s="44" t="s">
        <v>604</v>
      </c>
      <c r="E61" s="45" t="s">
        <v>605</v>
      </c>
      <c r="F61" s="46">
        <v>0.0195</v>
      </c>
      <c r="G61" s="5" t="s">
        <v>107</v>
      </c>
      <c r="H61" s="47" t="s">
        <v>558</v>
      </c>
      <c r="I61" s="11" t="s">
        <v>559</v>
      </c>
      <c r="J61" s="57" t="s">
        <v>107</v>
      </c>
      <c r="K61" s="11" t="s">
        <v>482</v>
      </c>
      <c r="L61" s="23" t="s">
        <v>560</v>
      </c>
      <c r="M61" s="11">
        <v>21</v>
      </c>
      <c r="N61" s="58"/>
      <c r="O61" s="58"/>
      <c r="P61" s="21" t="s">
        <v>34</v>
      </c>
      <c r="Q61" s="21" t="s">
        <v>471</v>
      </c>
      <c r="R61" s="21" t="s">
        <v>36</v>
      </c>
    </row>
    <row r="62" spans="1:18">
      <c r="A62" s="11">
        <v>61</v>
      </c>
      <c r="B62" s="11" t="s">
        <v>537</v>
      </c>
      <c r="C62" s="11" t="s">
        <v>478</v>
      </c>
      <c r="D62" s="48" t="s">
        <v>606</v>
      </c>
      <c r="E62" s="49" t="s">
        <v>607</v>
      </c>
      <c r="F62" s="50">
        <v>0.0125</v>
      </c>
      <c r="G62" s="5" t="s">
        <v>107</v>
      </c>
      <c r="H62" s="51" t="s">
        <v>558</v>
      </c>
      <c r="I62" s="11" t="s">
        <v>559</v>
      </c>
      <c r="J62" s="57" t="s">
        <v>107</v>
      </c>
      <c r="K62" s="11" t="s">
        <v>482</v>
      </c>
      <c r="L62" s="23" t="s">
        <v>560</v>
      </c>
      <c r="M62" s="11">
        <v>21</v>
      </c>
      <c r="N62" s="58"/>
      <c r="O62" s="58"/>
      <c r="P62" s="21" t="s">
        <v>34</v>
      </c>
      <c r="Q62" s="21" t="s">
        <v>471</v>
      </c>
      <c r="R62" s="21" t="s">
        <v>36</v>
      </c>
    </row>
    <row r="63" spans="1:18">
      <c r="A63" s="11">
        <v>62</v>
      </c>
      <c r="B63" s="11" t="s">
        <v>537</v>
      </c>
      <c r="C63" s="11" t="s">
        <v>478</v>
      </c>
      <c r="D63" s="44" t="s">
        <v>608</v>
      </c>
      <c r="E63" s="45" t="s">
        <v>609</v>
      </c>
      <c r="F63" s="46">
        <v>0.0051</v>
      </c>
      <c r="G63" s="5" t="s">
        <v>107</v>
      </c>
      <c r="H63" s="47" t="s">
        <v>549</v>
      </c>
      <c r="I63" s="11"/>
      <c r="J63" s="57" t="s">
        <v>107</v>
      </c>
      <c r="K63" s="11" t="s">
        <v>323</v>
      </c>
      <c r="L63" s="11" t="s">
        <v>323</v>
      </c>
      <c r="M63" s="11">
        <v>18</v>
      </c>
      <c r="N63" s="56">
        <v>10.5</v>
      </c>
      <c r="O63" s="56" t="s">
        <v>483</v>
      </c>
      <c r="P63" s="21" t="s">
        <v>34</v>
      </c>
      <c r="Q63" s="21" t="s">
        <v>471</v>
      </c>
      <c r="R63" s="21" t="s">
        <v>36</v>
      </c>
    </row>
    <row r="64" spans="1:18">
      <c r="A64" s="11">
        <v>63</v>
      </c>
      <c r="B64" s="11" t="s">
        <v>24</v>
      </c>
      <c r="C64" s="11" t="s">
        <v>49</v>
      </c>
      <c r="D64" s="44" t="s">
        <v>610</v>
      </c>
      <c r="E64" s="45" t="s">
        <v>611</v>
      </c>
      <c r="F64" s="46">
        <v>0.03168</v>
      </c>
      <c r="G64" s="5" t="s">
        <v>107</v>
      </c>
      <c r="H64" s="47" t="s">
        <v>573</v>
      </c>
      <c r="I64" s="11" t="s">
        <v>30</v>
      </c>
      <c r="J64" s="59" t="s">
        <v>31</v>
      </c>
      <c r="K64" s="5" t="s">
        <v>32</v>
      </c>
      <c r="L64" s="23" t="s">
        <v>560</v>
      </c>
      <c r="M64" s="11">
        <v>11.2</v>
      </c>
      <c r="N64" s="58"/>
      <c r="O64" s="58"/>
      <c r="P64" s="21" t="s">
        <v>34</v>
      </c>
      <c r="Q64" s="21" t="s">
        <v>471</v>
      </c>
      <c r="R64" s="21" t="s">
        <v>36</v>
      </c>
    </row>
    <row r="65" spans="1:18">
      <c r="A65" s="11">
        <v>64</v>
      </c>
      <c r="B65" s="11" t="s">
        <v>24</v>
      </c>
      <c r="C65" s="11" t="s">
        <v>49</v>
      </c>
      <c r="D65" s="44" t="s">
        <v>612</v>
      </c>
      <c r="E65" s="45" t="s">
        <v>613</v>
      </c>
      <c r="F65" s="46">
        <v>0.03366</v>
      </c>
      <c r="G65" s="5" t="s">
        <v>107</v>
      </c>
      <c r="H65" s="47" t="s">
        <v>573</v>
      </c>
      <c r="I65" s="11" t="s">
        <v>30</v>
      </c>
      <c r="J65" s="59" t="s">
        <v>31</v>
      </c>
      <c r="K65" s="5" t="s">
        <v>32</v>
      </c>
      <c r="L65" s="23" t="s">
        <v>560</v>
      </c>
      <c r="M65" s="11">
        <v>11.2</v>
      </c>
      <c r="N65" s="58"/>
      <c r="O65" s="58"/>
      <c r="P65" s="21" t="s">
        <v>34</v>
      </c>
      <c r="Q65" s="21" t="s">
        <v>471</v>
      </c>
      <c r="R65" s="21" t="s">
        <v>36</v>
      </c>
    </row>
    <row r="66" spans="1:18">
      <c r="A66" s="11">
        <v>65</v>
      </c>
      <c r="B66" s="11" t="s">
        <v>24</v>
      </c>
      <c r="C66" s="11" t="s">
        <v>49</v>
      </c>
      <c r="D66" s="44" t="s">
        <v>614</v>
      </c>
      <c r="E66" s="45" t="s">
        <v>615</v>
      </c>
      <c r="F66" s="46">
        <v>0.05693</v>
      </c>
      <c r="G66" s="5" t="s">
        <v>107</v>
      </c>
      <c r="H66" s="47" t="s">
        <v>573</v>
      </c>
      <c r="I66" s="11" t="s">
        <v>30</v>
      </c>
      <c r="J66" s="59" t="s">
        <v>31</v>
      </c>
      <c r="K66" s="5" t="s">
        <v>32</v>
      </c>
      <c r="L66" s="23" t="s">
        <v>560</v>
      </c>
      <c r="M66" s="11">
        <v>11.2</v>
      </c>
      <c r="N66" s="58"/>
      <c r="O66" s="58"/>
      <c r="P66" s="21" t="s">
        <v>34</v>
      </c>
      <c r="Q66" s="21" t="s">
        <v>471</v>
      </c>
      <c r="R66" s="21" t="s">
        <v>36</v>
      </c>
    </row>
    <row r="67" spans="1:18">
      <c r="A67" s="11">
        <v>66</v>
      </c>
      <c r="B67" s="11" t="s">
        <v>24</v>
      </c>
      <c r="C67" s="11" t="s">
        <v>49</v>
      </c>
      <c r="D67" s="44" t="s">
        <v>616</v>
      </c>
      <c r="E67" s="45" t="s">
        <v>617</v>
      </c>
      <c r="F67" s="46">
        <v>0.08911</v>
      </c>
      <c r="G67" s="5" t="s">
        <v>107</v>
      </c>
      <c r="H67" s="47" t="s">
        <v>573</v>
      </c>
      <c r="I67" s="11" t="s">
        <v>30</v>
      </c>
      <c r="J67" s="59" t="s">
        <v>31</v>
      </c>
      <c r="K67" s="5" t="s">
        <v>32</v>
      </c>
      <c r="L67" s="23" t="s">
        <v>560</v>
      </c>
      <c r="M67" s="11">
        <v>11.2</v>
      </c>
      <c r="N67" s="58"/>
      <c r="O67" s="58"/>
      <c r="P67" s="21" t="s">
        <v>34</v>
      </c>
      <c r="Q67" s="21" t="s">
        <v>471</v>
      </c>
      <c r="R67" s="21" t="s">
        <v>36</v>
      </c>
    </row>
    <row r="68" spans="1:18">
      <c r="A68" s="11">
        <v>67</v>
      </c>
      <c r="B68" s="11" t="s">
        <v>24</v>
      </c>
      <c r="C68" s="11" t="s">
        <v>49</v>
      </c>
      <c r="D68" s="48" t="s">
        <v>618</v>
      </c>
      <c r="E68" s="49" t="s">
        <v>619</v>
      </c>
      <c r="F68" s="50">
        <v>0.90198</v>
      </c>
      <c r="G68" s="5" t="s">
        <v>107</v>
      </c>
      <c r="H68" s="51" t="s">
        <v>573</v>
      </c>
      <c r="I68" s="11" t="s">
        <v>30</v>
      </c>
      <c r="J68" s="57" t="s">
        <v>31</v>
      </c>
      <c r="K68" s="5" t="s">
        <v>32</v>
      </c>
      <c r="L68" s="23" t="s">
        <v>560</v>
      </c>
      <c r="M68" s="11">
        <v>11.2</v>
      </c>
      <c r="N68" s="58"/>
      <c r="O68" s="58"/>
      <c r="P68" s="21" t="s">
        <v>34</v>
      </c>
      <c r="Q68" s="21" t="s">
        <v>471</v>
      </c>
      <c r="R68" s="21" t="s">
        <v>36</v>
      </c>
    </row>
    <row r="69" spans="1:18">
      <c r="A69" s="11">
        <v>68</v>
      </c>
      <c r="B69" s="11" t="s">
        <v>24</v>
      </c>
      <c r="C69" s="11" t="s">
        <v>49</v>
      </c>
      <c r="D69" s="48" t="s">
        <v>620</v>
      </c>
      <c r="E69" s="49" t="s">
        <v>621</v>
      </c>
      <c r="F69" s="50">
        <v>0.60693</v>
      </c>
      <c r="G69" s="5" t="s">
        <v>107</v>
      </c>
      <c r="H69" s="51" t="s">
        <v>573</v>
      </c>
      <c r="I69" s="11" t="s">
        <v>30</v>
      </c>
      <c r="J69" s="57" t="s">
        <v>31</v>
      </c>
      <c r="K69" s="5" t="s">
        <v>32</v>
      </c>
      <c r="L69" s="23" t="s">
        <v>560</v>
      </c>
      <c r="M69" s="11">
        <v>11.2</v>
      </c>
      <c r="N69" s="58"/>
      <c r="O69" s="58"/>
      <c r="P69" s="21" t="s">
        <v>34</v>
      </c>
      <c r="Q69" s="21" t="s">
        <v>471</v>
      </c>
      <c r="R69" s="21" t="s">
        <v>36</v>
      </c>
    </row>
    <row r="70" spans="1:18">
      <c r="A70" s="11">
        <v>69</v>
      </c>
      <c r="B70" s="11" t="s">
        <v>24</v>
      </c>
      <c r="C70" s="11" t="s">
        <v>49</v>
      </c>
      <c r="D70" s="48" t="s">
        <v>622</v>
      </c>
      <c r="E70" s="49" t="s">
        <v>623</v>
      </c>
      <c r="F70" s="50">
        <v>0.1802</v>
      </c>
      <c r="G70" s="5" t="s">
        <v>107</v>
      </c>
      <c r="H70" s="51" t="s">
        <v>573</v>
      </c>
      <c r="I70" s="11" t="s">
        <v>30</v>
      </c>
      <c r="J70" s="57" t="s">
        <v>31</v>
      </c>
      <c r="K70" s="5" t="s">
        <v>32</v>
      </c>
      <c r="L70" s="23" t="s">
        <v>560</v>
      </c>
      <c r="M70" s="11">
        <v>11.2</v>
      </c>
      <c r="N70" s="58"/>
      <c r="O70" s="58"/>
      <c r="P70" s="21" t="s">
        <v>34</v>
      </c>
      <c r="Q70" s="21" t="s">
        <v>471</v>
      </c>
      <c r="R70" s="21" t="s">
        <v>36</v>
      </c>
    </row>
    <row r="71" spans="1:18">
      <c r="A71" s="11">
        <v>70</v>
      </c>
      <c r="B71" s="11" t="s">
        <v>24</v>
      </c>
      <c r="C71" s="11" t="s">
        <v>49</v>
      </c>
      <c r="D71" s="44" t="s">
        <v>624</v>
      </c>
      <c r="E71" s="45" t="s">
        <v>625</v>
      </c>
      <c r="F71" s="46">
        <v>0.2195</v>
      </c>
      <c r="G71" s="5" t="s">
        <v>107</v>
      </c>
      <c r="H71" s="47" t="s">
        <v>626</v>
      </c>
      <c r="I71" s="11" t="s">
        <v>626</v>
      </c>
      <c r="J71" s="60" t="s">
        <v>31</v>
      </c>
      <c r="K71" s="11" t="s">
        <v>627</v>
      </c>
      <c r="L71" s="23" t="s">
        <v>628</v>
      </c>
      <c r="M71" s="11">
        <v>15.5</v>
      </c>
      <c r="N71" s="58"/>
      <c r="O71" s="58"/>
      <c r="P71" s="21" t="s">
        <v>34</v>
      </c>
      <c r="Q71" s="21" t="s">
        <v>471</v>
      </c>
      <c r="R71" s="21" t="s">
        <v>36</v>
      </c>
    </row>
    <row r="72" spans="1:18">
      <c r="A72" s="11">
        <v>71</v>
      </c>
      <c r="B72" s="11" t="s">
        <v>24</v>
      </c>
      <c r="C72" s="11" t="s">
        <v>49</v>
      </c>
      <c r="D72" s="44" t="s">
        <v>629</v>
      </c>
      <c r="E72" s="45" t="s">
        <v>630</v>
      </c>
      <c r="F72" s="46">
        <v>0.05248</v>
      </c>
      <c r="G72" s="5" t="s">
        <v>107</v>
      </c>
      <c r="H72" s="47" t="s">
        <v>573</v>
      </c>
      <c r="I72" s="11" t="s">
        <v>30</v>
      </c>
      <c r="J72" s="59" t="s">
        <v>31</v>
      </c>
      <c r="K72" s="5" t="s">
        <v>32</v>
      </c>
      <c r="L72" s="23" t="s">
        <v>560</v>
      </c>
      <c r="M72" s="11">
        <v>11.2</v>
      </c>
      <c r="N72" s="58"/>
      <c r="O72" s="58"/>
      <c r="P72" s="21" t="s">
        <v>34</v>
      </c>
      <c r="Q72" s="21" t="s">
        <v>471</v>
      </c>
      <c r="R72" s="21" t="s">
        <v>36</v>
      </c>
    </row>
    <row r="73" spans="1:18">
      <c r="A73" s="11">
        <v>72</v>
      </c>
      <c r="B73" s="11" t="s">
        <v>24</v>
      </c>
      <c r="C73" s="11" t="s">
        <v>49</v>
      </c>
      <c r="D73" s="44" t="s">
        <v>631</v>
      </c>
      <c r="E73" s="45" t="s">
        <v>632</v>
      </c>
      <c r="F73" s="46">
        <v>0.03168</v>
      </c>
      <c r="G73" s="5" t="s">
        <v>107</v>
      </c>
      <c r="H73" s="47" t="s">
        <v>573</v>
      </c>
      <c r="I73" s="11" t="s">
        <v>30</v>
      </c>
      <c r="J73" s="59" t="s">
        <v>31</v>
      </c>
      <c r="K73" s="5" t="s">
        <v>32</v>
      </c>
      <c r="L73" s="23" t="s">
        <v>560</v>
      </c>
      <c r="M73" s="11">
        <v>11.2</v>
      </c>
      <c r="N73" s="58"/>
      <c r="O73" s="58"/>
      <c r="P73" s="21" t="s">
        <v>34</v>
      </c>
      <c r="Q73" s="21" t="s">
        <v>471</v>
      </c>
      <c r="R73" s="21" t="s">
        <v>36</v>
      </c>
    </row>
    <row r="74" spans="1:18">
      <c r="A74" s="11">
        <v>73</v>
      </c>
      <c r="B74" s="11" t="s">
        <v>24</v>
      </c>
      <c r="C74" s="11" t="s">
        <v>49</v>
      </c>
      <c r="D74" s="44" t="s">
        <v>633</v>
      </c>
      <c r="E74" s="45" t="s">
        <v>634</v>
      </c>
      <c r="F74" s="46">
        <v>0.03366</v>
      </c>
      <c r="G74" s="5" t="s">
        <v>107</v>
      </c>
      <c r="H74" s="47" t="s">
        <v>573</v>
      </c>
      <c r="I74" s="11" t="s">
        <v>30</v>
      </c>
      <c r="J74" s="59" t="s">
        <v>31</v>
      </c>
      <c r="K74" s="5" t="s">
        <v>32</v>
      </c>
      <c r="L74" s="23" t="s">
        <v>560</v>
      </c>
      <c r="M74" s="11">
        <v>11.2</v>
      </c>
      <c r="N74" s="58"/>
      <c r="O74" s="58"/>
      <c r="P74" s="21" t="s">
        <v>34</v>
      </c>
      <c r="Q74" s="21" t="s">
        <v>471</v>
      </c>
      <c r="R74" s="21" t="s">
        <v>36</v>
      </c>
    </row>
    <row r="75" spans="1:18">
      <c r="A75" s="11">
        <v>74</v>
      </c>
      <c r="B75" s="11" t="s">
        <v>24</v>
      </c>
      <c r="C75" s="11" t="s">
        <v>49</v>
      </c>
      <c r="D75" s="44" t="s">
        <v>635</v>
      </c>
      <c r="E75" s="45" t="s">
        <v>636</v>
      </c>
      <c r="F75" s="46">
        <v>0.05693</v>
      </c>
      <c r="G75" s="5" t="s">
        <v>107</v>
      </c>
      <c r="H75" s="47" t="s">
        <v>573</v>
      </c>
      <c r="I75" s="11" t="s">
        <v>30</v>
      </c>
      <c r="J75" s="59" t="s">
        <v>31</v>
      </c>
      <c r="K75" s="5" t="s">
        <v>32</v>
      </c>
      <c r="L75" s="23" t="s">
        <v>560</v>
      </c>
      <c r="M75" s="11">
        <v>11.2</v>
      </c>
      <c r="N75" s="58"/>
      <c r="O75" s="58"/>
      <c r="P75" s="21" t="s">
        <v>34</v>
      </c>
      <c r="Q75" s="21" t="s">
        <v>471</v>
      </c>
      <c r="R75" s="21" t="s">
        <v>36</v>
      </c>
    </row>
    <row r="76" spans="1:18">
      <c r="A76" s="11">
        <v>75</v>
      </c>
      <c r="B76" s="11" t="s">
        <v>24</v>
      </c>
      <c r="C76" s="11" t="s">
        <v>49</v>
      </c>
      <c r="D76" s="44" t="s">
        <v>637</v>
      </c>
      <c r="E76" s="45" t="s">
        <v>638</v>
      </c>
      <c r="F76" s="46">
        <v>0.08911</v>
      </c>
      <c r="G76" s="5" t="s">
        <v>107</v>
      </c>
      <c r="H76" s="47" t="s">
        <v>573</v>
      </c>
      <c r="I76" s="11" t="s">
        <v>30</v>
      </c>
      <c r="J76" s="59" t="s">
        <v>31</v>
      </c>
      <c r="K76" s="5" t="s">
        <v>32</v>
      </c>
      <c r="L76" s="23" t="s">
        <v>560</v>
      </c>
      <c r="M76" s="11">
        <v>11.2</v>
      </c>
      <c r="N76" s="58"/>
      <c r="O76" s="58"/>
      <c r="P76" s="21" t="s">
        <v>34</v>
      </c>
      <c r="Q76" s="21" t="s">
        <v>471</v>
      </c>
      <c r="R76" s="21" t="s">
        <v>36</v>
      </c>
    </row>
    <row r="77" spans="1:18">
      <c r="A77" s="11">
        <v>76</v>
      </c>
      <c r="B77" s="11" t="s">
        <v>24</v>
      </c>
      <c r="C77" s="11" t="s">
        <v>362</v>
      </c>
      <c r="D77" s="48" t="s">
        <v>639</v>
      </c>
      <c r="E77" s="49" t="s">
        <v>640</v>
      </c>
      <c r="F77" s="50">
        <v>0.78614</v>
      </c>
      <c r="G77" s="5" t="s">
        <v>107</v>
      </c>
      <c r="H77" s="51" t="s">
        <v>573</v>
      </c>
      <c r="I77" s="11" t="s">
        <v>30</v>
      </c>
      <c r="J77" s="57" t="s">
        <v>31</v>
      </c>
      <c r="K77" s="5" t="s">
        <v>32</v>
      </c>
      <c r="L77" s="23" t="s">
        <v>560</v>
      </c>
      <c r="M77" s="11">
        <v>11.2</v>
      </c>
      <c r="N77" s="58"/>
      <c r="O77" s="58"/>
      <c r="P77" s="21" t="s">
        <v>34</v>
      </c>
      <c r="Q77" s="21" t="s">
        <v>471</v>
      </c>
      <c r="R77" s="21" t="s">
        <v>36</v>
      </c>
    </row>
    <row r="78" spans="1:18">
      <c r="A78" s="11">
        <v>77</v>
      </c>
      <c r="B78" s="11" t="s">
        <v>24</v>
      </c>
      <c r="C78" s="11" t="s">
        <v>641</v>
      </c>
      <c r="D78" s="48" t="s">
        <v>642</v>
      </c>
      <c r="E78" s="49" t="s">
        <v>643</v>
      </c>
      <c r="F78" s="50">
        <v>0.19802</v>
      </c>
      <c r="G78" s="5" t="s">
        <v>107</v>
      </c>
      <c r="H78" s="51" t="s">
        <v>573</v>
      </c>
      <c r="I78" s="11" t="s">
        <v>30</v>
      </c>
      <c r="J78" s="57" t="s">
        <v>31</v>
      </c>
      <c r="K78" s="5" t="s">
        <v>32</v>
      </c>
      <c r="L78" s="23" t="s">
        <v>560</v>
      </c>
      <c r="M78" s="11">
        <v>11.2</v>
      </c>
      <c r="N78" s="58"/>
      <c r="O78" s="58"/>
      <c r="P78" s="21" t="s">
        <v>34</v>
      </c>
      <c r="Q78" s="21" t="s">
        <v>471</v>
      </c>
      <c r="R78" s="21" t="s">
        <v>36</v>
      </c>
    </row>
    <row r="79" spans="1:18">
      <c r="A79" s="11">
        <v>78</v>
      </c>
      <c r="B79" s="11" t="s">
        <v>24</v>
      </c>
      <c r="C79" s="11" t="s">
        <v>644</v>
      </c>
      <c r="D79" s="48" t="s">
        <v>645</v>
      </c>
      <c r="E79" s="49" t="s">
        <v>646</v>
      </c>
      <c r="F79" s="50">
        <v>0.26535</v>
      </c>
      <c r="G79" s="5" t="s">
        <v>107</v>
      </c>
      <c r="H79" s="51" t="s">
        <v>573</v>
      </c>
      <c r="I79" s="11" t="s">
        <v>30</v>
      </c>
      <c r="J79" s="57" t="s">
        <v>31</v>
      </c>
      <c r="K79" s="5" t="s">
        <v>32</v>
      </c>
      <c r="L79" s="23" t="s">
        <v>560</v>
      </c>
      <c r="M79" s="11">
        <v>11.2</v>
      </c>
      <c r="N79" s="58"/>
      <c r="O79" s="58"/>
      <c r="P79" s="21" t="s">
        <v>34</v>
      </c>
      <c r="Q79" s="21" t="s">
        <v>471</v>
      </c>
      <c r="R79" s="21" t="s">
        <v>36</v>
      </c>
    </row>
    <row r="80" spans="1:18">
      <c r="A80" s="11">
        <v>79</v>
      </c>
      <c r="B80" s="11" t="s">
        <v>24</v>
      </c>
      <c r="C80" s="11" t="s">
        <v>647</v>
      </c>
      <c r="D80" s="48" t="s">
        <v>648</v>
      </c>
      <c r="E80" s="49" t="s">
        <v>649</v>
      </c>
      <c r="F80" s="50">
        <v>0.1495</v>
      </c>
      <c r="G80" s="5" t="s">
        <v>107</v>
      </c>
      <c r="H80" s="51" t="s">
        <v>573</v>
      </c>
      <c r="I80" s="11" t="s">
        <v>30</v>
      </c>
      <c r="J80" s="57" t="s">
        <v>31</v>
      </c>
      <c r="K80" s="5" t="s">
        <v>32</v>
      </c>
      <c r="L80" s="23" t="s">
        <v>560</v>
      </c>
      <c r="M80" s="11">
        <v>11.2</v>
      </c>
      <c r="N80" s="58"/>
      <c r="O80" s="58"/>
      <c r="P80" s="21" t="s">
        <v>34</v>
      </c>
      <c r="Q80" s="21" t="s">
        <v>471</v>
      </c>
      <c r="R80" s="21" t="s">
        <v>36</v>
      </c>
    </row>
    <row r="81" spans="1:18">
      <c r="A81" s="11">
        <v>80</v>
      </c>
      <c r="B81" s="11" t="s">
        <v>24</v>
      </c>
      <c r="C81" s="11" t="s">
        <v>58</v>
      </c>
      <c r="D81" s="48" t="s">
        <v>650</v>
      </c>
      <c r="E81" s="49" t="s">
        <v>651</v>
      </c>
      <c r="F81" s="50">
        <v>0.1</v>
      </c>
      <c r="G81" s="5" t="s">
        <v>107</v>
      </c>
      <c r="H81" s="51" t="s">
        <v>573</v>
      </c>
      <c r="I81" s="11" t="s">
        <v>30</v>
      </c>
      <c r="J81" s="57" t="s">
        <v>31</v>
      </c>
      <c r="K81" s="5" t="s">
        <v>32</v>
      </c>
      <c r="L81" s="23" t="s">
        <v>560</v>
      </c>
      <c r="M81" s="11">
        <v>11.2</v>
      </c>
      <c r="N81" s="58"/>
      <c r="O81" s="58"/>
      <c r="P81" s="21" t="s">
        <v>34</v>
      </c>
      <c r="Q81" s="21" t="s">
        <v>471</v>
      </c>
      <c r="R81" s="21" t="s">
        <v>36</v>
      </c>
    </row>
    <row r="82" spans="1:18">
      <c r="A82" s="11">
        <v>81</v>
      </c>
      <c r="B82" s="11" t="s">
        <v>24</v>
      </c>
      <c r="C82" s="11" t="s">
        <v>58</v>
      </c>
      <c r="D82" s="48" t="s">
        <v>652</v>
      </c>
      <c r="E82" s="49" t="s">
        <v>653</v>
      </c>
      <c r="F82" s="50">
        <v>0.30198</v>
      </c>
      <c r="G82" s="5" t="s">
        <v>107</v>
      </c>
      <c r="H82" s="51" t="s">
        <v>573</v>
      </c>
      <c r="I82" s="11" t="s">
        <v>30</v>
      </c>
      <c r="J82" s="57" t="s">
        <v>31</v>
      </c>
      <c r="K82" s="5" t="s">
        <v>32</v>
      </c>
      <c r="L82" s="23" t="s">
        <v>560</v>
      </c>
      <c r="M82" s="11">
        <v>11.2</v>
      </c>
      <c r="N82" s="58"/>
      <c r="O82" s="58"/>
      <c r="P82" s="21" t="s">
        <v>34</v>
      </c>
      <c r="Q82" s="21" t="s">
        <v>471</v>
      </c>
      <c r="R82" s="21" t="s">
        <v>36</v>
      </c>
    </row>
    <row r="83" spans="1:18">
      <c r="A83" s="11">
        <v>82</v>
      </c>
      <c r="B83" s="11" t="s">
        <v>24</v>
      </c>
      <c r="C83" s="11" t="s">
        <v>58</v>
      </c>
      <c r="D83" s="44" t="s">
        <v>654</v>
      </c>
      <c r="E83" s="45" t="s">
        <v>655</v>
      </c>
      <c r="F83" s="46">
        <v>0.125</v>
      </c>
      <c r="G83" s="5" t="s">
        <v>107</v>
      </c>
      <c r="H83" s="47" t="s">
        <v>656</v>
      </c>
      <c r="I83" s="11" t="s">
        <v>657</v>
      </c>
      <c r="J83" s="53" t="s">
        <v>107</v>
      </c>
      <c r="K83" s="11" t="s">
        <v>658</v>
      </c>
      <c r="L83" s="23" t="s">
        <v>628</v>
      </c>
      <c r="M83" s="11">
        <v>14.3</v>
      </c>
      <c r="N83" s="58"/>
      <c r="O83" s="58"/>
      <c r="P83" s="21" t="s">
        <v>34</v>
      </c>
      <c r="Q83" s="21" t="s">
        <v>471</v>
      </c>
      <c r="R83" s="21" t="s">
        <v>36</v>
      </c>
    </row>
    <row r="84" spans="1:18">
      <c r="A84" s="11">
        <v>83</v>
      </c>
      <c r="B84" s="11" t="s">
        <v>24</v>
      </c>
      <c r="C84" s="11" t="s">
        <v>58</v>
      </c>
      <c r="D84" s="44" t="s">
        <v>659</v>
      </c>
      <c r="E84" s="45" t="s">
        <v>660</v>
      </c>
      <c r="F84" s="46">
        <v>0.77921</v>
      </c>
      <c r="G84" s="5" t="s">
        <v>107</v>
      </c>
      <c r="H84" s="47" t="s">
        <v>573</v>
      </c>
      <c r="I84" s="11" t="s">
        <v>30</v>
      </c>
      <c r="J84" s="59" t="s">
        <v>31</v>
      </c>
      <c r="K84" s="5" t="s">
        <v>32</v>
      </c>
      <c r="L84" s="23" t="s">
        <v>560</v>
      </c>
      <c r="M84" s="11">
        <v>11.2</v>
      </c>
      <c r="N84" s="58"/>
      <c r="O84" s="58"/>
      <c r="P84" s="21" t="s">
        <v>34</v>
      </c>
      <c r="Q84" s="21" t="s">
        <v>471</v>
      </c>
      <c r="R84" s="21" t="s">
        <v>36</v>
      </c>
    </row>
    <row r="85" spans="1:18">
      <c r="A85" s="11">
        <v>84</v>
      </c>
      <c r="B85" s="11" t="s">
        <v>24</v>
      </c>
      <c r="C85" s="11"/>
      <c r="D85" s="44" t="s">
        <v>661</v>
      </c>
      <c r="E85" s="45" t="s">
        <v>662</v>
      </c>
      <c r="F85" s="46">
        <v>0.0198</v>
      </c>
      <c r="G85" s="5" t="s">
        <v>107</v>
      </c>
      <c r="H85" s="47" t="s">
        <v>573</v>
      </c>
      <c r="I85" s="11" t="s">
        <v>30</v>
      </c>
      <c r="J85" s="59" t="s">
        <v>31</v>
      </c>
      <c r="K85" s="5" t="s">
        <v>32</v>
      </c>
      <c r="L85" s="23" t="s">
        <v>560</v>
      </c>
      <c r="M85" s="11">
        <v>11.2</v>
      </c>
      <c r="N85" s="58"/>
      <c r="O85" s="58"/>
      <c r="P85" s="21" t="s">
        <v>34</v>
      </c>
      <c r="Q85" s="21" t="s">
        <v>471</v>
      </c>
      <c r="R85" s="21" t="s">
        <v>36</v>
      </c>
    </row>
    <row r="86" spans="1:18">
      <c r="A86" s="11">
        <v>85</v>
      </c>
      <c r="B86" s="11" t="s">
        <v>24</v>
      </c>
      <c r="C86" s="11" t="s">
        <v>362</v>
      </c>
      <c r="D86" s="44" t="s">
        <v>363</v>
      </c>
      <c r="E86" s="45" t="s">
        <v>663</v>
      </c>
      <c r="F86" s="46">
        <v>0.06436</v>
      </c>
      <c r="G86" s="5" t="s">
        <v>107</v>
      </c>
      <c r="H86" s="47" t="s">
        <v>573</v>
      </c>
      <c r="I86" s="11" t="s">
        <v>30</v>
      </c>
      <c r="J86" s="59" t="s">
        <v>31</v>
      </c>
      <c r="K86" s="5" t="s">
        <v>32</v>
      </c>
      <c r="L86" s="23" t="s">
        <v>560</v>
      </c>
      <c r="M86" s="11">
        <v>11.2</v>
      </c>
      <c r="N86" s="58"/>
      <c r="O86" s="58"/>
      <c r="P86" s="21" t="s">
        <v>34</v>
      </c>
      <c r="Q86" s="21" t="s">
        <v>471</v>
      </c>
      <c r="R86" s="21" t="s">
        <v>36</v>
      </c>
    </row>
    <row r="87" spans="1:18">
      <c r="A87" s="11">
        <v>86</v>
      </c>
      <c r="B87" s="11" t="s">
        <v>24</v>
      </c>
      <c r="C87" s="11" t="s">
        <v>664</v>
      </c>
      <c r="D87" s="44" t="s">
        <v>665</v>
      </c>
      <c r="E87" s="45" t="s">
        <v>666</v>
      </c>
      <c r="F87" s="46">
        <v>0.04554</v>
      </c>
      <c r="G87" s="5" t="s">
        <v>107</v>
      </c>
      <c r="H87" s="47" t="s">
        <v>573</v>
      </c>
      <c r="I87" s="11" t="s">
        <v>30</v>
      </c>
      <c r="J87" s="59" t="s">
        <v>31</v>
      </c>
      <c r="K87" s="5" t="s">
        <v>32</v>
      </c>
      <c r="L87" s="23" t="s">
        <v>560</v>
      </c>
      <c r="M87" s="11">
        <v>11.2</v>
      </c>
      <c r="N87" s="58"/>
      <c r="O87" s="58"/>
      <c r="P87" s="21" t="s">
        <v>34</v>
      </c>
      <c r="Q87" s="21" t="s">
        <v>471</v>
      </c>
      <c r="R87" s="21" t="s">
        <v>36</v>
      </c>
    </row>
    <row r="88" spans="1:18">
      <c r="A88" s="11">
        <v>87</v>
      </c>
      <c r="B88" s="11" t="s">
        <v>24</v>
      </c>
      <c r="C88" s="11" t="s">
        <v>664</v>
      </c>
      <c r="D88" s="44" t="s">
        <v>667</v>
      </c>
      <c r="E88" s="45" t="s">
        <v>668</v>
      </c>
      <c r="F88" s="46">
        <v>0.372</v>
      </c>
      <c r="G88" s="5" t="s">
        <v>107</v>
      </c>
      <c r="H88" s="47" t="s">
        <v>656</v>
      </c>
      <c r="I88" s="11" t="s">
        <v>657</v>
      </c>
      <c r="J88" s="53" t="s">
        <v>107</v>
      </c>
      <c r="K88" s="11" t="s">
        <v>658</v>
      </c>
      <c r="L88" s="23" t="s">
        <v>628</v>
      </c>
      <c r="M88" s="11">
        <v>14.3</v>
      </c>
      <c r="N88" s="58"/>
      <c r="O88" s="58"/>
      <c r="P88" s="21" t="s">
        <v>34</v>
      </c>
      <c r="Q88" s="21" t="s">
        <v>471</v>
      </c>
      <c r="R88" s="21" t="s">
        <v>36</v>
      </c>
    </row>
    <row r="89" spans="1:18">
      <c r="A89" s="11">
        <v>88</v>
      </c>
      <c r="B89" s="11" t="s">
        <v>24</v>
      </c>
      <c r="C89" s="11" t="s">
        <v>664</v>
      </c>
      <c r="D89" s="44" t="s">
        <v>669</v>
      </c>
      <c r="E89" s="45" t="s">
        <v>670</v>
      </c>
      <c r="F89" s="46">
        <v>0.01386</v>
      </c>
      <c r="G89" s="5" t="s">
        <v>107</v>
      </c>
      <c r="H89" s="47" t="s">
        <v>573</v>
      </c>
      <c r="I89" s="11" t="s">
        <v>30</v>
      </c>
      <c r="J89" s="59" t="s">
        <v>31</v>
      </c>
      <c r="K89" s="5" t="s">
        <v>32</v>
      </c>
      <c r="L89" s="23" t="s">
        <v>560</v>
      </c>
      <c r="M89" s="11">
        <v>11.2</v>
      </c>
      <c r="N89" s="58"/>
      <c r="O89" s="58"/>
      <c r="P89" s="21" t="s">
        <v>34</v>
      </c>
      <c r="Q89" s="21" t="s">
        <v>471</v>
      </c>
      <c r="R89" s="21" t="s">
        <v>36</v>
      </c>
    </row>
    <row r="90" spans="1:18">
      <c r="A90" s="11">
        <v>89</v>
      </c>
      <c r="B90" s="11" t="s">
        <v>24</v>
      </c>
      <c r="C90" s="11" t="s">
        <v>664</v>
      </c>
      <c r="D90" s="48" t="s">
        <v>671</v>
      </c>
      <c r="E90" s="49" t="s">
        <v>672</v>
      </c>
      <c r="F90" s="50">
        <v>0.028</v>
      </c>
      <c r="G90" s="5" t="s">
        <v>246</v>
      </c>
      <c r="H90" s="51" t="s">
        <v>673</v>
      </c>
      <c r="I90" s="11"/>
      <c r="J90" s="60" t="s">
        <v>246</v>
      </c>
      <c r="K90" s="11"/>
      <c r="L90" s="23" t="s">
        <v>560</v>
      </c>
      <c r="M90" s="11">
        <v>16</v>
      </c>
      <c r="N90" s="58"/>
      <c r="O90" s="58"/>
      <c r="P90" s="21" t="s">
        <v>34</v>
      </c>
      <c r="Q90" s="21" t="s">
        <v>471</v>
      </c>
      <c r="R90" s="21" t="s">
        <v>36</v>
      </c>
    </row>
    <row r="91" spans="1:18">
      <c r="A91" s="11">
        <v>90</v>
      </c>
      <c r="B91" s="11" t="s">
        <v>24</v>
      </c>
      <c r="C91" s="11" t="s">
        <v>664</v>
      </c>
      <c r="D91" s="48" t="s">
        <v>674</v>
      </c>
      <c r="E91" s="49" t="s">
        <v>675</v>
      </c>
      <c r="F91" s="50">
        <v>0.382</v>
      </c>
      <c r="G91" s="5" t="s">
        <v>107</v>
      </c>
      <c r="H91" s="51" t="s">
        <v>29</v>
      </c>
      <c r="I91" s="11"/>
      <c r="J91" s="57" t="s">
        <v>676</v>
      </c>
      <c r="K91" s="11"/>
      <c r="L91" s="23"/>
      <c r="M91" s="11"/>
      <c r="N91" s="58"/>
      <c r="O91" s="58"/>
      <c r="P91" s="21" t="s">
        <v>34</v>
      </c>
      <c r="Q91" s="21" t="s">
        <v>471</v>
      </c>
      <c r="R91" s="21" t="s">
        <v>36</v>
      </c>
    </row>
    <row r="92" spans="1:18">
      <c r="A92" s="11">
        <v>91</v>
      </c>
      <c r="B92" s="11" t="s">
        <v>24</v>
      </c>
      <c r="C92" s="11" t="s">
        <v>664</v>
      </c>
      <c r="D92" s="48" t="s">
        <v>677</v>
      </c>
      <c r="E92" s="49" t="s">
        <v>678</v>
      </c>
      <c r="F92" s="50">
        <v>0.04554</v>
      </c>
      <c r="G92" s="5" t="s">
        <v>107</v>
      </c>
      <c r="H92" s="51" t="s">
        <v>573</v>
      </c>
      <c r="I92" s="11" t="s">
        <v>30</v>
      </c>
      <c r="J92" s="57" t="s">
        <v>31</v>
      </c>
      <c r="K92" s="5" t="s">
        <v>32</v>
      </c>
      <c r="L92" s="23" t="s">
        <v>560</v>
      </c>
      <c r="M92" s="11">
        <v>11.2</v>
      </c>
      <c r="N92" s="58"/>
      <c r="O92" s="58"/>
      <c r="P92" s="21" t="s">
        <v>34</v>
      </c>
      <c r="Q92" s="21" t="s">
        <v>471</v>
      </c>
      <c r="R92" s="21" t="s">
        <v>36</v>
      </c>
    </row>
    <row r="93" spans="1:18">
      <c r="A93" s="11">
        <v>92</v>
      </c>
      <c r="B93" s="11" t="s">
        <v>24</v>
      </c>
      <c r="C93" s="11" t="s">
        <v>664</v>
      </c>
      <c r="D93" s="48" t="s">
        <v>679</v>
      </c>
      <c r="E93" s="49" t="s">
        <v>680</v>
      </c>
      <c r="F93" s="50">
        <v>0.328</v>
      </c>
      <c r="G93" s="5" t="s">
        <v>107</v>
      </c>
      <c r="H93" s="51" t="s">
        <v>656</v>
      </c>
      <c r="I93" s="11"/>
      <c r="J93" s="53" t="s">
        <v>107</v>
      </c>
      <c r="K93" s="11"/>
      <c r="L93" s="23"/>
      <c r="M93" s="11"/>
      <c r="N93" s="58"/>
      <c r="O93" s="58"/>
      <c r="P93" s="21" t="s">
        <v>34</v>
      </c>
      <c r="Q93" s="21" t="s">
        <v>471</v>
      </c>
      <c r="R93" s="21" t="s">
        <v>36</v>
      </c>
    </row>
    <row r="94" spans="1:18">
      <c r="A94" s="11">
        <v>93</v>
      </c>
      <c r="B94" s="11" t="s">
        <v>24</v>
      </c>
      <c r="C94" s="11" t="s">
        <v>664</v>
      </c>
      <c r="D94" s="48" t="s">
        <v>681</v>
      </c>
      <c r="E94" s="49" t="s">
        <v>682</v>
      </c>
      <c r="F94" s="50">
        <v>0.01287</v>
      </c>
      <c r="G94" s="5" t="s">
        <v>107</v>
      </c>
      <c r="H94" s="51" t="s">
        <v>573</v>
      </c>
      <c r="I94" s="11" t="s">
        <v>30</v>
      </c>
      <c r="J94" s="57" t="s">
        <v>31</v>
      </c>
      <c r="K94" s="5" t="s">
        <v>32</v>
      </c>
      <c r="L94" s="23" t="s">
        <v>560</v>
      </c>
      <c r="M94" s="11">
        <v>11.2</v>
      </c>
      <c r="N94" s="58"/>
      <c r="O94" s="58"/>
      <c r="P94" s="21" t="s">
        <v>34</v>
      </c>
      <c r="Q94" s="21" t="s">
        <v>471</v>
      </c>
      <c r="R94" s="21" t="s">
        <v>36</v>
      </c>
    </row>
    <row r="95" spans="1:18">
      <c r="A95" s="11">
        <v>94</v>
      </c>
      <c r="B95" s="11" t="s">
        <v>24</v>
      </c>
      <c r="C95" s="11" t="s">
        <v>664</v>
      </c>
      <c r="D95" s="44" t="s">
        <v>683</v>
      </c>
      <c r="E95" s="45" t="s">
        <v>684</v>
      </c>
      <c r="F95" s="46">
        <v>0.028</v>
      </c>
      <c r="G95" s="5" t="s">
        <v>246</v>
      </c>
      <c r="H95" s="47" t="s">
        <v>673</v>
      </c>
      <c r="I95" s="11"/>
      <c r="J95" s="60" t="s">
        <v>246</v>
      </c>
      <c r="K95" s="11"/>
      <c r="L95" s="23" t="s">
        <v>560</v>
      </c>
      <c r="M95" s="11">
        <v>16</v>
      </c>
      <c r="N95" s="58"/>
      <c r="O95" s="58"/>
      <c r="P95" s="21" t="s">
        <v>34</v>
      </c>
      <c r="Q95" s="21" t="s">
        <v>471</v>
      </c>
      <c r="R95" s="21" t="s">
        <v>36</v>
      </c>
    </row>
    <row r="96" spans="1:18">
      <c r="A96" s="11">
        <v>95</v>
      </c>
      <c r="B96" s="11" t="s">
        <v>24</v>
      </c>
      <c r="C96" s="11" t="s">
        <v>664</v>
      </c>
      <c r="D96" s="44" t="s">
        <v>685</v>
      </c>
      <c r="E96" s="45" t="s">
        <v>686</v>
      </c>
      <c r="F96" s="46">
        <v>0.382</v>
      </c>
      <c r="G96" s="5" t="s">
        <v>107</v>
      </c>
      <c r="H96" s="47" t="s">
        <v>29</v>
      </c>
      <c r="I96" s="11" t="s">
        <v>30</v>
      </c>
      <c r="J96" s="57" t="s">
        <v>107</v>
      </c>
      <c r="K96" s="5" t="s">
        <v>32</v>
      </c>
      <c r="L96" s="23" t="s">
        <v>560</v>
      </c>
      <c r="M96" s="11">
        <v>11.2</v>
      </c>
      <c r="N96" s="58"/>
      <c r="O96" s="58"/>
      <c r="P96" s="21" t="s">
        <v>34</v>
      </c>
      <c r="Q96" s="21" t="s">
        <v>471</v>
      </c>
      <c r="R96" s="21" t="s">
        <v>36</v>
      </c>
    </row>
    <row r="97" spans="1:18">
      <c r="A97" s="11">
        <v>96</v>
      </c>
      <c r="B97" s="11" t="s">
        <v>24</v>
      </c>
      <c r="C97" s="11" t="s">
        <v>49</v>
      </c>
      <c r="D97" s="44" t="s">
        <v>687</v>
      </c>
      <c r="E97" s="45" t="s">
        <v>688</v>
      </c>
      <c r="F97" s="46">
        <v>0.1099</v>
      </c>
      <c r="G97" s="5" t="s">
        <v>107</v>
      </c>
      <c r="H97" s="47" t="s">
        <v>573</v>
      </c>
      <c r="I97" s="11" t="s">
        <v>30</v>
      </c>
      <c r="J97" s="57" t="s">
        <v>107</v>
      </c>
      <c r="K97" s="5" t="s">
        <v>32</v>
      </c>
      <c r="L97" s="23" t="s">
        <v>560</v>
      </c>
      <c r="M97" s="11">
        <v>11.2</v>
      </c>
      <c r="N97" s="58"/>
      <c r="O97" s="58"/>
      <c r="P97" s="21" t="s">
        <v>34</v>
      </c>
      <c r="Q97" s="21" t="s">
        <v>471</v>
      </c>
      <c r="R97" s="21" t="s">
        <v>36</v>
      </c>
    </row>
    <row r="98" spans="1:18">
      <c r="A98" s="11">
        <v>97</v>
      </c>
      <c r="B98" s="11" t="s">
        <v>24</v>
      </c>
      <c r="C98" s="11" t="s">
        <v>381</v>
      </c>
      <c r="D98" s="44" t="s">
        <v>689</v>
      </c>
      <c r="E98" s="45" t="s">
        <v>690</v>
      </c>
      <c r="F98" s="46">
        <v>0.0167</v>
      </c>
      <c r="G98" s="5" t="s">
        <v>107</v>
      </c>
      <c r="H98" s="47" t="s">
        <v>573</v>
      </c>
      <c r="I98" s="11" t="s">
        <v>30</v>
      </c>
      <c r="J98" s="57" t="s">
        <v>107</v>
      </c>
      <c r="K98" s="5" t="s">
        <v>32</v>
      </c>
      <c r="L98" s="23" t="s">
        <v>560</v>
      </c>
      <c r="M98" s="11">
        <v>11.2</v>
      </c>
      <c r="N98" s="58"/>
      <c r="O98" s="58"/>
      <c r="P98" s="21" t="s">
        <v>34</v>
      </c>
      <c r="Q98" s="21" t="s">
        <v>471</v>
      </c>
      <c r="R98" s="21" t="s">
        <v>36</v>
      </c>
    </row>
    <row r="99" spans="1:18">
      <c r="A99" s="11">
        <v>98</v>
      </c>
      <c r="B99" s="11" t="s">
        <v>24</v>
      </c>
      <c r="C99" s="11" t="s">
        <v>381</v>
      </c>
      <c r="D99" s="44" t="s">
        <v>691</v>
      </c>
      <c r="E99" s="45" t="s">
        <v>692</v>
      </c>
      <c r="F99" s="46">
        <v>0.0167</v>
      </c>
      <c r="G99" s="5" t="s">
        <v>107</v>
      </c>
      <c r="H99" s="47" t="s">
        <v>573</v>
      </c>
      <c r="I99" s="11" t="s">
        <v>30</v>
      </c>
      <c r="J99" s="57" t="s">
        <v>107</v>
      </c>
      <c r="K99" s="5" t="s">
        <v>32</v>
      </c>
      <c r="L99" s="23" t="s">
        <v>560</v>
      </c>
      <c r="M99" s="11">
        <v>11.2</v>
      </c>
      <c r="N99" s="58"/>
      <c r="O99" s="58"/>
      <c r="P99" s="21" t="s">
        <v>34</v>
      </c>
      <c r="Q99" s="21" t="s">
        <v>471</v>
      </c>
      <c r="R99" s="21" t="s">
        <v>36</v>
      </c>
    </row>
    <row r="100" spans="1:18">
      <c r="A100" s="11">
        <v>99</v>
      </c>
      <c r="B100" s="11" t="s">
        <v>24</v>
      </c>
      <c r="C100" s="11" t="s">
        <v>381</v>
      </c>
      <c r="D100" s="44" t="s">
        <v>693</v>
      </c>
      <c r="E100" s="45" t="s">
        <v>694</v>
      </c>
      <c r="F100" s="46">
        <v>0.01256</v>
      </c>
      <c r="G100" s="5" t="s">
        <v>107</v>
      </c>
      <c r="H100" s="47" t="s">
        <v>573</v>
      </c>
      <c r="I100" s="11" t="s">
        <v>30</v>
      </c>
      <c r="J100" s="57" t="s">
        <v>107</v>
      </c>
      <c r="K100" s="5" t="s">
        <v>32</v>
      </c>
      <c r="L100" s="23" t="s">
        <v>560</v>
      </c>
      <c r="M100" s="11">
        <v>11.2</v>
      </c>
      <c r="N100" s="58"/>
      <c r="O100" s="58"/>
      <c r="P100" s="21" t="s">
        <v>34</v>
      </c>
      <c r="Q100" s="21" t="s">
        <v>471</v>
      </c>
      <c r="R100" s="21" t="s">
        <v>36</v>
      </c>
    </row>
    <row r="101" spans="1:18">
      <c r="A101" s="11">
        <v>100</v>
      </c>
      <c r="B101" s="11" t="s">
        <v>24</v>
      </c>
      <c r="C101" s="11" t="s">
        <v>381</v>
      </c>
      <c r="D101" s="44" t="s">
        <v>695</v>
      </c>
      <c r="E101" s="45" t="s">
        <v>696</v>
      </c>
      <c r="F101" s="46">
        <v>0.01256</v>
      </c>
      <c r="G101" s="5" t="s">
        <v>107</v>
      </c>
      <c r="H101" s="47" t="s">
        <v>573</v>
      </c>
      <c r="I101" s="11" t="s">
        <v>30</v>
      </c>
      <c r="J101" s="57" t="s">
        <v>107</v>
      </c>
      <c r="K101" s="5" t="s">
        <v>32</v>
      </c>
      <c r="L101" s="23" t="s">
        <v>560</v>
      </c>
      <c r="M101" s="11">
        <v>11.2</v>
      </c>
      <c r="N101" s="58"/>
      <c r="O101" s="58"/>
      <c r="P101" s="21" t="s">
        <v>34</v>
      </c>
      <c r="Q101" s="21" t="s">
        <v>471</v>
      </c>
      <c r="R101" s="21" t="s">
        <v>36</v>
      </c>
    </row>
    <row r="102" spans="1:18">
      <c r="A102" s="11">
        <v>101</v>
      </c>
      <c r="B102" s="11" t="s">
        <v>24</v>
      </c>
      <c r="C102" s="11" t="s">
        <v>381</v>
      </c>
      <c r="D102" s="44" t="s">
        <v>697</v>
      </c>
      <c r="E102" s="45" t="s">
        <v>698</v>
      </c>
      <c r="F102" s="46">
        <v>0.0167</v>
      </c>
      <c r="G102" s="5" t="s">
        <v>107</v>
      </c>
      <c r="H102" s="47" t="s">
        <v>573</v>
      </c>
      <c r="I102" s="11" t="s">
        <v>30</v>
      </c>
      <c r="J102" s="57" t="s">
        <v>107</v>
      </c>
      <c r="K102" s="5" t="s">
        <v>32</v>
      </c>
      <c r="L102" s="23" t="s">
        <v>560</v>
      </c>
      <c r="M102" s="11">
        <v>11.2</v>
      </c>
      <c r="N102" s="58"/>
      <c r="O102" s="58"/>
      <c r="P102" s="21" t="s">
        <v>34</v>
      </c>
      <c r="Q102" s="21" t="s">
        <v>471</v>
      </c>
      <c r="R102" s="21" t="s">
        <v>36</v>
      </c>
    </row>
    <row r="103" spans="1:18">
      <c r="A103" s="11">
        <v>102</v>
      </c>
      <c r="B103" s="11" t="s">
        <v>24</v>
      </c>
      <c r="C103" s="11" t="s">
        <v>381</v>
      </c>
      <c r="D103" s="44" t="s">
        <v>699</v>
      </c>
      <c r="E103" s="45" t="s">
        <v>700</v>
      </c>
      <c r="F103" s="46">
        <v>0.0167</v>
      </c>
      <c r="G103" s="5" t="s">
        <v>107</v>
      </c>
      <c r="H103" s="47" t="s">
        <v>573</v>
      </c>
      <c r="I103" s="11" t="s">
        <v>30</v>
      </c>
      <c r="J103" s="57" t="s">
        <v>107</v>
      </c>
      <c r="K103" s="5" t="s">
        <v>32</v>
      </c>
      <c r="L103" s="23" t="s">
        <v>560</v>
      </c>
      <c r="M103" s="11">
        <v>11.2</v>
      </c>
      <c r="N103" s="58"/>
      <c r="O103" s="58"/>
      <c r="P103" s="21" t="s">
        <v>34</v>
      </c>
      <c r="Q103" s="21" t="s">
        <v>471</v>
      </c>
      <c r="R103" s="21" t="s">
        <v>36</v>
      </c>
    </row>
    <row r="104" spans="1:18">
      <c r="A104" s="11">
        <v>103</v>
      </c>
      <c r="B104" s="11" t="s">
        <v>24</v>
      </c>
      <c r="C104" s="11" t="s">
        <v>381</v>
      </c>
      <c r="D104" s="44" t="s">
        <v>701</v>
      </c>
      <c r="E104" s="45" t="s">
        <v>702</v>
      </c>
      <c r="F104" s="46">
        <v>0.01256</v>
      </c>
      <c r="G104" s="5" t="s">
        <v>107</v>
      </c>
      <c r="H104" s="47" t="s">
        <v>573</v>
      </c>
      <c r="I104" s="11" t="s">
        <v>30</v>
      </c>
      <c r="J104" s="57" t="s">
        <v>107</v>
      </c>
      <c r="K104" s="5" t="s">
        <v>32</v>
      </c>
      <c r="L104" s="23" t="s">
        <v>560</v>
      </c>
      <c r="M104" s="11">
        <v>11.2</v>
      </c>
      <c r="N104" s="58"/>
      <c r="O104" s="58"/>
      <c r="P104" s="21" t="s">
        <v>34</v>
      </c>
      <c r="Q104" s="21" t="s">
        <v>471</v>
      </c>
      <c r="R104" s="21" t="s">
        <v>36</v>
      </c>
    </row>
    <row r="105" spans="1:18">
      <c r="A105" s="11">
        <v>104</v>
      </c>
      <c r="B105" s="11" t="s">
        <v>24</v>
      </c>
      <c r="C105" s="11" t="s">
        <v>381</v>
      </c>
      <c r="D105" s="44" t="s">
        <v>703</v>
      </c>
      <c r="E105" s="45" t="s">
        <v>704</v>
      </c>
      <c r="F105" s="46">
        <v>0.01256</v>
      </c>
      <c r="G105" s="5" t="s">
        <v>107</v>
      </c>
      <c r="H105" s="47" t="s">
        <v>573</v>
      </c>
      <c r="I105" s="11" t="s">
        <v>30</v>
      </c>
      <c r="J105" s="57" t="s">
        <v>107</v>
      </c>
      <c r="K105" s="5" t="s">
        <v>32</v>
      </c>
      <c r="L105" s="23" t="s">
        <v>560</v>
      </c>
      <c r="M105" s="11">
        <v>11.2</v>
      </c>
      <c r="N105" s="58"/>
      <c r="O105" s="58"/>
      <c r="P105" s="21" t="s">
        <v>34</v>
      </c>
      <c r="Q105" s="21" t="s">
        <v>471</v>
      </c>
      <c r="R105" s="21" t="s">
        <v>36</v>
      </c>
    </row>
    <row r="106" spans="1:18">
      <c r="A106" s="11">
        <v>105</v>
      </c>
      <c r="B106" s="11" t="s">
        <v>24</v>
      </c>
      <c r="C106" s="11" t="s">
        <v>705</v>
      </c>
      <c r="D106" s="48" t="s">
        <v>706</v>
      </c>
      <c r="E106" s="49" t="s">
        <v>707</v>
      </c>
      <c r="F106" s="50">
        <v>0.226</v>
      </c>
      <c r="G106" s="5" t="s">
        <v>107</v>
      </c>
      <c r="H106" s="51" t="s">
        <v>656</v>
      </c>
      <c r="I106" s="51" t="s">
        <v>656</v>
      </c>
      <c r="J106" s="53" t="s">
        <v>107</v>
      </c>
      <c r="K106" s="11" t="s">
        <v>658</v>
      </c>
      <c r="L106" s="23" t="s">
        <v>628</v>
      </c>
      <c r="M106" s="11">
        <v>14.3</v>
      </c>
      <c r="N106" s="58"/>
      <c r="O106" s="58"/>
      <c r="P106" s="21" t="s">
        <v>34</v>
      </c>
      <c r="Q106" s="21" t="s">
        <v>471</v>
      </c>
      <c r="R106" s="21" t="s">
        <v>36</v>
      </c>
    </row>
    <row r="107" spans="1:18">
      <c r="A107" s="11">
        <v>106</v>
      </c>
      <c r="B107" s="11" t="s">
        <v>24</v>
      </c>
      <c r="C107" s="11" t="s">
        <v>705</v>
      </c>
      <c r="D107" s="48" t="s">
        <v>708</v>
      </c>
      <c r="E107" s="49" t="s">
        <v>709</v>
      </c>
      <c r="F107" s="50">
        <v>0.00644</v>
      </c>
      <c r="G107" s="5" t="s">
        <v>107</v>
      </c>
      <c r="H107" s="51" t="s">
        <v>573</v>
      </c>
      <c r="I107" s="11" t="s">
        <v>30</v>
      </c>
      <c r="J107" s="53" t="s">
        <v>107</v>
      </c>
      <c r="K107" s="5" t="s">
        <v>32</v>
      </c>
      <c r="L107" s="23" t="s">
        <v>560</v>
      </c>
      <c r="M107" s="11">
        <v>11.2</v>
      </c>
      <c r="N107" s="58"/>
      <c r="O107" s="58"/>
      <c r="P107" s="21" t="s">
        <v>34</v>
      </c>
      <c r="Q107" s="21" t="s">
        <v>471</v>
      </c>
      <c r="R107" s="21" t="s">
        <v>36</v>
      </c>
    </row>
    <row r="108" spans="1:18">
      <c r="A108" s="11">
        <v>107</v>
      </c>
      <c r="B108" s="11" t="s">
        <v>24</v>
      </c>
      <c r="C108" s="11" t="s">
        <v>705</v>
      </c>
      <c r="D108" s="48" t="s">
        <v>710</v>
      </c>
      <c r="E108" s="49" t="s">
        <v>711</v>
      </c>
      <c r="F108" s="50">
        <v>0.00941</v>
      </c>
      <c r="G108" s="5" t="s">
        <v>107</v>
      </c>
      <c r="H108" s="51" t="s">
        <v>573</v>
      </c>
      <c r="I108" s="11" t="s">
        <v>30</v>
      </c>
      <c r="J108" s="53" t="s">
        <v>107</v>
      </c>
      <c r="K108" s="5" t="s">
        <v>32</v>
      </c>
      <c r="L108" s="23" t="s">
        <v>560</v>
      </c>
      <c r="M108" s="11">
        <v>11.2</v>
      </c>
      <c r="N108" s="58"/>
      <c r="O108" s="58"/>
      <c r="P108" s="21" t="s">
        <v>34</v>
      </c>
      <c r="Q108" s="21" t="s">
        <v>471</v>
      </c>
      <c r="R108" s="21" t="s">
        <v>36</v>
      </c>
    </row>
    <row r="109" spans="1:18">
      <c r="A109" s="11">
        <v>108</v>
      </c>
      <c r="B109" s="11" t="s">
        <v>24</v>
      </c>
      <c r="C109" s="11" t="s">
        <v>705</v>
      </c>
      <c r="D109" s="44" t="s">
        <v>712</v>
      </c>
      <c r="E109" s="45" t="s">
        <v>713</v>
      </c>
      <c r="F109" s="46">
        <v>0.0065</v>
      </c>
      <c r="G109" s="5" t="s">
        <v>246</v>
      </c>
      <c r="H109" s="47" t="s">
        <v>673</v>
      </c>
      <c r="I109" s="11"/>
      <c r="J109" s="60" t="s">
        <v>246</v>
      </c>
      <c r="K109" s="11"/>
      <c r="L109" s="23" t="s">
        <v>560</v>
      </c>
      <c r="M109" s="11">
        <v>16</v>
      </c>
      <c r="N109" s="58"/>
      <c r="O109" s="58"/>
      <c r="P109" s="21" t="s">
        <v>34</v>
      </c>
      <c r="Q109" s="21" t="s">
        <v>471</v>
      </c>
      <c r="R109" s="21" t="s">
        <v>36</v>
      </c>
    </row>
    <row r="110" spans="1:18">
      <c r="A110" s="11">
        <v>109</v>
      </c>
      <c r="B110" s="11" t="s">
        <v>24</v>
      </c>
      <c r="C110" s="11" t="s">
        <v>705</v>
      </c>
      <c r="D110" s="44" t="s">
        <v>714</v>
      </c>
      <c r="E110" s="45" t="s">
        <v>715</v>
      </c>
      <c r="F110" s="46">
        <v>0.06881</v>
      </c>
      <c r="G110" s="5" t="s">
        <v>107</v>
      </c>
      <c r="H110" s="47" t="s">
        <v>573</v>
      </c>
      <c r="I110" s="11" t="s">
        <v>30</v>
      </c>
      <c r="J110" s="53" t="s">
        <v>107</v>
      </c>
      <c r="K110" s="5" t="s">
        <v>32</v>
      </c>
      <c r="L110" s="23" t="s">
        <v>560</v>
      </c>
      <c r="M110" s="11">
        <v>11.2</v>
      </c>
      <c r="N110" s="58"/>
      <c r="O110" s="58"/>
      <c r="P110" s="21" t="s">
        <v>34</v>
      </c>
      <c r="Q110" s="21" t="s">
        <v>471</v>
      </c>
      <c r="R110" s="21" t="s">
        <v>36</v>
      </c>
    </row>
    <row r="111" spans="1:18">
      <c r="A111" s="11">
        <v>110</v>
      </c>
      <c r="B111" s="11" t="s">
        <v>24</v>
      </c>
      <c r="C111" s="11" t="s">
        <v>705</v>
      </c>
      <c r="D111" s="48" t="s">
        <v>716</v>
      </c>
      <c r="E111" s="49" t="s">
        <v>717</v>
      </c>
      <c r="F111" s="50">
        <v>0.0165</v>
      </c>
      <c r="G111" s="5" t="s">
        <v>246</v>
      </c>
      <c r="H111" s="51" t="s">
        <v>673</v>
      </c>
      <c r="I111" s="11"/>
      <c r="J111" s="60" t="s">
        <v>246</v>
      </c>
      <c r="K111" s="11"/>
      <c r="L111" s="23" t="s">
        <v>560</v>
      </c>
      <c r="M111" s="11">
        <v>16</v>
      </c>
      <c r="N111" s="58"/>
      <c r="O111" s="58"/>
      <c r="P111" s="21" t="s">
        <v>34</v>
      </c>
      <c r="Q111" s="21" t="s">
        <v>471</v>
      </c>
      <c r="R111" s="21" t="s">
        <v>36</v>
      </c>
    </row>
    <row r="112" spans="1:18">
      <c r="A112" s="11">
        <v>111</v>
      </c>
      <c r="B112" s="11" t="s">
        <v>24</v>
      </c>
      <c r="C112" s="11" t="s">
        <v>705</v>
      </c>
      <c r="D112" s="44" t="s">
        <v>718</v>
      </c>
      <c r="E112" s="45" t="s">
        <v>719</v>
      </c>
      <c r="F112" s="46">
        <v>0.233</v>
      </c>
      <c r="G112" s="5" t="s">
        <v>107</v>
      </c>
      <c r="H112" s="47" t="s">
        <v>656</v>
      </c>
      <c r="I112" s="51" t="s">
        <v>656</v>
      </c>
      <c r="J112" s="53" t="s">
        <v>107</v>
      </c>
      <c r="K112" s="11" t="s">
        <v>658</v>
      </c>
      <c r="L112" s="23" t="s">
        <v>628</v>
      </c>
      <c r="M112" s="11">
        <v>14.3</v>
      </c>
      <c r="N112" s="58"/>
      <c r="O112" s="58"/>
      <c r="P112" s="21" t="s">
        <v>34</v>
      </c>
      <c r="Q112" s="21" t="s">
        <v>471</v>
      </c>
      <c r="R112" s="21" t="s">
        <v>36</v>
      </c>
    </row>
    <row r="113" spans="1:18">
      <c r="A113" s="11">
        <v>112</v>
      </c>
      <c r="B113" s="11" t="s">
        <v>24</v>
      </c>
      <c r="C113" s="11" t="s">
        <v>705</v>
      </c>
      <c r="D113" s="44" t="s">
        <v>720</v>
      </c>
      <c r="E113" s="45" t="s">
        <v>721</v>
      </c>
      <c r="F113" s="46">
        <v>0.00644</v>
      </c>
      <c r="G113" s="5" t="s">
        <v>107</v>
      </c>
      <c r="H113" s="47" t="s">
        <v>573</v>
      </c>
      <c r="I113" s="11" t="s">
        <v>30</v>
      </c>
      <c r="J113" s="53" t="s">
        <v>107</v>
      </c>
      <c r="K113" s="5" t="s">
        <v>32</v>
      </c>
      <c r="L113" s="23" t="s">
        <v>560</v>
      </c>
      <c r="M113" s="11">
        <v>11.2</v>
      </c>
      <c r="N113" s="58"/>
      <c r="O113" s="58"/>
      <c r="P113" s="21" t="s">
        <v>34</v>
      </c>
      <c r="Q113" s="21" t="s">
        <v>471</v>
      </c>
      <c r="R113" s="21" t="s">
        <v>36</v>
      </c>
    </row>
    <row r="114" spans="1:18">
      <c r="A114" s="11">
        <v>113</v>
      </c>
      <c r="B114" s="11" t="s">
        <v>24</v>
      </c>
      <c r="C114" s="11" t="s">
        <v>705</v>
      </c>
      <c r="D114" s="44" t="s">
        <v>722</v>
      </c>
      <c r="E114" s="45" t="s">
        <v>723</v>
      </c>
      <c r="F114" s="46">
        <v>0.00941</v>
      </c>
      <c r="G114" s="5" t="s">
        <v>107</v>
      </c>
      <c r="H114" s="47" t="s">
        <v>573</v>
      </c>
      <c r="I114" s="11" t="s">
        <v>30</v>
      </c>
      <c r="J114" s="53" t="s">
        <v>107</v>
      </c>
      <c r="K114" s="5" t="s">
        <v>32</v>
      </c>
      <c r="L114" s="23" t="s">
        <v>560</v>
      </c>
      <c r="M114" s="11">
        <v>11.2</v>
      </c>
      <c r="N114" s="58"/>
      <c r="O114" s="58"/>
      <c r="P114" s="21" t="s">
        <v>34</v>
      </c>
      <c r="Q114" s="21" t="s">
        <v>471</v>
      </c>
      <c r="R114" s="21" t="s">
        <v>36</v>
      </c>
    </row>
    <row r="115" spans="1:18">
      <c r="A115" s="11">
        <v>114</v>
      </c>
      <c r="B115" s="11" t="s">
        <v>24</v>
      </c>
      <c r="C115" s="11" t="s">
        <v>705</v>
      </c>
      <c r="D115" s="44" t="s">
        <v>724</v>
      </c>
      <c r="E115" s="45" t="s">
        <v>725</v>
      </c>
      <c r="F115" s="46">
        <v>0.06881</v>
      </c>
      <c r="G115" s="5" t="s">
        <v>107</v>
      </c>
      <c r="H115" s="47" t="s">
        <v>573</v>
      </c>
      <c r="I115" s="11" t="s">
        <v>30</v>
      </c>
      <c r="J115" s="53" t="s">
        <v>107</v>
      </c>
      <c r="K115" s="5" t="s">
        <v>32</v>
      </c>
      <c r="L115" s="23" t="s">
        <v>560</v>
      </c>
      <c r="M115" s="11">
        <v>11.2</v>
      </c>
      <c r="N115" s="58"/>
      <c r="O115" s="58"/>
      <c r="P115" s="21" t="s">
        <v>34</v>
      </c>
      <c r="Q115" s="21" t="s">
        <v>471</v>
      </c>
      <c r="R115" s="21" t="s">
        <v>36</v>
      </c>
    </row>
    <row r="116" spans="1:18">
      <c r="A116" s="11">
        <v>115</v>
      </c>
      <c r="B116" s="11" t="s">
        <v>24</v>
      </c>
      <c r="C116" s="11" t="s">
        <v>705</v>
      </c>
      <c r="D116" s="48" t="s">
        <v>726</v>
      </c>
      <c r="E116" s="49" t="s">
        <v>727</v>
      </c>
      <c r="F116" s="50">
        <v>0.0165</v>
      </c>
      <c r="G116" s="5" t="s">
        <v>246</v>
      </c>
      <c r="H116" s="51" t="s">
        <v>673</v>
      </c>
      <c r="I116" s="11"/>
      <c r="J116" s="60" t="s">
        <v>246</v>
      </c>
      <c r="K116" s="11"/>
      <c r="L116" s="23" t="s">
        <v>560</v>
      </c>
      <c r="M116" s="11">
        <v>16</v>
      </c>
      <c r="N116" s="58"/>
      <c r="O116" s="58"/>
      <c r="P116" s="21" t="s">
        <v>34</v>
      </c>
      <c r="Q116" s="21" t="s">
        <v>471</v>
      </c>
      <c r="R116" s="21" t="s">
        <v>36</v>
      </c>
    </row>
    <row r="117" spans="1:18">
      <c r="A117" s="11">
        <v>116</v>
      </c>
      <c r="B117" s="11" t="s">
        <v>24</v>
      </c>
      <c r="C117" s="11" t="s">
        <v>705</v>
      </c>
      <c r="D117" s="44" t="s">
        <v>728</v>
      </c>
      <c r="E117" s="45" t="s">
        <v>729</v>
      </c>
      <c r="F117" s="46">
        <v>0.268</v>
      </c>
      <c r="G117" s="5" t="s">
        <v>107</v>
      </c>
      <c r="H117" s="47" t="s">
        <v>656</v>
      </c>
      <c r="I117" s="47" t="s">
        <v>656</v>
      </c>
      <c r="J117" s="53" t="s">
        <v>107</v>
      </c>
      <c r="K117" s="11" t="s">
        <v>658</v>
      </c>
      <c r="L117" s="23" t="s">
        <v>628</v>
      </c>
      <c r="M117" s="11">
        <v>14.3</v>
      </c>
      <c r="N117" s="58"/>
      <c r="O117" s="58"/>
      <c r="P117" s="21" t="s">
        <v>34</v>
      </c>
      <c r="Q117" s="21" t="s">
        <v>471</v>
      </c>
      <c r="R117" s="21" t="s">
        <v>36</v>
      </c>
    </row>
    <row r="118" spans="1:18">
      <c r="A118" s="11">
        <v>117</v>
      </c>
      <c r="B118" s="11" t="s">
        <v>24</v>
      </c>
      <c r="C118" s="11" t="s">
        <v>730</v>
      </c>
      <c r="D118" s="44" t="s">
        <v>731</v>
      </c>
      <c r="E118" s="45" t="s">
        <v>732</v>
      </c>
      <c r="F118" s="46">
        <v>0.00495</v>
      </c>
      <c r="G118" s="5" t="s">
        <v>107</v>
      </c>
      <c r="H118" s="47" t="s">
        <v>733</v>
      </c>
      <c r="I118" s="11"/>
      <c r="J118" s="59" t="s">
        <v>676</v>
      </c>
      <c r="K118" s="11"/>
      <c r="L118" s="23" t="s">
        <v>734</v>
      </c>
      <c r="M118" s="11">
        <v>8.85</v>
      </c>
      <c r="N118" s="58"/>
      <c r="O118" s="58"/>
      <c r="P118" s="21" t="s">
        <v>34</v>
      </c>
      <c r="Q118" s="21" t="s">
        <v>471</v>
      </c>
      <c r="R118" s="21" t="s">
        <v>36</v>
      </c>
    </row>
    <row r="119" spans="1:18">
      <c r="A119" s="11">
        <v>118</v>
      </c>
      <c r="B119" s="11" t="s">
        <v>24</v>
      </c>
      <c r="C119" s="11" t="s">
        <v>730</v>
      </c>
      <c r="D119" s="44" t="s">
        <v>735</v>
      </c>
      <c r="E119" s="45" t="s">
        <v>736</v>
      </c>
      <c r="F119" s="46">
        <v>0.0099</v>
      </c>
      <c r="G119" s="5" t="s">
        <v>107</v>
      </c>
      <c r="H119" s="47" t="s">
        <v>573</v>
      </c>
      <c r="I119" s="11" t="s">
        <v>30</v>
      </c>
      <c r="J119" s="53" t="s">
        <v>107</v>
      </c>
      <c r="K119" s="5" t="s">
        <v>32</v>
      </c>
      <c r="L119" s="23" t="s">
        <v>560</v>
      </c>
      <c r="M119" s="11">
        <v>11.2</v>
      </c>
      <c r="N119" s="58"/>
      <c r="O119" s="58"/>
      <c r="P119" s="21" t="s">
        <v>34</v>
      </c>
      <c r="Q119" s="21" t="s">
        <v>471</v>
      </c>
      <c r="R119" s="21" t="s">
        <v>36</v>
      </c>
    </row>
    <row r="120" spans="1:18">
      <c r="A120" s="11">
        <v>119</v>
      </c>
      <c r="B120" s="11" t="s">
        <v>24</v>
      </c>
      <c r="C120" s="11" t="s">
        <v>730</v>
      </c>
      <c r="D120" s="44" t="s">
        <v>737</v>
      </c>
      <c r="E120" s="45" t="s">
        <v>738</v>
      </c>
      <c r="F120" s="46">
        <v>0.01584</v>
      </c>
      <c r="G120" s="5" t="s">
        <v>107</v>
      </c>
      <c r="H120" s="47" t="s">
        <v>573</v>
      </c>
      <c r="I120" s="11" t="s">
        <v>30</v>
      </c>
      <c r="J120" s="53" t="s">
        <v>107</v>
      </c>
      <c r="K120" s="5" t="s">
        <v>32</v>
      </c>
      <c r="L120" s="23" t="s">
        <v>560</v>
      </c>
      <c r="M120" s="11">
        <v>11.2</v>
      </c>
      <c r="N120" s="58"/>
      <c r="O120" s="58"/>
      <c r="P120" s="21" t="s">
        <v>34</v>
      </c>
      <c r="Q120" s="21" t="s">
        <v>471</v>
      </c>
      <c r="R120" s="21" t="s">
        <v>36</v>
      </c>
    </row>
    <row r="121" spans="1:18">
      <c r="A121" s="11">
        <v>120</v>
      </c>
      <c r="B121" s="11" t="s">
        <v>24</v>
      </c>
      <c r="C121" s="11" t="s">
        <v>730</v>
      </c>
      <c r="D121" s="48" t="s">
        <v>739</v>
      </c>
      <c r="E121" s="49" t="s">
        <v>740</v>
      </c>
      <c r="F121" s="50">
        <v>0.0095</v>
      </c>
      <c r="G121" s="5" t="s">
        <v>246</v>
      </c>
      <c r="H121" s="51" t="s">
        <v>673</v>
      </c>
      <c r="I121" s="11"/>
      <c r="J121" s="60" t="s">
        <v>246</v>
      </c>
      <c r="K121" s="11"/>
      <c r="L121" s="23" t="s">
        <v>560</v>
      </c>
      <c r="M121" s="11">
        <v>16</v>
      </c>
      <c r="N121" s="58"/>
      <c r="O121" s="58"/>
      <c r="P121" s="21" t="s">
        <v>34</v>
      </c>
      <c r="Q121" s="21" t="s">
        <v>471</v>
      </c>
      <c r="R121" s="21" t="s">
        <v>36</v>
      </c>
    </row>
    <row r="122" spans="1:18">
      <c r="A122" s="11">
        <v>121</v>
      </c>
      <c r="B122" s="11" t="s">
        <v>24</v>
      </c>
      <c r="C122" s="11" t="s">
        <v>730</v>
      </c>
      <c r="D122" s="44" t="s">
        <v>741</v>
      </c>
      <c r="E122" s="45" t="s">
        <v>742</v>
      </c>
      <c r="F122" s="46">
        <v>0.0275</v>
      </c>
      <c r="G122" s="5" t="s">
        <v>246</v>
      </c>
      <c r="H122" s="47" t="s">
        <v>673</v>
      </c>
      <c r="I122" s="11"/>
      <c r="J122" s="60" t="s">
        <v>246</v>
      </c>
      <c r="K122" s="11"/>
      <c r="L122" s="23" t="s">
        <v>560</v>
      </c>
      <c r="M122" s="11">
        <v>16</v>
      </c>
      <c r="N122" s="58"/>
      <c r="O122" s="58"/>
      <c r="P122" s="21" t="s">
        <v>34</v>
      </c>
      <c r="Q122" s="21" t="s">
        <v>471</v>
      </c>
      <c r="R122" s="21" t="s">
        <v>36</v>
      </c>
    </row>
    <row r="123" spans="1:18">
      <c r="A123" s="11">
        <v>122</v>
      </c>
      <c r="B123" s="11" t="s">
        <v>24</v>
      </c>
      <c r="C123" s="11" t="s">
        <v>730</v>
      </c>
      <c r="D123" s="48" t="s">
        <v>743</v>
      </c>
      <c r="E123" s="49" t="s">
        <v>744</v>
      </c>
      <c r="F123" s="50">
        <v>0.268</v>
      </c>
      <c r="G123" s="5" t="s">
        <v>107</v>
      </c>
      <c r="H123" s="51" t="s">
        <v>656</v>
      </c>
      <c r="I123" s="47" t="s">
        <v>656</v>
      </c>
      <c r="J123" s="53" t="s">
        <v>107</v>
      </c>
      <c r="K123" s="11" t="s">
        <v>658</v>
      </c>
      <c r="L123" s="23" t="s">
        <v>628</v>
      </c>
      <c r="M123" s="11">
        <v>14.3</v>
      </c>
      <c r="N123" s="58"/>
      <c r="O123" s="58"/>
      <c r="P123" s="21" t="s">
        <v>34</v>
      </c>
      <c r="Q123" s="21" t="s">
        <v>471</v>
      </c>
      <c r="R123" s="21" t="s">
        <v>36</v>
      </c>
    </row>
    <row r="124" spans="1:18">
      <c r="A124" s="11">
        <v>123</v>
      </c>
      <c r="B124" s="11" t="s">
        <v>24</v>
      </c>
      <c r="C124" s="11" t="s">
        <v>730</v>
      </c>
      <c r="D124" s="48" t="s">
        <v>745</v>
      </c>
      <c r="E124" s="49" t="s">
        <v>746</v>
      </c>
      <c r="F124" s="50">
        <v>0.00495</v>
      </c>
      <c r="G124" s="5" t="s">
        <v>107</v>
      </c>
      <c r="H124" s="51" t="s">
        <v>733</v>
      </c>
      <c r="I124" s="11"/>
      <c r="J124" s="57" t="s">
        <v>676</v>
      </c>
      <c r="K124" s="11"/>
      <c r="L124" s="23" t="s">
        <v>734</v>
      </c>
      <c r="M124" s="11">
        <v>8.85</v>
      </c>
      <c r="N124" s="58"/>
      <c r="O124" s="58"/>
      <c r="P124" s="21" t="s">
        <v>34</v>
      </c>
      <c r="Q124" s="21" t="s">
        <v>471</v>
      </c>
      <c r="R124" s="21" t="s">
        <v>36</v>
      </c>
    </row>
    <row r="125" spans="1:18">
      <c r="A125" s="11">
        <v>124</v>
      </c>
      <c r="B125" s="11" t="s">
        <v>24</v>
      </c>
      <c r="C125" s="11" t="s">
        <v>730</v>
      </c>
      <c r="D125" s="48" t="s">
        <v>747</v>
      </c>
      <c r="E125" s="49" t="s">
        <v>748</v>
      </c>
      <c r="F125" s="50">
        <v>0.0099</v>
      </c>
      <c r="G125" s="5" t="s">
        <v>107</v>
      </c>
      <c r="H125" s="51" t="s">
        <v>573</v>
      </c>
      <c r="I125" s="11" t="s">
        <v>30</v>
      </c>
      <c r="J125" s="53" t="s">
        <v>107</v>
      </c>
      <c r="K125" s="5" t="s">
        <v>32</v>
      </c>
      <c r="L125" s="23" t="s">
        <v>560</v>
      </c>
      <c r="M125" s="11">
        <v>11.2</v>
      </c>
      <c r="N125" s="58"/>
      <c r="O125" s="58"/>
      <c r="P125" s="21" t="s">
        <v>34</v>
      </c>
      <c r="Q125" s="21" t="s">
        <v>471</v>
      </c>
      <c r="R125" s="21" t="s">
        <v>36</v>
      </c>
    </row>
    <row r="126" spans="1:18">
      <c r="A126" s="11">
        <v>125</v>
      </c>
      <c r="B126" s="11" t="s">
        <v>24</v>
      </c>
      <c r="C126" s="11" t="s">
        <v>730</v>
      </c>
      <c r="D126" s="48" t="s">
        <v>749</v>
      </c>
      <c r="E126" s="49" t="s">
        <v>750</v>
      </c>
      <c r="F126" s="50">
        <v>0.01584</v>
      </c>
      <c r="G126" s="5" t="s">
        <v>107</v>
      </c>
      <c r="H126" s="51" t="s">
        <v>573</v>
      </c>
      <c r="I126" s="11" t="s">
        <v>30</v>
      </c>
      <c r="J126" s="53" t="s">
        <v>107</v>
      </c>
      <c r="K126" s="5" t="s">
        <v>32</v>
      </c>
      <c r="L126" s="23" t="s">
        <v>560</v>
      </c>
      <c r="M126" s="11">
        <v>11.2</v>
      </c>
      <c r="N126" s="58"/>
      <c r="O126" s="58"/>
      <c r="P126" s="21" t="s">
        <v>34</v>
      </c>
      <c r="Q126" s="21" t="s">
        <v>471</v>
      </c>
      <c r="R126" s="21" t="s">
        <v>36</v>
      </c>
    </row>
    <row r="127" spans="1:18">
      <c r="A127" s="11">
        <v>126</v>
      </c>
      <c r="B127" s="11" t="s">
        <v>24</v>
      </c>
      <c r="C127" s="11" t="s">
        <v>730</v>
      </c>
      <c r="D127" s="44" t="s">
        <v>751</v>
      </c>
      <c r="E127" s="45" t="s">
        <v>752</v>
      </c>
      <c r="F127" s="46">
        <v>0.0275</v>
      </c>
      <c r="G127" s="5" t="s">
        <v>246</v>
      </c>
      <c r="H127" s="47" t="s">
        <v>673</v>
      </c>
      <c r="I127" s="11"/>
      <c r="J127" s="60" t="s">
        <v>246</v>
      </c>
      <c r="K127" s="11"/>
      <c r="L127" s="23" t="s">
        <v>560</v>
      </c>
      <c r="M127" s="11">
        <v>16</v>
      </c>
      <c r="N127" s="58"/>
      <c r="O127" s="58"/>
      <c r="P127" s="21" t="s">
        <v>34</v>
      </c>
      <c r="Q127" s="21" t="s">
        <v>471</v>
      </c>
      <c r="R127" s="21" t="s">
        <v>36</v>
      </c>
    </row>
    <row r="128" spans="1:18">
      <c r="A128" s="11">
        <v>127</v>
      </c>
      <c r="B128" s="11" t="s">
        <v>24</v>
      </c>
      <c r="C128" s="11" t="s">
        <v>730</v>
      </c>
      <c r="D128" s="44" t="s">
        <v>753</v>
      </c>
      <c r="E128" s="45" t="s">
        <v>754</v>
      </c>
      <c r="F128" s="46">
        <v>0.114</v>
      </c>
      <c r="G128" s="5" t="s">
        <v>107</v>
      </c>
      <c r="H128" s="47" t="s">
        <v>573</v>
      </c>
      <c r="I128" s="11" t="s">
        <v>30</v>
      </c>
      <c r="J128" s="60" t="s">
        <v>755</v>
      </c>
      <c r="K128" s="5" t="s">
        <v>32</v>
      </c>
      <c r="L128" s="23" t="s">
        <v>560</v>
      </c>
      <c r="M128" s="11">
        <v>11.2</v>
      </c>
      <c r="N128" s="58"/>
      <c r="O128" s="58"/>
      <c r="P128" s="21" t="s">
        <v>34</v>
      </c>
      <c r="Q128" s="21" t="s">
        <v>471</v>
      </c>
      <c r="R128" s="21" t="s">
        <v>36</v>
      </c>
    </row>
    <row r="129" spans="1:18">
      <c r="A129" s="11">
        <v>128</v>
      </c>
      <c r="B129" s="11" t="s">
        <v>24</v>
      </c>
      <c r="C129" s="11" t="s">
        <v>705</v>
      </c>
      <c r="D129" s="44" t="s">
        <v>756</v>
      </c>
      <c r="E129" s="45" t="s">
        <v>757</v>
      </c>
      <c r="F129" s="46">
        <v>0.155</v>
      </c>
      <c r="G129" s="5" t="s">
        <v>107</v>
      </c>
      <c r="H129" s="47" t="s">
        <v>573</v>
      </c>
      <c r="I129" s="11" t="s">
        <v>30</v>
      </c>
      <c r="J129" s="60" t="s">
        <v>755</v>
      </c>
      <c r="K129" s="5" t="s">
        <v>32</v>
      </c>
      <c r="L129" s="23" t="s">
        <v>560</v>
      </c>
      <c r="M129" s="11">
        <v>11.2</v>
      </c>
      <c r="N129" s="58"/>
      <c r="O129" s="58"/>
      <c r="P129" s="21" t="s">
        <v>34</v>
      </c>
      <c r="Q129" s="21" t="s">
        <v>471</v>
      </c>
      <c r="R129" s="21" t="s">
        <v>36</v>
      </c>
    </row>
    <row r="130" spans="1:18">
      <c r="A130" s="11">
        <v>129</v>
      </c>
      <c r="B130" s="11" t="s">
        <v>24</v>
      </c>
      <c r="C130" s="11" t="s">
        <v>730</v>
      </c>
      <c r="D130" s="44" t="s">
        <v>758</v>
      </c>
      <c r="E130" s="45" t="s">
        <v>759</v>
      </c>
      <c r="F130" s="46">
        <v>0.114</v>
      </c>
      <c r="G130" s="5" t="s">
        <v>107</v>
      </c>
      <c r="H130" s="47" t="s">
        <v>573</v>
      </c>
      <c r="I130" s="11" t="s">
        <v>30</v>
      </c>
      <c r="J130" s="60" t="s">
        <v>755</v>
      </c>
      <c r="K130" s="5" t="s">
        <v>32</v>
      </c>
      <c r="L130" s="23" t="s">
        <v>560</v>
      </c>
      <c r="M130" s="11">
        <v>11.2</v>
      </c>
      <c r="N130" s="58"/>
      <c r="O130" s="58"/>
      <c r="P130" s="21" t="s">
        <v>34</v>
      </c>
      <c r="Q130" s="21" t="s">
        <v>471</v>
      </c>
      <c r="R130" s="21" t="s">
        <v>36</v>
      </c>
    </row>
    <row r="131" spans="1:18">
      <c r="A131" s="11">
        <v>130</v>
      </c>
      <c r="B131" s="11" t="s">
        <v>24</v>
      </c>
      <c r="C131" s="11" t="s">
        <v>705</v>
      </c>
      <c r="D131" s="44" t="s">
        <v>760</v>
      </c>
      <c r="E131" s="45" t="s">
        <v>761</v>
      </c>
      <c r="F131" s="46">
        <v>0.155</v>
      </c>
      <c r="G131" s="5" t="s">
        <v>107</v>
      </c>
      <c r="H131" s="47" t="s">
        <v>573</v>
      </c>
      <c r="I131" s="11" t="s">
        <v>30</v>
      </c>
      <c r="J131" s="60" t="s">
        <v>755</v>
      </c>
      <c r="K131" s="5" t="s">
        <v>32</v>
      </c>
      <c r="L131" s="23" t="s">
        <v>560</v>
      </c>
      <c r="M131" s="11">
        <v>11.2</v>
      </c>
      <c r="N131" s="58"/>
      <c r="O131" s="58"/>
      <c r="P131" s="21" t="s">
        <v>34</v>
      </c>
      <c r="Q131" s="21" t="s">
        <v>471</v>
      </c>
      <c r="R131" s="21" t="s">
        <v>36</v>
      </c>
    </row>
    <row r="132" spans="1:18">
      <c r="A132" s="11">
        <v>131</v>
      </c>
      <c r="B132" s="11" t="s">
        <v>24</v>
      </c>
      <c r="C132" s="11" t="s">
        <v>705</v>
      </c>
      <c r="D132" s="44" t="s">
        <v>762</v>
      </c>
      <c r="E132" s="45" t="s">
        <v>763</v>
      </c>
      <c r="F132" s="46">
        <v>0.0955</v>
      </c>
      <c r="G132" s="5" t="s">
        <v>107</v>
      </c>
      <c r="H132" s="47" t="s">
        <v>573</v>
      </c>
      <c r="I132" s="11" t="s">
        <v>30</v>
      </c>
      <c r="J132" s="60" t="s">
        <v>755</v>
      </c>
      <c r="K132" s="5" t="s">
        <v>32</v>
      </c>
      <c r="L132" s="23" t="s">
        <v>560</v>
      </c>
      <c r="M132" s="11">
        <v>11.2</v>
      </c>
      <c r="N132" s="58"/>
      <c r="O132" s="58"/>
      <c r="P132" s="21" t="s">
        <v>34</v>
      </c>
      <c r="Q132" s="21" t="s">
        <v>471</v>
      </c>
      <c r="R132" s="21" t="s">
        <v>36</v>
      </c>
    </row>
    <row r="133" spans="1:18">
      <c r="A133" s="11">
        <v>132</v>
      </c>
      <c r="B133" s="11" t="s">
        <v>24</v>
      </c>
      <c r="C133" s="11" t="s">
        <v>705</v>
      </c>
      <c r="D133" s="44" t="s">
        <v>764</v>
      </c>
      <c r="E133" s="45" t="s">
        <v>765</v>
      </c>
      <c r="F133" s="46">
        <v>0.0955</v>
      </c>
      <c r="G133" s="5" t="s">
        <v>107</v>
      </c>
      <c r="H133" s="47" t="s">
        <v>573</v>
      </c>
      <c r="I133" s="11" t="s">
        <v>30</v>
      </c>
      <c r="J133" s="60" t="s">
        <v>755</v>
      </c>
      <c r="K133" s="5" t="s">
        <v>32</v>
      </c>
      <c r="L133" s="23" t="s">
        <v>560</v>
      </c>
      <c r="M133" s="11">
        <v>11.2</v>
      </c>
      <c r="N133" s="58"/>
      <c r="O133" s="58"/>
      <c r="P133" s="21" t="s">
        <v>34</v>
      </c>
      <c r="Q133" s="21" t="s">
        <v>471</v>
      </c>
      <c r="R133" s="21" t="s">
        <v>36</v>
      </c>
    </row>
    <row r="134" spans="1:18">
      <c r="A134" s="11">
        <v>133</v>
      </c>
      <c r="B134" s="11" t="s">
        <v>24</v>
      </c>
      <c r="C134" s="11" t="s">
        <v>766</v>
      </c>
      <c r="D134" s="48" t="s">
        <v>767</v>
      </c>
      <c r="E134" s="49" t="s">
        <v>768</v>
      </c>
      <c r="F134" s="50">
        <v>0.053</v>
      </c>
      <c r="G134" s="5" t="s">
        <v>107</v>
      </c>
      <c r="H134" s="51" t="s">
        <v>769</v>
      </c>
      <c r="I134" s="11"/>
      <c r="J134" s="60" t="s">
        <v>755</v>
      </c>
      <c r="K134" s="11" t="s">
        <v>770</v>
      </c>
      <c r="L134" s="23" t="s">
        <v>771</v>
      </c>
      <c r="M134" s="11">
        <v>9</v>
      </c>
      <c r="N134" s="58"/>
      <c r="O134" s="58"/>
      <c r="P134" s="21" t="s">
        <v>34</v>
      </c>
      <c r="Q134" s="21" t="s">
        <v>471</v>
      </c>
      <c r="R134" s="21" t="s">
        <v>36</v>
      </c>
    </row>
    <row r="135" spans="1:18">
      <c r="A135" s="11">
        <v>134</v>
      </c>
      <c r="B135" s="11" t="s">
        <v>24</v>
      </c>
      <c r="C135" s="11" t="s">
        <v>766</v>
      </c>
      <c r="D135" s="48" t="s">
        <v>772</v>
      </c>
      <c r="E135" s="49" t="s">
        <v>773</v>
      </c>
      <c r="F135" s="50">
        <v>0.131</v>
      </c>
      <c r="G135" s="5" t="s">
        <v>107</v>
      </c>
      <c r="H135" s="51" t="s">
        <v>769</v>
      </c>
      <c r="I135" s="11"/>
      <c r="J135" s="60" t="s">
        <v>755</v>
      </c>
      <c r="K135" s="11" t="s">
        <v>770</v>
      </c>
      <c r="L135" s="23" t="s">
        <v>771</v>
      </c>
      <c r="M135" s="11">
        <v>9</v>
      </c>
      <c r="N135" s="58"/>
      <c r="O135" s="58"/>
      <c r="P135" s="21" t="s">
        <v>34</v>
      </c>
      <c r="Q135" s="21" t="s">
        <v>471</v>
      </c>
      <c r="R135" s="21" t="s">
        <v>36</v>
      </c>
    </row>
    <row r="136" spans="1:18">
      <c r="A136" s="11">
        <v>135</v>
      </c>
      <c r="B136" s="11" t="s">
        <v>24</v>
      </c>
      <c r="C136" s="11">
        <v>1475</v>
      </c>
      <c r="D136" s="44" t="s">
        <v>198</v>
      </c>
      <c r="E136" s="45" t="s">
        <v>774</v>
      </c>
      <c r="F136" s="46">
        <v>0.00139</v>
      </c>
      <c r="G136" s="5" t="s">
        <v>107</v>
      </c>
      <c r="H136" s="47" t="s">
        <v>775</v>
      </c>
      <c r="I136" s="11"/>
      <c r="J136" s="60" t="s">
        <v>107</v>
      </c>
      <c r="K136" s="11" t="s">
        <v>658</v>
      </c>
      <c r="L136" s="23" t="s">
        <v>628</v>
      </c>
      <c r="M136" s="11">
        <v>15</v>
      </c>
      <c r="N136" s="58"/>
      <c r="O136" s="58"/>
      <c r="P136" s="21" t="s">
        <v>34</v>
      </c>
      <c r="Q136" s="21" t="s">
        <v>471</v>
      </c>
      <c r="R136" s="21" t="s">
        <v>36</v>
      </c>
    </row>
    <row r="137" spans="1:18">
      <c r="A137" s="11">
        <v>136</v>
      </c>
      <c r="B137" s="11" t="s">
        <v>24</v>
      </c>
      <c r="C137" s="11">
        <v>1029</v>
      </c>
      <c r="D137" s="44" t="s">
        <v>776</v>
      </c>
      <c r="E137" s="45" t="s">
        <v>777</v>
      </c>
      <c r="F137" s="46">
        <v>0.206</v>
      </c>
      <c r="G137" s="5" t="s">
        <v>107</v>
      </c>
      <c r="H137" s="47" t="s">
        <v>769</v>
      </c>
      <c r="I137" s="11"/>
      <c r="J137" s="60" t="s">
        <v>755</v>
      </c>
      <c r="K137" s="11" t="s">
        <v>770</v>
      </c>
      <c r="L137" s="23" t="s">
        <v>771</v>
      </c>
      <c r="M137" s="11">
        <v>9</v>
      </c>
      <c r="N137" s="58"/>
      <c r="O137" s="58"/>
      <c r="P137" s="21" t="s">
        <v>34</v>
      </c>
      <c r="Q137" s="21" t="s">
        <v>471</v>
      </c>
      <c r="R137" s="21" t="s">
        <v>36</v>
      </c>
    </row>
    <row r="138" spans="1:18">
      <c r="A138" s="11">
        <v>137</v>
      </c>
      <c r="B138" s="11" t="s">
        <v>24</v>
      </c>
      <c r="C138" s="11">
        <v>1029</v>
      </c>
      <c r="D138" s="48" t="s">
        <v>778</v>
      </c>
      <c r="E138" s="49" t="s">
        <v>779</v>
      </c>
      <c r="F138" s="50">
        <v>0.00283</v>
      </c>
      <c r="G138" s="5" t="s">
        <v>107</v>
      </c>
      <c r="H138" s="51" t="s">
        <v>775</v>
      </c>
      <c r="I138" s="11"/>
      <c r="J138" s="60" t="s">
        <v>107</v>
      </c>
      <c r="K138" s="11" t="s">
        <v>658</v>
      </c>
      <c r="L138" s="23" t="s">
        <v>628</v>
      </c>
      <c r="M138" s="11">
        <v>15</v>
      </c>
      <c r="N138" s="58"/>
      <c r="O138" s="58"/>
      <c r="P138" s="21" t="s">
        <v>34</v>
      </c>
      <c r="Q138" s="21" t="s">
        <v>471</v>
      </c>
      <c r="R138" s="21" t="s">
        <v>36</v>
      </c>
    </row>
    <row r="139" spans="1:18">
      <c r="A139" s="11">
        <v>138</v>
      </c>
      <c r="B139" s="11" t="s">
        <v>24</v>
      </c>
      <c r="C139" s="11">
        <v>1780</v>
      </c>
      <c r="D139" s="44" t="s">
        <v>780</v>
      </c>
      <c r="E139" s="45" t="s">
        <v>781</v>
      </c>
      <c r="F139" s="46">
        <v>0.017</v>
      </c>
      <c r="G139" s="5" t="s">
        <v>107</v>
      </c>
      <c r="H139" s="47" t="s">
        <v>769</v>
      </c>
      <c r="I139" s="11"/>
      <c r="J139" s="60" t="s">
        <v>755</v>
      </c>
      <c r="K139" s="11" t="s">
        <v>770</v>
      </c>
      <c r="L139" s="23" t="s">
        <v>771</v>
      </c>
      <c r="M139" s="11">
        <v>9</v>
      </c>
      <c r="N139" s="58"/>
      <c r="O139" s="58"/>
      <c r="P139" s="21" t="s">
        <v>34</v>
      </c>
      <c r="Q139" s="21" t="s">
        <v>471</v>
      </c>
      <c r="R139" s="21" t="s">
        <v>36</v>
      </c>
    </row>
    <row r="140" spans="1:18">
      <c r="A140" s="11">
        <v>139</v>
      </c>
      <c r="B140" s="11" t="s">
        <v>24</v>
      </c>
      <c r="C140" s="11">
        <v>1780</v>
      </c>
      <c r="D140" s="44" t="s">
        <v>782</v>
      </c>
      <c r="E140" s="45" t="s">
        <v>783</v>
      </c>
      <c r="F140" s="46">
        <v>0.2706</v>
      </c>
      <c r="G140" s="5" t="s">
        <v>107</v>
      </c>
      <c r="H140" s="47" t="s">
        <v>769</v>
      </c>
      <c r="I140" s="11"/>
      <c r="J140" s="60" t="s">
        <v>755</v>
      </c>
      <c r="K140" s="11" t="s">
        <v>770</v>
      </c>
      <c r="L140" s="23" t="s">
        <v>771</v>
      </c>
      <c r="M140" s="11">
        <v>9</v>
      </c>
      <c r="N140" s="58"/>
      <c r="O140" s="58"/>
      <c r="P140" s="21" t="s">
        <v>34</v>
      </c>
      <c r="Q140" s="21" t="s">
        <v>471</v>
      </c>
      <c r="R140" s="21" t="s">
        <v>36</v>
      </c>
    </row>
    <row r="141" spans="1:18">
      <c r="A141" s="11">
        <v>140</v>
      </c>
      <c r="B141" s="11" t="s">
        <v>24</v>
      </c>
      <c r="C141" s="11" t="s">
        <v>345</v>
      </c>
      <c r="D141" s="48" t="s">
        <v>784</v>
      </c>
      <c r="E141" s="49" t="s">
        <v>785</v>
      </c>
      <c r="F141" s="50">
        <v>0.264</v>
      </c>
      <c r="G141" s="5" t="s">
        <v>107</v>
      </c>
      <c r="H141" s="51" t="s">
        <v>769</v>
      </c>
      <c r="I141" s="11"/>
      <c r="J141" s="60" t="s">
        <v>755</v>
      </c>
      <c r="K141" s="11" t="s">
        <v>770</v>
      </c>
      <c r="L141" s="23" t="s">
        <v>771</v>
      </c>
      <c r="M141" s="11">
        <v>9</v>
      </c>
      <c r="N141" s="58"/>
      <c r="O141" s="58"/>
      <c r="P141" s="21" t="s">
        <v>34</v>
      </c>
      <c r="Q141" s="21" t="s">
        <v>471</v>
      </c>
      <c r="R141" s="21" t="s">
        <v>36</v>
      </c>
    </row>
    <row r="142" spans="1:18">
      <c r="A142" s="11">
        <v>141</v>
      </c>
      <c r="B142" s="11" t="s">
        <v>24</v>
      </c>
      <c r="C142" s="11" t="s">
        <v>345</v>
      </c>
      <c r="D142" s="44" t="s">
        <v>786</v>
      </c>
      <c r="E142" s="45" t="s">
        <v>787</v>
      </c>
      <c r="F142" s="46">
        <v>0.184</v>
      </c>
      <c r="G142" s="5" t="s">
        <v>107</v>
      </c>
      <c r="H142" s="47" t="s">
        <v>769</v>
      </c>
      <c r="I142" s="11"/>
      <c r="J142" s="60" t="s">
        <v>755</v>
      </c>
      <c r="K142" s="11" t="s">
        <v>770</v>
      </c>
      <c r="L142" s="23" t="s">
        <v>771</v>
      </c>
      <c r="M142" s="11">
        <v>9</v>
      </c>
      <c r="N142" s="58"/>
      <c r="O142" s="58"/>
      <c r="P142" s="21" t="s">
        <v>34</v>
      </c>
      <c r="Q142" s="21" t="s">
        <v>471</v>
      </c>
      <c r="R142" s="21" t="s">
        <v>36</v>
      </c>
    </row>
    <row r="143" spans="1:18">
      <c r="A143" s="11">
        <v>142</v>
      </c>
      <c r="B143" s="11" t="s">
        <v>24</v>
      </c>
      <c r="C143" s="11" t="s">
        <v>345</v>
      </c>
      <c r="D143" s="44" t="s">
        <v>788</v>
      </c>
      <c r="E143" s="45" t="s">
        <v>789</v>
      </c>
      <c r="F143" s="46">
        <v>0.06089</v>
      </c>
      <c r="G143" s="5" t="s">
        <v>107</v>
      </c>
      <c r="H143" s="47" t="s">
        <v>573</v>
      </c>
      <c r="I143" s="11" t="s">
        <v>30</v>
      </c>
      <c r="J143" s="59" t="s">
        <v>31</v>
      </c>
      <c r="K143" s="5" t="s">
        <v>32</v>
      </c>
      <c r="L143" s="23" t="s">
        <v>560</v>
      </c>
      <c r="M143" s="11">
        <v>11.2</v>
      </c>
      <c r="N143" s="58"/>
      <c r="O143" s="58"/>
      <c r="P143" s="21" t="s">
        <v>34</v>
      </c>
      <c r="Q143" s="21" t="s">
        <v>471</v>
      </c>
      <c r="R143" s="21" t="s">
        <v>36</v>
      </c>
    </row>
    <row r="144" spans="1:18">
      <c r="A144" s="11">
        <v>143</v>
      </c>
      <c r="B144" s="11" t="s">
        <v>24</v>
      </c>
      <c r="C144" s="11" t="s">
        <v>232</v>
      </c>
      <c r="D144" s="44" t="s">
        <v>790</v>
      </c>
      <c r="E144" s="45" t="s">
        <v>791</v>
      </c>
      <c r="F144" s="46">
        <v>0.04406</v>
      </c>
      <c r="G144" s="5" t="s">
        <v>107</v>
      </c>
      <c r="H144" s="47" t="s">
        <v>573</v>
      </c>
      <c r="I144" s="11" t="s">
        <v>30</v>
      </c>
      <c r="J144" s="59" t="s">
        <v>31</v>
      </c>
      <c r="K144" s="5" t="s">
        <v>32</v>
      </c>
      <c r="L144" s="23" t="s">
        <v>560</v>
      </c>
      <c r="M144" s="11">
        <v>11.2</v>
      </c>
      <c r="N144" s="58"/>
      <c r="O144" s="58"/>
      <c r="P144" s="21" t="s">
        <v>34</v>
      </c>
      <c r="Q144" s="21" t="s">
        <v>471</v>
      </c>
      <c r="R144" s="21" t="s">
        <v>36</v>
      </c>
    </row>
    <row r="145" spans="1:18">
      <c r="A145" s="11">
        <v>144</v>
      </c>
      <c r="B145" s="11" t="s">
        <v>24</v>
      </c>
      <c r="C145" s="11" t="s">
        <v>232</v>
      </c>
      <c r="D145" s="44" t="s">
        <v>792</v>
      </c>
      <c r="E145" s="45" t="s">
        <v>793</v>
      </c>
      <c r="F145" s="46">
        <v>0.04406</v>
      </c>
      <c r="G145" s="5" t="s">
        <v>107</v>
      </c>
      <c r="H145" s="47" t="s">
        <v>573</v>
      </c>
      <c r="I145" s="11" t="s">
        <v>30</v>
      </c>
      <c r="J145" s="59" t="s">
        <v>31</v>
      </c>
      <c r="K145" s="5" t="s">
        <v>32</v>
      </c>
      <c r="L145" s="23" t="s">
        <v>560</v>
      </c>
      <c r="M145" s="11">
        <v>11.2</v>
      </c>
      <c r="N145" s="58"/>
      <c r="O145" s="58"/>
      <c r="P145" s="21" t="s">
        <v>34</v>
      </c>
      <c r="Q145" s="21" t="s">
        <v>471</v>
      </c>
      <c r="R145" s="21" t="s">
        <v>36</v>
      </c>
    </row>
    <row r="146" spans="1:18">
      <c r="A146" s="11">
        <v>145</v>
      </c>
      <c r="B146" s="11" t="s">
        <v>24</v>
      </c>
      <c r="C146" s="11" t="s">
        <v>161</v>
      </c>
      <c r="D146" s="44" t="s">
        <v>794</v>
      </c>
      <c r="E146" s="45" t="s">
        <v>795</v>
      </c>
      <c r="F146" s="46">
        <v>0.4703</v>
      </c>
      <c r="G146" s="5" t="s">
        <v>107</v>
      </c>
      <c r="H146" s="47" t="s">
        <v>573</v>
      </c>
      <c r="I146" s="11" t="s">
        <v>30</v>
      </c>
      <c r="J146" s="59" t="s">
        <v>31</v>
      </c>
      <c r="K146" s="5" t="s">
        <v>32</v>
      </c>
      <c r="L146" s="23" t="s">
        <v>560</v>
      </c>
      <c r="M146" s="11">
        <v>11.2</v>
      </c>
      <c r="N146" s="58"/>
      <c r="O146" s="58"/>
      <c r="P146" s="21" t="s">
        <v>34</v>
      </c>
      <c r="Q146" s="21" t="s">
        <v>471</v>
      </c>
      <c r="R146" s="21" t="s">
        <v>36</v>
      </c>
    </row>
    <row r="147" spans="1:18">
      <c r="A147" s="11">
        <v>146</v>
      </c>
      <c r="B147" s="11" t="s">
        <v>24</v>
      </c>
      <c r="C147" s="11" t="s">
        <v>161</v>
      </c>
      <c r="D147" s="44" t="s">
        <v>796</v>
      </c>
      <c r="E147" s="45" t="s">
        <v>797</v>
      </c>
      <c r="F147" s="46">
        <v>0.03267</v>
      </c>
      <c r="G147" s="5" t="s">
        <v>107</v>
      </c>
      <c r="H147" s="47" t="s">
        <v>733</v>
      </c>
      <c r="I147" s="11"/>
      <c r="J147" s="59" t="s">
        <v>676</v>
      </c>
      <c r="K147" s="11"/>
      <c r="L147" s="23" t="s">
        <v>734</v>
      </c>
      <c r="M147" s="11">
        <v>8.85</v>
      </c>
      <c r="N147" s="58"/>
      <c r="O147" s="58"/>
      <c r="P147" s="21" t="s">
        <v>34</v>
      </c>
      <c r="Q147" s="21" t="s">
        <v>471</v>
      </c>
      <c r="R147" s="21" t="s">
        <v>36</v>
      </c>
    </row>
    <row r="148" spans="1:18">
      <c r="A148" s="11">
        <v>147</v>
      </c>
      <c r="B148" s="11" t="s">
        <v>24</v>
      </c>
      <c r="C148" s="11" t="s">
        <v>161</v>
      </c>
      <c r="D148" s="44" t="s">
        <v>798</v>
      </c>
      <c r="E148" s="45" t="s">
        <v>799</v>
      </c>
      <c r="F148" s="46">
        <v>0.44851</v>
      </c>
      <c r="G148" s="5" t="s">
        <v>107</v>
      </c>
      <c r="H148" s="47" t="s">
        <v>573</v>
      </c>
      <c r="I148" s="11" t="s">
        <v>30</v>
      </c>
      <c r="J148" s="59" t="s">
        <v>31</v>
      </c>
      <c r="K148" s="5" t="s">
        <v>32</v>
      </c>
      <c r="L148" s="23" t="s">
        <v>560</v>
      </c>
      <c r="M148" s="11">
        <v>11.2</v>
      </c>
      <c r="N148" s="58"/>
      <c r="O148" s="58"/>
      <c r="P148" s="21" t="s">
        <v>34</v>
      </c>
      <c r="Q148" s="21" t="s">
        <v>471</v>
      </c>
      <c r="R148" s="21" t="s">
        <v>36</v>
      </c>
    </row>
    <row r="149" spans="1:18">
      <c r="A149" s="11">
        <v>148</v>
      </c>
      <c r="B149" s="11" t="s">
        <v>24</v>
      </c>
      <c r="C149" s="11" t="s">
        <v>161</v>
      </c>
      <c r="D149" s="44" t="s">
        <v>800</v>
      </c>
      <c r="E149" s="45" t="s">
        <v>801</v>
      </c>
      <c r="F149" s="46">
        <v>0.19109</v>
      </c>
      <c r="G149" s="5" t="s">
        <v>107</v>
      </c>
      <c r="H149" s="47" t="s">
        <v>573</v>
      </c>
      <c r="I149" s="11" t="s">
        <v>30</v>
      </c>
      <c r="J149" s="59" t="s">
        <v>31</v>
      </c>
      <c r="K149" s="5" t="s">
        <v>32</v>
      </c>
      <c r="L149" s="23" t="s">
        <v>560</v>
      </c>
      <c r="M149" s="11">
        <v>11.2</v>
      </c>
      <c r="N149" s="58"/>
      <c r="O149" s="58"/>
      <c r="P149" s="21" t="s">
        <v>34</v>
      </c>
      <c r="Q149" s="21" t="s">
        <v>471</v>
      </c>
      <c r="R149" s="21" t="s">
        <v>36</v>
      </c>
    </row>
    <row r="150" spans="1:18">
      <c r="A150" s="11">
        <v>149</v>
      </c>
      <c r="B150" s="11" t="s">
        <v>24</v>
      </c>
      <c r="C150" s="11" t="s">
        <v>161</v>
      </c>
      <c r="D150" s="44" t="s">
        <v>802</v>
      </c>
      <c r="E150" s="45" t="s">
        <v>803</v>
      </c>
      <c r="F150" s="46">
        <v>0.03267</v>
      </c>
      <c r="G150" s="5" t="s">
        <v>107</v>
      </c>
      <c r="H150" s="47" t="s">
        <v>733</v>
      </c>
      <c r="I150" s="11"/>
      <c r="J150" s="59" t="s">
        <v>676</v>
      </c>
      <c r="K150" s="11"/>
      <c r="L150" s="23" t="s">
        <v>734</v>
      </c>
      <c r="M150" s="11">
        <v>8.85</v>
      </c>
      <c r="N150" s="58"/>
      <c r="O150" s="58"/>
      <c r="P150" s="21" t="s">
        <v>34</v>
      </c>
      <c r="Q150" s="21" t="s">
        <v>471</v>
      </c>
      <c r="R150" s="21" t="s">
        <v>36</v>
      </c>
    </row>
    <row r="151" spans="1:18">
      <c r="A151" s="11">
        <v>150</v>
      </c>
      <c r="B151" s="11" t="s">
        <v>24</v>
      </c>
      <c r="C151" s="11" t="s">
        <v>350</v>
      </c>
      <c r="D151" s="44" t="s">
        <v>804</v>
      </c>
      <c r="E151" s="45" t="s">
        <v>805</v>
      </c>
      <c r="F151" s="46">
        <v>0.2222</v>
      </c>
      <c r="G151" s="5" t="s">
        <v>107</v>
      </c>
      <c r="H151" s="47" t="s">
        <v>769</v>
      </c>
      <c r="I151" s="11"/>
      <c r="J151" s="60" t="s">
        <v>755</v>
      </c>
      <c r="K151" s="11" t="s">
        <v>770</v>
      </c>
      <c r="L151" s="23" t="s">
        <v>771</v>
      </c>
      <c r="M151" s="11">
        <v>9</v>
      </c>
      <c r="N151" s="58"/>
      <c r="O151" s="58"/>
      <c r="P151" s="21" t="s">
        <v>34</v>
      </c>
      <c r="Q151" s="21" t="s">
        <v>471</v>
      </c>
      <c r="R151" s="21" t="s">
        <v>36</v>
      </c>
    </row>
    <row r="152" spans="1:18">
      <c r="A152" s="11">
        <v>151</v>
      </c>
      <c r="B152" s="11" t="s">
        <v>24</v>
      </c>
      <c r="C152" s="11" t="s">
        <v>350</v>
      </c>
      <c r="D152" s="48" t="s">
        <v>806</v>
      </c>
      <c r="E152" s="49" t="s">
        <v>807</v>
      </c>
      <c r="F152" s="50">
        <v>0.01515</v>
      </c>
      <c r="G152" s="5" t="s">
        <v>107</v>
      </c>
      <c r="H152" s="51" t="s">
        <v>769</v>
      </c>
      <c r="I152" s="11"/>
      <c r="J152" s="60" t="s">
        <v>755</v>
      </c>
      <c r="K152" s="11" t="s">
        <v>770</v>
      </c>
      <c r="L152" s="23" t="s">
        <v>771</v>
      </c>
      <c r="M152" s="11">
        <v>9</v>
      </c>
      <c r="N152" s="58"/>
      <c r="O152" s="58"/>
      <c r="P152" s="21" t="s">
        <v>34</v>
      </c>
      <c r="Q152" s="21" t="s">
        <v>471</v>
      </c>
      <c r="R152" s="21" t="s">
        <v>36</v>
      </c>
    </row>
    <row r="153" spans="1:18">
      <c r="A153" s="11">
        <v>152</v>
      </c>
      <c r="B153" s="11" t="s">
        <v>24</v>
      </c>
      <c r="C153" s="11" t="s">
        <v>350</v>
      </c>
      <c r="D153" s="44" t="s">
        <v>808</v>
      </c>
      <c r="E153" s="45" t="s">
        <v>809</v>
      </c>
      <c r="F153" s="46">
        <v>0.264</v>
      </c>
      <c r="G153" s="5" t="s">
        <v>107</v>
      </c>
      <c r="H153" s="47" t="s">
        <v>769</v>
      </c>
      <c r="I153" s="11"/>
      <c r="J153" s="60" t="s">
        <v>755</v>
      </c>
      <c r="K153" s="11" t="s">
        <v>770</v>
      </c>
      <c r="L153" s="23" t="s">
        <v>771</v>
      </c>
      <c r="M153" s="11">
        <v>9</v>
      </c>
      <c r="N153" s="58"/>
      <c r="O153" s="58"/>
      <c r="P153" s="21" t="s">
        <v>34</v>
      </c>
      <c r="Q153" s="21" t="s">
        <v>471</v>
      </c>
      <c r="R153" s="21" t="s">
        <v>36</v>
      </c>
    </row>
    <row r="154" spans="1:18">
      <c r="A154" s="11">
        <v>153</v>
      </c>
      <c r="B154" s="11" t="s">
        <v>24</v>
      </c>
      <c r="C154" s="11" t="s">
        <v>350</v>
      </c>
      <c r="D154" s="48" t="s">
        <v>810</v>
      </c>
      <c r="E154" s="49" t="s">
        <v>811</v>
      </c>
      <c r="F154" s="50">
        <v>0.184</v>
      </c>
      <c r="G154" s="5" t="s">
        <v>107</v>
      </c>
      <c r="H154" s="51" t="s">
        <v>769</v>
      </c>
      <c r="I154" s="11"/>
      <c r="J154" s="60" t="s">
        <v>755</v>
      </c>
      <c r="K154" s="11" t="s">
        <v>770</v>
      </c>
      <c r="L154" s="23" t="s">
        <v>771</v>
      </c>
      <c r="M154" s="11">
        <v>9</v>
      </c>
      <c r="N154" s="58"/>
      <c r="O154" s="58"/>
      <c r="P154" s="21" t="s">
        <v>34</v>
      </c>
      <c r="Q154" s="21" t="s">
        <v>471</v>
      </c>
      <c r="R154" s="21" t="s">
        <v>36</v>
      </c>
    </row>
    <row r="155" spans="1:18">
      <c r="A155" s="11">
        <v>154</v>
      </c>
      <c r="B155" s="11" t="s">
        <v>24</v>
      </c>
      <c r="C155" s="11" t="s">
        <v>49</v>
      </c>
      <c r="D155" s="48" t="s">
        <v>812</v>
      </c>
      <c r="E155" s="49" t="s">
        <v>813</v>
      </c>
      <c r="F155" s="50">
        <v>0.075</v>
      </c>
      <c r="G155" s="5" t="s">
        <v>107</v>
      </c>
      <c r="H155" s="51" t="s">
        <v>573</v>
      </c>
      <c r="I155" s="11" t="s">
        <v>30</v>
      </c>
      <c r="J155" s="60" t="s">
        <v>755</v>
      </c>
      <c r="K155" s="5" t="s">
        <v>32</v>
      </c>
      <c r="L155" s="23" t="s">
        <v>560</v>
      </c>
      <c r="M155" s="11">
        <v>11.2</v>
      </c>
      <c r="N155" s="58"/>
      <c r="O155" s="58"/>
      <c r="P155" s="21" t="s">
        <v>34</v>
      </c>
      <c r="Q155" s="21" t="s">
        <v>471</v>
      </c>
      <c r="R155" s="21" t="s">
        <v>36</v>
      </c>
    </row>
    <row r="156" spans="1:18">
      <c r="A156" s="11">
        <v>155</v>
      </c>
      <c r="B156" s="11" t="s">
        <v>24</v>
      </c>
      <c r="C156" s="11" t="s">
        <v>49</v>
      </c>
      <c r="D156" s="48" t="s">
        <v>814</v>
      </c>
      <c r="E156" s="49" t="s">
        <v>815</v>
      </c>
      <c r="F156" s="50">
        <v>0.075</v>
      </c>
      <c r="G156" s="5" t="s">
        <v>107</v>
      </c>
      <c r="H156" s="51" t="s">
        <v>573</v>
      </c>
      <c r="I156" s="11" t="s">
        <v>30</v>
      </c>
      <c r="J156" s="60" t="s">
        <v>755</v>
      </c>
      <c r="K156" s="5" t="s">
        <v>32</v>
      </c>
      <c r="L156" s="23" t="s">
        <v>560</v>
      </c>
      <c r="M156" s="11">
        <v>11.2</v>
      </c>
      <c r="N156" s="58"/>
      <c r="O156" s="58"/>
      <c r="P156" s="21" t="s">
        <v>34</v>
      </c>
      <c r="Q156" s="21" t="s">
        <v>471</v>
      </c>
      <c r="R156" s="21" t="s">
        <v>36</v>
      </c>
    </row>
    <row r="157" spans="1:18">
      <c r="A157" s="11">
        <v>156</v>
      </c>
      <c r="B157" s="11" t="s">
        <v>24</v>
      </c>
      <c r="C157" s="11" t="s">
        <v>49</v>
      </c>
      <c r="D157" s="44" t="s">
        <v>816</v>
      </c>
      <c r="E157" s="45" t="s">
        <v>817</v>
      </c>
      <c r="F157" s="46">
        <v>0.022</v>
      </c>
      <c r="G157" s="5" t="s">
        <v>107</v>
      </c>
      <c r="H157" s="47" t="s">
        <v>818</v>
      </c>
      <c r="I157" s="11" t="s">
        <v>819</v>
      </c>
      <c r="J157" s="53" t="s">
        <v>31</v>
      </c>
      <c r="K157" s="11" t="s">
        <v>658</v>
      </c>
      <c r="L157" s="23" t="s">
        <v>628</v>
      </c>
      <c r="M157" s="11">
        <v>21.5</v>
      </c>
      <c r="N157" s="58"/>
      <c r="O157" s="58"/>
      <c r="P157" s="21" t="s">
        <v>34</v>
      </c>
      <c r="Q157" s="21" t="s">
        <v>471</v>
      </c>
      <c r="R157" s="21" t="s">
        <v>36</v>
      </c>
    </row>
    <row r="158" spans="1:18">
      <c r="A158" s="11">
        <v>157</v>
      </c>
      <c r="B158" s="11" t="s">
        <v>24</v>
      </c>
      <c r="C158" s="11" t="s">
        <v>49</v>
      </c>
      <c r="D158" s="48" t="s">
        <v>820</v>
      </c>
      <c r="E158" s="49" t="s">
        <v>821</v>
      </c>
      <c r="F158" s="50">
        <v>0.008</v>
      </c>
      <c r="G158" s="5" t="s">
        <v>107</v>
      </c>
      <c r="H158" s="51" t="s">
        <v>818</v>
      </c>
      <c r="I158" s="11" t="s">
        <v>819</v>
      </c>
      <c r="J158" s="53" t="s">
        <v>31</v>
      </c>
      <c r="K158" s="11" t="s">
        <v>658</v>
      </c>
      <c r="L158" s="23" t="s">
        <v>628</v>
      </c>
      <c r="M158" s="11">
        <v>21.5</v>
      </c>
      <c r="N158" s="58"/>
      <c r="O158" s="58"/>
      <c r="P158" s="21" t="s">
        <v>34</v>
      </c>
      <c r="Q158" s="21" t="s">
        <v>471</v>
      </c>
      <c r="R158" s="21" t="s">
        <v>36</v>
      </c>
    </row>
    <row r="159" spans="1:18">
      <c r="A159" s="11">
        <v>158</v>
      </c>
      <c r="B159" s="11" t="s">
        <v>24</v>
      </c>
      <c r="C159" s="11" t="s">
        <v>49</v>
      </c>
      <c r="D159" s="44" t="s">
        <v>822</v>
      </c>
      <c r="E159" s="45" t="s">
        <v>823</v>
      </c>
      <c r="F159" s="46">
        <v>0.012</v>
      </c>
      <c r="G159" s="5" t="s">
        <v>107</v>
      </c>
      <c r="H159" s="47" t="s">
        <v>818</v>
      </c>
      <c r="I159" s="11" t="s">
        <v>819</v>
      </c>
      <c r="J159" s="53" t="s">
        <v>31</v>
      </c>
      <c r="K159" s="11" t="s">
        <v>658</v>
      </c>
      <c r="L159" s="23" t="s">
        <v>628</v>
      </c>
      <c r="M159" s="11">
        <v>21.5</v>
      </c>
      <c r="N159" s="58"/>
      <c r="O159" s="58"/>
      <c r="P159" s="21" t="s">
        <v>34</v>
      </c>
      <c r="Q159" s="21" t="s">
        <v>471</v>
      </c>
      <c r="R159" s="21" t="s">
        <v>36</v>
      </c>
    </row>
    <row r="160" spans="1:18">
      <c r="A160" s="11">
        <v>159</v>
      </c>
      <c r="B160" s="11" t="s">
        <v>24</v>
      </c>
      <c r="C160" s="11" t="s">
        <v>766</v>
      </c>
      <c r="D160" s="44" t="s">
        <v>824</v>
      </c>
      <c r="E160" s="45" t="s">
        <v>825</v>
      </c>
      <c r="F160" s="46">
        <v>0.105</v>
      </c>
      <c r="G160" s="5" t="s">
        <v>107</v>
      </c>
      <c r="H160" s="47" t="s">
        <v>573</v>
      </c>
      <c r="I160" s="11" t="s">
        <v>30</v>
      </c>
      <c r="J160" s="59" t="s">
        <v>107</v>
      </c>
      <c r="K160" s="5" t="s">
        <v>32</v>
      </c>
      <c r="L160" s="23" t="s">
        <v>560</v>
      </c>
      <c r="M160" s="11">
        <v>11.2</v>
      </c>
      <c r="N160" s="58"/>
      <c r="O160" s="58"/>
      <c r="P160" s="21" t="s">
        <v>34</v>
      </c>
      <c r="Q160" s="21" t="s">
        <v>471</v>
      </c>
      <c r="R160" s="21" t="s">
        <v>36</v>
      </c>
    </row>
    <row r="161" spans="1:18">
      <c r="A161" s="11">
        <v>160</v>
      </c>
      <c r="B161" s="11" t="s">
        <v>24</v>
      </c>
      <c r="C161" s="11" t="s">
        <v>826</v>
      </c>
      <c r="D161" s="44" t="s">
        <v>827</v>
      </c>
      <c r="E161" s="45" t="s">
        <v>828</v>
      </c>
      <c r="F161" s="46">
        <v>0.19109</v>
      </c>
      <c r="G161" s="5" t="s">
        <v>107</v>
      </c>
      <c r="H161" s="47" t="s">
        <v>573</v>
      </c>
      <c r="I161" s="11" t="s">
        <v>30</v>
      </c>
      <c r="J161" s="59" t="s">
        <v>107</v>
      </c>
      <c r="K161" s="5" t="s">
        <v>32</v>
      </c>
      <c r="L161" s="23" t="s">
        <v>560</v>
      </c>
      <c r="M161" s="11">
        <v>11.2</v>
      </c>
      <c r="N161" s="58"/>
      <c r="O161" s="58"/>
      <c r="P161" s="21" t="s">
        <v>34</v>
      </c>
      <c r="Q161" s="21" t="s">
        <v>471</v>
      </c>
      <c r="R161" s="21" t="s">
        <v>36</v>
      </c>
    </row>
    <row r="162" spans="1:18">
      <c r="A162" s="11">
        <v>161</v>
      </c>
      <c r="B162" s="11" t="s">
        <v>24</v>
      </c>
      <c r="C162" s="11" t="s">
        <v>829</v>
      </c>
      <c r="D162" s="44" t="s">
        <v>830</v>
      </c>
      <c r="E162" s="45" t="s">
        <v>831</v>
      </c>
      <c r="F162" s="46">
        <v>0.105</v>
      </c>
      <c r="G162" s="5" t="s">
        <v>107</v>
      </c>
      <c r="H162" s="47" t="s">
        <v>573</v>
      </c>
      <c r="I162" s="11" t="s">
        <v>30</v>
      </c>
      <c r="J162" s="59" t="s">
        <v>107</v>
      </c>
      <c r="K162" s="5" t="s">
        <v>32</v>
      </c>
      <c r="L162" s="23" t="s">
        <v>560</v>
      </c>
      <c r="M162" s="11">
        <v>11.2</v>
      </c>
      <c r="N162" s="58"/>
      <c r="O162" s="58"/>
      <c r="P162" s="21" t="s">
        <v>34</v>
      </c>
      <c r="Q162" s="21" t="s">
        <v>471</v>
      </c>
      <c r="R162" s="21" t="s">
        <v>36</v>
      </c>
    </row>
    <row r="163" spans="1:18">
      <c r="A163" s="11">
        <v>162</v>
      </c>
      <c r="B163" s="11" t="s">
        <v>24</v>
      </c>
      <c r="C163" s="11" t="s">
        <v>58</v>
      </c>
      <c r="D163" s="44" t="s">
        <v>832</v>
      </c>
      <c r="E163" s="45" t="s">
        <v>833</v>
      </c>
      <c r="F163" s="46">
        <v>0.30837</v>
      </c>
      <c r="G163" s="5" t="s">
        <v>107</v>
      </c>
      <c r="H163" s="47" t="s">
        <v>573</v>
      </c>
      <c r="I163" s="11" t="s">
        <v>30</v>
      </c>
      <c r="J163" s="59" t="s">
        <v>107</v>
      </c>
      <c r="K163" s="5" t="s">
        <v>32</v>
      </c>
      <c r="L163" s="23" t="s">
        <v>560</v>
      </c>
      <c r="M163" s="11">
        <v>11.2</v>
      </c>
      <c r="N163" s="58"/>
      <c r="O163" s="58"/>
      <c r="P163" s="21" t="s">
        <v>34</v>
      </c>
      <c r="Q163" s="21" t="s">
        <v>471</v>
      </c>
      <c r="R163" s="21" t="s">
        <v>36</v>
      </c>
    </row>
    <row r="164" spans="1:18">
      <c r="A164" s="11">
        <v>163</v>
      </c>
      <c r="B164" s="11" t="s">
        <v>24</v>
      </c>
      <c r="C164" s="11" t="s">
        <v>58</v>
      </c>
      <c r="D164" s="48" t="s">
        <v>834</v>
      </c>
      <c r="E164" s="49" t="s">
        <v>835</v>
      </c>
      <c r="F164" s="50">
        <v>0.36733</v>
      </c>
      <c r="G164" s="5" t="s">
        <v>107</v>
      </c>
      <c r="H164" s="51" t="s">
        <v>573</v>
      </c>
      <c r="I164" s="11" t="s">
        <v>30</v>
      </c>
      <c r="J164" s="59" t="s">
        <v>107</v>
      </c>
      <c r="K164" s="5" t="s">
        <v>32</v>
      </c>
      <c r="L164" s="23" t="s">
        <v>560</v>
      </c>
      <c r="M164" s="11">
        <v>11.2</v>
      </c>
      <c r="N164" s="58"/>
      <c r="O164" s="58"/>
      <c r="P164" s="21" t="s">
        <v>34</v>
      </c>
      <c r="Q164" s="21" t="s">
        <v>471</v>
      </c>
      <c r="R164" s="21" t="s">
        <v>36</v>
      </c>
    </row>
    <row r="165" spans="1:18">
      <c r="A165" s="11">
        <v>164</v>
      </c>
      <c r="B165" s="11" t="s">
        <v>24</v>
      </c>
      <c r="C165" s="11" t="s">
        <v>58</v>
      </c>
      <c r="D165" s="48" t="s">
        <v>836</v>
      </c>
      <c r="E165" s="49" t="s">
        <v>837</v>
      </c>
      <c r="F165" s="50">
        <v>0.23267</v>
      </c>
      <c r="G165" s="5" t="s">
        <v>107</v>
      </c>
      <c r="H165" s="51" t="s">
        <v>573</v>
      </c>
      <c r="I165" s="11" t="s">
        <v>30</v>
      </c>
      <c r="J165" s="59" t="s">
        <v>107</v>
      </c>
      <c r="K165" s="5" t="s">
        <v>32</v>
      </c>
      <c r="L165" s="23" t="s">
        <v>560</v>
      </c>
      <c r="M165" s="11">
        <v>11.2</v>
      </c>
      <c r="N165" s="58"/>
      <c r="O165" s="58"/>
      <c r="P165" s="21" t="s">
        <v>34</v>
      </c>
      <c r="Q165" s="21" t="s">
        <v>471</v>
      </c>
      <c r="R165" s="21" t="s">
        <v>36</v>
      </c>
    </row>
    <row r="166" spans="1:18">
      <c r="A166" s="11">
        <v>165</v>
      </c>
      <c r="B166" s="11" t="s">
        <v>24</v>
      </c>
      <c r="C166" s="11" t="s">
        <v>58</v>
      </c>
      <c r="D166" s="48" t="s">
        <v>838</v>
      </c>
      <c r="E166" s="49" t="s">
        <v>839</v>
      </c>
      <c r="F166" s="50">
        <v>0.23267</v>
      </c>
      <c r="G166" s="5" t="s">
        <v>107</v>
      </c>
      <c r="H166" s="51" t="s">
        <v>573</v>
      </c>
      <c r="I166" s="11" t="s">
        <v>30</v>
      </c>
      <c r="J166" s="59" t="s">
        <v>107</v>
      </c>
      <c r="K166" s="5" t="s">
        <v>32</v>
      </c>
      <c r="L166" s="23" t="s">
        <v>560</v>
      </c>
      <c r="M166" s="11">
        <v>11.2</v>
      </c>
      <c r="N166" s="58"/>
      <c r="O166" s="58"/>
      <c r="P166" s="21" t="s">
        <v>34</v>
      </c>
      <c r="Q166" s="21" t="s">
        <v>471</v>
      </c>
      <c r="R166" s="21" t="s">
        <v>36</v>
      </c>
    </row>
    <row r="167" spans="1:18">
      <c r="A167" s="11">
        <v>166</v>
      </c>
      <c r="B167" s="11" t="s">
        <v>24</v>
      </c>
      <c r="C167" s="11">
        <v>6102</v>
      </c>
      <c r="D167" s="44" t="s">
        <v>840</v>
      </c>
      <c r="E167" s="45" t="s">
        <v>841</v>
      </c>
      <c r="F167" s="46">
        <v>0.085</v>
      </c>
      <c r="G167" s="5" t="s">
        <v>107</v>
      </c>
      <c r="H167" s="47" t="s">
        <v>842</v>
      </c>
      <c r="I167" s="11"/>
      <c r="J167" s="53" t="s">
        <v>107</v>
      </c>
      <c r="K167" s="11" t="s">
        <v>658</v>
      </c>
      <c r="L167" s="23" t="s">
        <v>628</v>
      </c>
      <c r="M167" s="11">
        <v>15.5</v>
      </c>
      <c r="N167" s="58"/>
      <c r="O167" s="58"/>
      <c r="P167" s="21" t="s">
        <v>34</v>
      </c>
      <c r="Q167" s="21" t="s">
        <v>471</v>
      </c>
      <c r="R167" s="21" t="s">
        <v>36</v>
      </c>
    </row>
    <row r="168" spans="1:18">
      <c r="A168" s="11">
        <v>167</v>
      </c>
      <c r="B168" s="11" t="s">
        <v>24</v>
      </c>
      <c r="C168" s="11" t="s">
        <v>843</v>
      </c>
      <c r="D168" s="44" t="s">
        <v>844</v>
      </c>
      <c r="E168" s="45" t="s">
        <v>845</v>
      </c>
      <c r="F168" s="46">
        <v>0.21782</v>
      </c>
      <c r="G168" s="5" t="s">
        <v>107</v>
      </c>
      <c r="H168" s="47" t="s">
        <v>573</v>
      </c>
      <c r="I168" s="11" t="s">
        <v>30</v>
      </c>
      <c r="J168" s="53" t="s">
        <v>107</v>
      </c>
      <c r="K168" s="5" t="s">
        <v>32</v>
      </c>
      <c r="L168" s="23" t="s">
        <v>560</v>
      </c>
      <c r="M168" s="11">
        <v>11.2</v>
      </c>
      <c r="N168" s="58"/>
      <c r="O168" s="58"/>
      <c r="P168" s="21" t="s">
        <v>34</v>
      </c>
      <c r="Q168" s="21" t="s">
        <v>471</v>
      </c>
      <c r="R168" s="21" t="s">
        <v>36</v>
      </c>
    </row>
    <row r="169" spans="1:18">
      <c r="A169" s="11">
        <v>168</v>
      </c>
      <c r="B169" s="11" t="s">
        <v>24</v>
      </c>
      <c r="C169" s="11" t="s">
        <v>766</v>
      </c>
      <c r="D169" s="44" t="s">
        <v>846</v>
      </c>
      <c r="E169" s="45" t="s">
        <v>847</v>
      </c>
      <c r="F169" s="46">
        <v>0.105</v>
      </c>
      <c r="G169" s="5" t="s">
        <v>107</v>
      </c>
      <c r="H169" s="47" t="s">
        <v>573</v>
      </c>
      <c r="I169" s="11" t="s">
        <v>30</v>
      </c>
      <c r="J169" s="53" t="s">
        <v>107</v>
      </c>
      <c r="K169" s="5" t="s">
        <v>32</v>
      </c>
      <c r="L169" s="23" t="s">
        <v>560</v>
      </c>
      <c r="M169" s="11">
        <v>11.2</v>
      </c>
      <c r="N169" s="58"/>
      <c r="O169" s="58"/>
      <c r="P169" s="21" t="s">
        <v>34</v>
      </c>
      <c r="Q169" s="21" t="s">
        <v>471</v>
      </c>
      <c r="R169" s="21" t="s">
        <v>36</v>
      </c>
    </row>
    <row r="170" spans="1:18">
      <c r="A170" s="11">
        <v>169</v>
      </c>
      <c r="B170" s="11" t="s">
        <v>24</v>
      </c>
      <c r="C170" s="11" t="s">
        <v>766</v>
      </c>
      <c r="D170" s="48" t="s">
        <v>848</v>
      </c>
      <c r="E170" s="49" t="s">
        <v>849</v>
      </c>
      <c r="F170" s="50">
        <v>0.01097</v>
      </c>
      <c r="G170" s="5" t="s">
        <v>107</v>
      </c>
      <c r="H170" s="51" t="s">
        <v>573</v>
      </c>
      <c r="I170" s="11" t="s">
        <v>30</v>
      </c>
      <c r="J170" s="57" t="s">
        <v>31</v>
      </c>
      <c r="K170" s="5" t="s">
        <v>32</v>
      </c>
      <c r="L170" s="23" t="s">
        <v>560</v>
      </c>
      <c r="M170" s="11">
        <v>11.2</v>
      </c>
      <c r="N170" s="58"/>
      <c r="O170" s="58"/>
      <c r="P170" s="21" t="s">
        <v>34</v>
      </c>
      <c r="Q170" s="21" t="s">
        <v>471</v>
      </c>
      <c r="R170" s="21" t="s">
        <v>36</v>
      </c>
    </row>
    <row r="171" spans="1:18">
      <c r="A171" s="11">
        <v>170</v>
      </c>
      <c r="B171" s="11" t="s">
        <v>24</v>
      </c>
      <c r="C171" s="11" t="s">
        <v>766</v>
      </c>
      <c r="D171" s="48" t="s">
        <v>850</v>
      </c>
      <c r="E171" s="49" t="s">
        <v>851</v>
      </c>
      <c r="F171" s="50">
        <v>0.00499</v>
      </c>
      <c r="G171" s="5" t="s">
        <v>107</v>
      </c>
      <c r="H171" s="51" t="s">
        <v>573</v>
      </c>
      <c r="I171" s="11" t="s">
        <v>30</v>
      </c>
      <c r="J171" s="57" t="s">
        <v>31</v>
      </c>
      <c r="K171" s="5" t="s">
        <v>32</v>
      </c>
      <c r="L171" s="23" t="s">
        <v>560</v>
      </c>
      <c r="M171" s="11">
        <v>11.2</v>
      </c>
      <c r="N171" s="58"/>
      <c r="O171" s="58"/>
      <c r="P171" s="21" t="s">
        <v>34</v>
      </c>
      <c r="Q171" s="21" t="s">
        <v>471</v>
      </c>
      <c r="R171" s="21" t="s">
        <v>36</v>
      </c>
    </row>
    <row r="172" spans="1:18">
      <c r="A172" s="11">
        <v>171</v>
      </c>
      <c r="B172" s="11" t="s">
        <v>24</v>
      </c>
      <c r="C172" s="11" t="s">
        <v>766</v>
      </c>
      <c r="D172" s="48" t="s">
        <v>852</v>
      </c>
      <c r="E172" s="49" t="s">
        <v>853</v>
      </c>
      <c r="F172" s="50">
        <v>0.00698</v>
      </c>
      <c r="G172" s="5" t="s">
        <v>107</v>
      </c>
      <c r="H172" s="51" t="s">
        <v>573</v>
      </c>
      <c r="I172" s="11" t="s">
        <v>30</v>
      </c>
      <c r="J172" s="57" t="s">
        <v>31</v>
      </c>
      <c r="K172" s="5" t="s">
        <v>32</v>
      </c>
      <c r="L172" s="23" t="s">
        <v>560</v>
      </c>
      <c r="M172" s="11">
        <v>11.2</v>
      </c>
      <c r="N172" s="58"/>
      <c r="O172" s="58"/>
      <c r="P172" s="21" t="s">
        <v>34</v>
      </c>
      <c r="Q172" s="21" t="s">
        <v>471</v>
      </c>
      <c r="R172" s="21" t="s">
        <v>36</v>
      </c>
    </row>
    <row r="173" spans="1:18">
      <c r="A173" s="11">
        <v>172</v>
      </c>
      <c r="B173" s="11" t="s">
        <v>24</v>
      </c>
      <c r="C173" s="11">
        <v>6486</v>
      </c>
      <c r="D173" s="44" t="s">
        <v>854</v>
      </c>
      <c r="E173" s="45" t="s">
        <v>855</v>
      </c>
      <c r="F173" s="46">
        <v>0.024</v>
      </c>
      <c r="G173" s="5" t="s">
        <v>107</v>
      </c>
      <c r="H173" s="47" t="s">
        <v>626</v>
      </c>
      <c r="I173" s="11"/>
      <c r="J173" s="60" t="s">
        <v>31</v>
      </c>
      <c r="K173" s="11" t="s">
        <v>627</v>
      </c>
      <c r="L173" s="23" t="s">
        <v>628</v>
      </c>
      <c r="M173" s="11">
        <v>15.5</v>
      </c>
      <c r="N173" s="58"/>
      <c r="O173" s="58"/>
      <c r="P173" s="21" t="s">
        <v>34</v>
      </c>
      <c r="Q173" s="21" t="s">
        <v>471</v>
      </c>
      <c r="R173" s="21" t="s">
        <v>36</v>
      </c>
    </row>
    <row r="174" spans="1:18">
      <c r="A174" s="11">
        <v>173</v>
      </c>
      <c r="B174" s="11" t="s">
        <v>24</v>
      </c>
      <c r="C174" s="11">
        <v>6486</v>
      </c>
      <c r="D174" s="44" t="s">
        <v>856</v>
      </c>
      <c r="E174" s="45" t="s">
        <v>857</v>
      </c>
      <c r="F174" s="46">
        <v>0.051</v>
      </c>
      <c r="G174" s="5" t="s">
        <v>107</v>
      </c>
      <c r="H174" s="47" t="s">
        <v>769</v>
      </c>
      <c r="I174" s="11"/>
      <c r="J174" s="60" t="s">
        <v>755</v>
      </c>
      <c r="K174" s="11" t="s">
        <v>770</v>
      </c>
      <c r="L174" s="23" t="s">
        <v>771</v>
      </c>
      <c r="M174" s="11">
        <v>9</v>
      </c>
      <c r="N174" s="58"/>
      <c r="O174" s="58"/>
      <c r="P174" s="21" t="s">
        <v>34</v>
      </c>
      <c r="Q174" s="21" t="s">
        <v>471</v>
      </c>
      <c r="R174" s="21" t="s">
        <v>36</v>
      </c>
    </row>
    <row r="175" spans="1:18">
      <c r="A175" s="11">
        <v>174</v>
      </c>
      <c r="B175" s="11" t="s">
        <v>24</v>
      </c>
      <c r="C175" s="11" t="s">
        <v>399</v>
      </c>
      <c r="D175" s="44" t="s">
        <v>858</v>
      </c>
      <c r="E175" s="45" t="s">
        <v>859</v>
      </c>
      <c r="F175" s="46">
        <v>0.16832</v>
      </c>
      <c r="G175" s="5" t="s">
        <v>107</v>
      </c>
      <c r="H175" s="47" t="s">
        <v>573</v>
      </c>
      <c r="I175" s="11" t="s">
        <v>30</v>
      </c>
      <c r="J175" s="60" t="s">
        <v>755</v>
      </c>
      <c r="K175" s="5" t="s">
        <v>32</v>
      </c>
      <c r="L175" s="23" t="s">
        <v>560</v>
      </c>
      <c r="M175" s="11">
        <v>11.2</v>
      </c>
      <c r="N175" s="58"/>
      <c r="O175" s="58"/>
      <c r="P175" s="21" t="s">
        <v>34</v>
      </c>
      <c r="Q175" s="21" t="s">
        <v>471</v>
      </c>
      <c r="R175" s="21" t="s">
        <v>36</v>
      </c>
    </row>
    <row r="176" spans="1:18">
      <c r="A176" s="11">
        <v>175</v>
      </c>
      <c r="B176" s="11" t="s">
        <v>24</v>
      </c>
      <c r="C176" s="11" t="s">
        <v>399</v>
      </c>
      <c r="D176" s="44" t="s">
        <v>860</v>
      </c>
      <c r="E176" s="45" t="s">
        <v>861</v>
      </c>
      <c r="F176" s="46">
        <v>0.07525</v>
      </c>
      <c r="G176" s="5" t="s">
        <v>107</v>
      </c>
      <c r="H176" s="47" t="s">
        <v>573</v>
      </c>
      <c r="I176" s="11" t="s">
        <v>30</v>
      </c>
      <c r="J176" s="60" t="s">
        <v>755</v>
      </c>
      <c r="K176" s="5" t="s">
        <v>32</v>
      </c>
      <c r="L176" s="23" t="s">
        <v>560</v>
      </c>
      <c r="M176" s="11">
        <v>11.2</v>
      </c>
      <c r="N176" s="58"/>
      <c r="O176" s="58"/>
      <c r="P176" s="21" t="s">
        <v>34</v>
      </c>
      <c r="Q176" s="21" t="s">
        <v>471</v>
      </c>
      <c r="R176" s="21" t="s">
        <v>36</v>
      </c>
    </row>
    <row r="177" spans="1:18">
      <c r="A177" s="11">
        <v>176</v>
      </c>
      <c r="B177" s="11" t="s">
        <v>24</v>
      </c>
      <c r="C177" s="11" t="s">
        <v>399</v>
      </c>
      <c r="D177" s="44" t="s">
        <v>862</v>
      </c>
      <c r="E177" s="45" t="s">
        <v>863</v>
      </c>
      <c r="F177" s="46">
        <v>0.87624</v>
      </c>
      <c r="G177" s="5" t="s">
        <v>107</v>
      </c>
      <c r="H177" s="47" t="s">
        <v>573</v>
      </c>
      <c r="I177" s="11" t="s">
        <v>30</v>
      </c>
      <c r="J177" s="60" t="s">
        <v>755</v>
      </c>
      <c r="K177" s="5" t="s">
        <v>32</v>
      </c>
      <c r="L177" s="23" t="s">
        <v>560</v>
      </c>
      <c r="M177" s="11">
        <v>11.2</v>
      </c>
      <c r="N177" s="58"/>
      <c r="O177" s="58"/>
      <c r="P177" s="21" t="s">
        <v>34</v>
      </c>
      <c r="Q177" s="21" t="s">
        <v>471</v>
      </c>
      <c r="R177" s="21" t="s">
        <v>36</v>
      </c>
    </row>
    <row r="178" spans="1:18">
      <c r="A178" s="11">
        <v>177</v>
      </c>
      <c r="B178" s="11" t="s">
        <v>24</v>
      </c>
      <c r="C178" s="11" t="s">
        <v>399</v>
      </c>
      <c r="D178" s="44" t="s">
        <v>864</v>
      </c>
      <c r="E178" s="45" t="s">
        <v>865</v>
      </c>
      <c r="F178" s="46">
        <v>0.83119</v>
      </c>
      <c r="G178" s="5" t="s">
        <v>107</v>
      </c>
      <c r="H178" s="47" t="s">
        <v>573</v>
      </c>
      <c r="I178" s="11" t="s">
        <v>30</v>
      </c>
      <c r="J178" s="60" t="s">
        <v>755</v>
      </c>
      <c r="K178" s="5" t="s">
        <v>32</v>
      </c>
      <c r="L178" s="23" t="s">
        <v>560</v>
      </c>
      <c r="M178" s="11">
        <v>11.2</v>
      </c>
      <c r="N178" s="58"/>
      <c r="O178" s="58"/>
      <c r="P178" s="21" t="s">
        <v>34</v>
      </c>
      <c r="Q178" s="21" t="s">
        <v>471</v>
      </c>
      <c r="R178" s="21" t="s">
        <v>36</v>
      </c>
    </row>
    <row r="179" spans="1:18">
      <c r="A179" s="11">
        <v>178</v>
      </c>
      <c r="B179" s="11" t="s">
        <v>24</v>
      </c>
      <c r="C179" s="11" t="s">
        <v>399</v>
      </c>
      <c r="D179" s="48" t="s">
        <v>866</v>
      </c>
      <c r="E179" s="49" t="s">
        <v>867</v>
      </c>
      <c r="F179" s="50">
        <v>0.032</v>
      </c>
      <c r="G179" s="5" t="s">
        <v>107</v>
      </c>
      <c r="H179" s="51" t="s">
        <v>626</v>
      </c>
      <c r="I179" s="11"/>
      <c r="J179" s="60" t="s">
        <v>755</v>
      </c>
      <c r="K179" s="11" t="s">
        <v>627</v>
      </c>
      <c r="L179" s="23" t="s">
        <v>628</v>
      </c>
      <c r="M179" s="11">
        <v>15.5</v>
      </c>
      <c r="N179" s="58"/>
      <c r="O179" s="58"/>
      <c r="P179" s="21" t="s">
        <v>34</v>
      </c>
      <c r="Q179" s="21" t="s">
        <v>471</v>
      </c>
      <c r="R179" s="21" t="s">
        <v>36</v>
      </c>
    </row>
    <row r="180" spans="1:18">
      <c r="A180" s="11">
        <v>179</v>
      </c>
      <c r="B180" s="11" t="s">
        <v>24</v>
      </c>
      <c r="C180" s="11" t="s">
        <v>399</v>
      </c>
      <c r="D180" s="48" t="s">
        <v>868</v>
      </c>
      <c r="E180" s="49" t="s">
        <v>869</v>
      </c>
      <c r="F180" s="50">
        <v>0.17327</v>
      </c>
      <c r="G180" s="5" t="s">
        <v>107</v>
      </c>
      <c r="H180" s="51" t="s">
        <v>573</v>
      </c>
      <c r="I180" s="11" t="s">
        <v>30</v>
      </c>
      <c r="J180" s="60" t="s">
        <v>755</v>
      </c>
      <c r="K180" s="5" t="s">
        <v>32</v>
      </c>
      <c r="L180" s="23" t="s">
        <v>560</v>
      </c>
      <c r="M180" s="11">
        <v>11.2</v>
      </c>
      <c r="N180" s="58"/>
      <c r="O180" s="58"/>
      <c r="P180" s="21" t="s">
        <v>34</v>
      </c>
      <c r="Q180" s="21" t="s">
        <v>471</v>
      </c>
      <c r="R180" s="21" t="s">
        <v>36</v>
      </c>
    </row>
    <row r="181" spans="1:18">
      <c r="A181" s="11">
        <v>180</v>
      </c>
      <c r="B181" s="11" t="s">
        <v>24</v>
      </c>
      <c r="C181" s="11" t="s">
        <v>399</v>
      </c>
      <c r="D181" s="48" t="s">
        <v>870</v>
      </c>
      <c r="E181" s="49" t="s">
        <v>871</v>
      </c>
      <c r="F181" s="50">
        <v>0.07525</v>
      </c>
      <c r="G181" s="5" t="s">
        <v>107</v>
      </c>
      <c r="H181" s="51" t="s">
        <v>573</v>
      </c>
      <c r="I181" s="11" t="s">
        <v>30</v>
      </c>
      <c r="J181" s="60" t="s">
        <v>755</v>
      </c>
      <c r="K181" s="5" t="s">
        <v>32</v>
      </c>
      <c r="L181" s="23" t="s">
        <v>560</v>
      </c>
      <c r="M181" s="11">
        <v>11.2</v>
      </c>
      <c r="N181" s="58"/>
      <c r="O181" s="58"/>
      <c r="P181" s="21" t="s">
        <v>34</v>
      </c>
      <c r="Q181" s="21" t="s">
        <v>471</v>
      </c>
      <c r="R181" s="21" t="s">
        <v>36</v>
      </c>
    </row>
    <row r="182" spans="1:18">
      <c r="A182" s="11">
        <v>181</v>
      </c>
      <c r="B182" s="11" t="s">
        <v>24</v>
      </c>
      <c r="C182" s="11" t="s">
        <v>399</v>
      </c>
      <c r="D182" s="48" t="s">
        <v>872</v>
      </c>
      <c r="E182" s="49" t="s">
        <v>873</v>
      </c>
      <c r="F182" s="50">
        <v>0.87624</v>
      </c>
      <c r="G182" s="5" t="s">
        <v>107</v>
      </c>
      <c r="H182" s="51" t="s">
        <v>573</v>
      </c>
      <c r="I182" s="11" t="s">
        <v>30</v>
      </c>
      <c r="J182" s="60" t="s">
        <v>755</v>
      </c>
      <c r="K182" s="5" t="s">
        <v>32</v>
      </c>
      <c r="L182" s="23" t="s">
        <v>560</v>
      </c>
      <c r="M182" s="11">
        <v>11.2</v>
      </c>
      <c r="N182" s="58"/>
      <c r="O182" s="58"/>
      <c r="P182" s="21" t="s">
        <v>34</v>
      </c>
      <c r="Q182" s="21" t="s">
        <v>471</v>
      </c>
      <c r="R182" s="21" t="s">
        <v>36</v>
      </c>
    </row>
    <row r="183" spans="1:18">
      <c r="A183" s="11">
        <v>182</v>
      </c>
      <c r="B183" s="11" t="s">
        <v>24</v>
      </c>
      <c r="C183" s="11" t="s">
        <v>399</v>
      </c>
      <c r="D183" s="48" t="s">
        <v>874</v>
      </c>
      <c r="E183" s="49" t="s">
        <v>875</v>
      </c>
      <c r="F183" s="50">
        <v>0.81238</v>
      </c>
      <c r="G183" s="5" t="s">
        <v>107</v>
      </c>
      <c r="H183" s="51" t="s">
        <v>573</v>
      </c>
      <c r="I183" s="11" t="s">
        <v>30</v>
      </c>
      <c r="J183" s="60" t="s">
        <v>755</v>
      </c>
      <c r="K183" s="5" t="s">
        <v>32</v>
      </c>
      <c r="L183" s="23" t="s">
        <v>560</v>
      </c>
      <c r="M183" s="11">
        <v>11.2</v>
      </c>
      <c r="N183" s="58"/>
      <c r="O183" s="58"/>
      <c r="P183" s="21" t="s">
        <v>34</v>
      </c>
      <c r="Q183" s="21" t="s">
        <v>471</v>
      </c>
      <c r="R183" s="21" t="s">
        <v>36</v>
      </c>
    </row>
    <row r="184" spans="1:18">
      <c r="A184" s="11">
        <v>183</v>
      </c>
      <c r="B184" s="11" t="s">
        <v>24</v>
      </c>
      <c r="C184" s="11" t="s">
        <v>399</v>
      </c>
      <c r="D184" s="44" t="s">
        <v>876</v>
      </c>
      <c r="E184" s="45" t="s">
        <v>877</v>
      </c>
      <c r="F184" s="46">
        <v>0.032</v>
      </c>
      <c r="G184" s="5" t="s">
        <v>107</v>
      </c>
      <c r="H184" s="47" t="s">
        <v>626</v>
      </c>
      <c r="I184" s="11"/>
      <c r="J184" s="60" t="s">
        <v>755</v>
      </c>
      <c r="K184" s="11" t="s">
        <v>658</v>
      </c>
      <c r="L184" s="23" t="s">
        <v>628</v>
      </c>
      <c r="M184" s="11">
        <v>15.5</v>
      </c>
      <c r="N184" s="58"/>
      <c r="O184" s="58"/>
      <c r="P184" s="21" t="s">
        <v>34</v>
      </c>
      <c r="Q184" s="21" t="s">
        <v>471</v>
      </c>
      <c r="R184" s="21" t="s">
        <v>36</v>
      </c>
    </row>
    <row r="185" spans="1:18">
      <c r="A185" s="11">
        <v>184</v>
      </c>
      <c r="B185" s="11" t="s">
        <v>24</v>
      </c>
      <c r="C185" s="11" t="s">
        <v>399</v>
      </c>
      <c r="D185" s="48" t="s">
        <v>878</v>
      </c>
      <c r="E185" s="49" t="s">
        <v>879</v>
      </c>
      <c r="F185" s="50">
        <v>0.307</v>
      </c>
      <c r="G185" s="5" t="s">
        <v>107</v>
      </c>
      <c r="H185" s="51" t="s">
        <v>626</v>
      </c>
      <c r="I185" s="11"/>
      <c r="J185" s="60" t="s">
        <v>755</v>
      </c>
      <c r="K185" s="11" t="s">
        <v>658</v>
      </c>
      <c r="L185" s="23" t="s">
        <v>628</v>
      </c>
      <c r="M185" s="11">
        <v>15.5</v>
      </c>
      <c r="N185" s="58"/>
      <c r="O185" s="58"/>
      <c r="P185" s="21" t="s">
        <v>34</v>
      </c>
      <c r="Q185" s="21" t="s">
        <v>471</v>
      </c>
      <c r="R185" s="21" t="s">
        <v>36</v>
      </c>
    </row>
    <row r="186" spans="1:18">
      <c r="A186" s="11">
        <v>185</v>
      </c>
      <c r="B186" s="11" t="s">
        <v>24</v>
      </c>
      <c r="C186" s="11" t="s">
        <v>399</v>
      </c>
      <c r="D186" s="44" t="s">
        <v>880</v>
      </c>
      <c r="E186" s="45" t="s">
        <v>881</v>
      </c>
      <c r="F186" s="46">
        <v>0.121</v>
      </c>
      <c r="G186" s="5" t="s">
        <v>107</v>
      </c>
      <c r="H186" s="51" t="s">
        <v>626</v>
      </c>
      <c r="I186" s="11"/>
      <c r="J186" s="60" t="s">
        <v>755</v>
      </c>
      <c r="K186" s="11" t="s">
        <v>658</v>
      </c>
      <c r="L186" s="23" t="s">
        <v>628</v>
      </c>
      <c r="M186" s="11">
        <v>15.5</v>
      </c>
      <c r="N186" s="58"/>
      <c r="O186" s="58"/>
      <c r="P186" s="21" t="s">
        <v>34</v>
      </c>
      <c r="Q186" s="21" t="s">
        <v>471</v>
      </c>
      <c r="R186" s="21" t="s">
        <v>36</v>
      </c>
    </row>
    <row r="187" spans="1:18">
      <c r="A187" s="11">
        <v>186</v>
      </c>
      <c r="B187" s="11" t="s">
        <v>24</v>
      </c>
      <c r="C187" s="11" t="s">
        <v>399</v>
      </c>
      <c r="D187" s="48" t="s">
        <v>882</v>
      </c>
      <c r="E187" s="49" t="s">
        <v>883</v>
      </c>
      <c r="F187" s="50">
        <v>0.307</v>
      </c>
      <c r="G187" s="5" t="s">
        <v>107</v>
      </c>
      <c r="H187" s="51" t="s">
        <v>626</v>
      </c>
      <c r="I187" s="11"/>
      <c r="J187" s="60" t="s">
        <v>755</v>
      </c>
      <c r="K187" s="11" t="s">
        <v>658</v>
      </c>
      <c r="L187" s="23" t="s">
        <v>628</v>
      </c>
      <c r="M187" s="11">
        <v>15.5</v>
      </c>
      <c r="N187" s="58"/>
      <c r="O187" s="58"/>
      <c r="P187" s="21" t="s">
        <v>34</v>
      </c>
      <c r="Q187" s="21" t="s">
        <v>471</v>
      </c>
      <c r="R187" s="21" t="s">
        <v>36</v>
      </c>
    </row>
    <row r="188" spans="1:18">
      <c r="A188" s="11">
        <v>187</v>
      </c>
      <c r="B188" s="11" t="s">
        <v>24</v>
      </c>
      <c r="C188" s="11" t="s">
        <v>399</v>
      </c>
      <c r="D188" s="44" t="s">
        <v>884</v>
      </c>
      <c r="E188" s="45" t="s">
        <v>885</v>
      </c>
      <c r="F188" s="46">
        <v>0.121</v>
      </c>
      <c r="G188" s="5" t="s">
        <v>107</v>
      </c>
      <c r="H188" s="51" t="s">
        <v>626</v>
      </c>
      <c r="I188" s="11"/>
      <c r="J188" s="60" t="s">
        <v>755</v>
      </c>
      <c r="K188" s="11" t="s">
        <v>658</v>
      </c>
      <c r="L188" s="23" t="s">
        <v>628</v>
      </c>
      <c r="M188" s="11">
        <v>15.5</v>
      </c>
      <c r="N188" s="58"/>
      <c r="O188" s="58"/>
      <c r="P188" s="21" t="s">
        <v>34</v>
      </c>
      <c r="Q188" s="21" t="s">
        <v>471</v>
      </c>
      <c r="R188" s="21" t="s">
        <v>36</v>
      </c>
    </row>
    <row r="189" spans="1:18">
      <c r="A189" s="11">
        <v>188</v>
      </c>
      <c r="B189" s="11" t="s">
        <v>24</v>
      </c>
      <c r="C189" s="11" t="s">
        <v>399</v>
      </c>
      <c r="D189" s="48" t="s">
        <v>886</v>
      </c>
      <c r="E189" s="49" t="s">
        <v>887</v>
      </c>
      <c r="F189" s="50">
        <v>0.233</v>
      </c>
      <c r="G189" s="5" t="s">
        <v>107</v>
      </c>
      <c r="H189" s="51" t="s">
        <v>626</v>
      </c>
      <c r="I189" s="11"/>
      <c r="J189" s="60" t="s">
        <v>755</v>
      </c>
      <c r="K189" s="11" t="s">
        <v>658</v>
      </c>
      <c r="L189" s="23" t="s">
        <v>628</v>
      </c>
      <c r="M189" s="11">
        <v>15.5</v>
      </c>
      <c r="N189" s="58"/>
      <c r="O189" s="58"/>
      <c r="P189" s="21" t="s">
        <v>34</v>
      </c>
      <c r="Q189" s="21" t="s">
        <v>471</v>
      </c>
      <c r="R189" s="21" t="s">
        <v>36</v>
      </c>
    </row>
    <row r="190" spans="1:18">
      <c r="A190" s="11">
        <v>189</v>
      </c>
      <c r="B190" s="11" t="s">
        <v>24</v>
      </c>
      <c r="C190" s="11" t="s">
        <v>399</v>
      </c>
      <c r="D190" s="44" t="s">
        <v>888</v>
      </c>
      <c r="E190" s="45" t="s">
        <v>889</v>
      </c>
      <c r="F190" s="46">
        <v>0.184</v>
      </c>
      <c r="G190" s="5" t="s">
        <v>107</v>
      </c>
      <c r="H190" s="51" t="s">
        <v>626</v>
      </c>
      <c r="I190" s="11"/>
      <c r="J190" s="60" t="s">
        <v>755</v>
      </c>
      <c r="K190" s="11" t="s">
        <v>658</v>
      </c>
      <c r="L190" s="23" t="s">
        <v>628</v>
      </c>
      <c r="M190" s="11">
        <v>15.5</v>
      </c>
      <c r="N190" s="58"/>
      <c r="O190" s="58"/>
      <c r="P190" s="21" t="s">
        <v>34</v>
      </c>
      <c r="Q190" s="21" t="s">
        <v>471</v>
      </c>
      <c r="R190" s="21" t="s">
        <v>36</v>
      </c>
    </row>
    <row r="191" spans="1:18">
      <c r="A191" s="11">
        <v>190</v>
      </c>
      <c r="B191" s="11" t="s">
        <v>24</v>
      </c>
      <c r="C191" s="11" t="s">
        <v>399</v>
      </c>
      <c r="D191" s="44" t="s">
        <v>890</v>
      </c>
      <c r="E191" s="45" t="s">
        <v>891</v>
      </c>
      <c r="F191" s="46">
        <v>0.09455</v>
      </c>
      <c r="G191" s="5" t="s">
        <v>107</v>
      </c>
      <c r="H191" s="47" t="s">
        <v>573</v>
      </c>
      <c r="I191" s="11" t="s">
        <v>30</v>
      </c>
      <c r="J191" s="60" t="s">
        <v>755</v>
      </c>
      <c r="K191" s="5" t="s">
        <v>32</v>
      </c>
      <c r="L191" s="23" t="s">
        <v>560</v>
      </c>
      <c r="M191" s="11">
        <v>11.2</v>
      </c>
      <c r="N191" s="58"/>
      <c r="O191" s="58"/>
      <c r="P191" s="21" t="s">
        <v>34</v>
      </c>
      <c r="Q191" s="21" t="s">
        <v>471</v>
      </c>
      <c r="R191" s="21" t="s">
        <v>36</v>
      </c>
    </row>
    <row r="192" spans="1:18">
      <c r="A192" s="11">
        <v>191</v>
      </c>
      <c r="B192" s="11" t="s">
        <v>24</v>
      </c>
      <c r="C192" s="11" t="s">
        <v>399</v>
      </c>
      <c r="D192" s="48" t="s">
        <v>892</v>
      </c>
      <c r="E192" s="49" t="s">
        <v>893</v>
      </c>
      <c r="F192" s="50">
        <v>0.233</v>
      </c>
      <c r="G192" s="5" t="s">
        <v>107</v>
      </c>
      <c r="H192" s="51" t="s">
        <v>549</v>
      </c>
      <c r="I192" s="11"/>
      <c r="J192" s="60" t="s">
        <v>755</v>
      </c>
      <c r="K192" s="11" t="s">
        <v>658</v>
      </c>
      <c r="L192" s="23" t="s">
        <v>628</v>
      </c>
      <c r="M192" s="11">
        <v>15.5</v>
      </c>
      <c r="N192" s="58"/>
      <c r="O192" s="58"/>
      <c r="P192" s="21" t="s">
        <v>34</v>
      </c>
      <c r="Q192" s="21" t="s">
        <v>471</v>
      </c>
      <c r="R192" s="21" t="s">
        <v>36</v>
      </c>
    </row>
    <row r="193" spans="1:18">
      <c r="A193" s="11">
        <v>192</v>
      </c>
      <c r="B193" s="11" t="s">
        <v>24</v>
      </c>
      <c r="C193" s="11" t="s">
        <v>399</v>
      </c>
      <c r="D193" s="44" t="s">
        <v>894</v>
      </c>
      <c r="E193" s="45" t="s">
        <v>895</v>
      </c>
      <c r="F193" s="46">
        <v>0.184</v>
      </c>
      <c r="G193" s="5" t="s">
        <v>107</v>
      </c>
      <c r="H193" s="47" t="s">
        <v>549</v>
      </c>
      <c r="I193" s="11"/>
      <c r="J193" s="60" t="s">
        <v>755</v>
      </c>
      <c r="K193" s="11" t="s">
        <v>658</v>
      </c>
      <c r="L193" s="23" t="s">
        <v>628</v>
      </c>
      <c r="M193" s="11">
        <v>15.5</v>
      </c>
      <c r="N193" s="58"/>
      <c r="O193" s="58"/>
      <c r="P193" s="21" t="s">
        <v>34</v>
      </c>
      <c r="Q193" s="21" t="s">
        <v>471</v>
      </c>
      <c r="R193" s="21" t="s">
        <v>36</v>
      </c>
    </row>
    <row r="194" spans="1:18">
      <c r="A194" s="11">
        <v>193</v>
      </c>
      <c r="B194" s="11" t="s">
        <v>24</v>
      </c>
      <c r="C194" s="11" t="s">
        <v>399</v>
      </c>
      <c r="D194" s="44" t="s">
        <v>896</v>
      </c>
      <c r="E194" s="45" t="s">
        <v>897</v>
      </c>
      <c r="F194" s="46">
        <v>0.09455</v>
      </c>
      <c r="G194" s="5" t="s">
        <v>107</v>
      </c>
      <c r="H194" s="47" t="s">
        <v>573</v>
      </c>
      <c r="I194" s="11" t="s">
        <v>30</v>
      </c>
      <c r="J194" s="60" t="s">
        <v>755</v>
      </c>
      <c r="K194" s="5" t="s">
        <v>32</v>
      </c>
      <c r="L194" s="23" t="s">
        <v>560</v>
      </c>
      <c r="M194" s="11">
        <v>11.2</v>
      </c>
      <c r="N194" s="58"/>
      <c r="O194" s="58"/>
      <c r="P194" s="21" t="s">
        <v>34</v>
      </c>
      <c r="Q194" s="21" t="s">
        <v>471</v>
      </c>
      <c r="R194" s="21" t="s">
        <v>36</v>
      </c>
    </row>
    <row r="195" spans="1:18">
      <c r="A195" s="11">
        <v>194</v>
      </c>
      <c r="B195" s="11" t="s">
        <v>24</v>
      </c>
      <c r="C195" s="11" t="s">
        <v>898</v>
      </c>
      <c r="D195" s="48" t="s">
        <v>899</v>
      </c>
      <c r="E195" s="49" t="s">
        <v>900</v>
      </c>
      <c r="F195" s="50">
        <v>0.4</v>
      </c>
      <c r="G195" s="5" t="s">
        <v>107</v>
      </c>
      <c r="H195" s="51" t="s">
        <v>573</v>
      </c>
      <c r="I195" s="11" t="s">
        <v>30</v>
      </c>
      <c r="J195" s="60" t="s">
        <v>755</v>
      </c>
      <c r="K195" s="5" t="s">
        <v>32</v>
      </c>
      <c r="L195" s="23" t="s">
        <v>560</v>
      </c>
      <c r="M195" s="11">
        <v>11.2</v>
      </c>
      <c r="N195" s="58"/>
      <c r="O195" s="58"/>
      <c r="P195" s="21" t="s">
        <v>34</v>
      </c>
      <c r="Q195" s="21" t="s">
        <v>471</v>
      </c>
      <c r="R195" s="21" t="s">
        <v>36</v>
      </c>
    </row>
    <row r="196" spans="1:18">
      <c r="A196" s="11">
        <v>195</v>
      </c>
      <c r="B196" s="11" t="s">
        <v>24</v>
      </c>
      <c r="C196" s="11" t="s">
        <v>826</v>
      </c>
      <c r="D196" s="48" t="s">
        <v>901</v>
      </c>
      <c r="E196" s="49" t="s">
        <v>902</v>
      </c>
      <c r="F196" s="50">
        <v>0.17624</v>
      </c>
      <c r="G196" s="5" t="s">
        <v>107</v>
      </c>
      <c r="H196" s="51" t="s">
        <v>573</v>
      </c>
      <c r="I196" s="11" t="s">
        <v>30</v>
      </c>
      <c r="J196" s="60" t="s">
        <v>755</v>
      </c>
      <c r="K196" s="5" t="s">
        <v>32</v>
      </c>
      <c r="L196" s="23" t="s">
        <v>560</v>
      </c>
      <c r="M196" s="11">
        <v>11.2</v>
      </c>
      <c r="N196" s="58"/>
      <c r="O196" s="58"/>
      <c r="P196" s="21" t="s">
        <v>34</v>
      </c>
      <c r="Q196" s="21" t="s">
        <v>471</v>
      </c>
      <c r="R196" s="21" t="s">
        <v>36</v>
      </c>
    </row>
    <row r="197" spans="1:18">
      <c r="A197" s="11">
        <v>196</v>
      </c>
      <c r="B197" s="11" t="s">
        <v>24</v>
      </c>
      <c r="C197" s="11" t="s">
        <v>766</v>
      </c>
      <c r="D197" s="48" t="s">
        <v>903</v>
      </c>
      <c r="E197" s="49" t="s">
        <v>904</v>
      </c>
      <c r="F197" s="50">
        <v>0.29505</v>
      </c>
      <c r="G197" s="5" t="s">
        <v>107</v>
      </c>
      <c r="H197" s="51" t="s">
        <v>573</v>
      </c>
      <c r="I197" s="11" t="s">
        <v>30</v>
      </c>
      <c r="J197" s="60" t="s">
        <v>755</v>
      </c>
      <c r="K197" s="5" t="s">
        <v>32</v>
      </c>
      <c r="L197" s="23" t="s">
        <v>560</v>
      </c>
      <c r="M197" s="11">
        <v>11.2</v>
      </c>
      <c r="N197" s="58"/>
      <c r="O197" s="58"/>
      <c r="P197" s="21" t="s">
        <v>34</v>
      </c>
      <c r="Q197" s="21" t="s">
        <v>471</v>
      </c>
      <c r="R197" s="21" t="s">
        <v>36</v>
      </c>
    </row>
    <row r="198" spans="1:18">
      <c r="A198" s="11">
        <v>197</v>
      </c>
      <c r="B198" s="11" t="s">
        <v>24</v>
      </c>
      <c r="C198" s="11" t="s">
        <v>58</v>
      </c>
      <c r="D198" s="48" t="s">
        <v>905</v>
      </c>
      <c r="E198" s="49" t="s">
        <v>906</v>
      </c>
      <c r="F198" s="50">
        <v>0.80198</v>
      </c>
      <c r="G198" s="5" t="s">
        <v>107</v>
      </c>
      <c r="H198" s="51" t="s">
        <v>573</v>
      </c>
      <c r="I198" s="11" t="s">
        <v>30</v>
      </c>
      <c r="J198" s="60" t="s">
        <v>755</v>
      </c>
      <c r="K198" s="5" t="s">
        <v>32</v>
      </c>
      <c r="L198" s="23" t="s">
        <v>560</v>
      </c>
      <c r="M198" s="11">
        <v>11.2</v>
      </c>
      <c r="N198" s="58"/>
      <c r="O198" s="58"/>
      <c r="P198" s="21" t="s">
        <v>34</v>
      </c>
      <c r="Q198" s="21" t="s">
        <v>471</v>
      </c>
      <c r="R198" s="21" t="s">
        <v>36</v>
      </c>
    </row>
    <row r="199" spans="1:18">
      <c r="A199" s="11">
        <v>198</v>
      </c>
      <c r="B199" s="11" t="s">
        <v>24</v>
      </c>
      <c r="C199" s="11" t="s">
        <v>58</v>
      </c>
      <c r="D199" s="48" t="s">
        <v>907</v>
      </c>
      <c r="E199" s="49" t="s">
        <v>908</v>
      </c>
      <c r="F199" s="50">
        <v>0.80198</v>
      </c>
      <c r="G199" s="5" t="s">
        <v>107</v>
      </c>
      <c r="H199" s="51" t="s">
        <v>573</v>
      </c>
      <c r="I199" s="11" t="s">
        <v>30</v>
      </c>
      <c r="J199" s="60" t="s">
        <v>755</v>
      </c>
      <c r="K199" s="5" t="s">
        <v>32</v>
      </c>
      <c r="L199" s="23" t="s">
        <v>560</v>
      </c>
      <c r="M199" s="11">
        <v>11.2</v>
      </c>
      <c r="N199" s="58"/>
      <c r="O199" s="58"/>
      <c r="P199" s="21" t="s">
        <v>34</v>
      </c>
      <c r="Q199" s="21" t="s">
        <v>471</v>
      </c>
      <c r="R199" s="21" t="s">
        <v>36</v>
      </c>
    </row>
    <row r="200" spans="1:18">
      <c r="A200" s="11">
        <v>199</v>
      </c>
      <c r="B200" s="11" t="s">
        <v>24</v>
      </c>
      <c r="C200" s="11" t="s">
        <v>58</v>
      </c>
      <c r="D200" s="44" t="s">
        <v>909</v>
      </c>
      <c r="E200" s="45" t="s">
        <v>910</v>
      </c>
      <c r="F200" s="46">
        <v>0.13</v>
      </c>
      <c r="G200" s="5" t="s">
        <v>107</v>
      </c>
      <c r="H200" s="47" t="s">
        <v>842</v>
      </c>
      <c r="I200" s="11"/>
      <c r="J200" s="53" t="s">
        <v>107</v>
      </c>
      <c r="K200" s="11" t="s">
        <v>658</v>
      </c>
      <c r="L200" s="23" t="s">
        <v>628</v>
      </c>
      <c r="M200" s="11"/>
      <c r="N200" s="58"/>
      <c r="O200" s="58"/>
      <c r="P200" s="21" t="s">
        <v>34</v>
      </c>
      <c r="Q200" s="21" t="s">
        <v>471</v>
      </c>
      <c r="R200" s="21" t="s">
        <v>36</v>
      </c>
    </row>
    <row r="201" spans="1:18">
      <c r="A201" s="11">
        <v>200</v>
      </c>
      <c r="B201" s="11" t="s">
        <v>24</v>
      </c>
      <c r="C201" s="11" t="s">
        <v>898</v>
      </c>
      <c r="D201" s="48" t="s">
        <v>911</v>
      </c>
      <c r="E201" s="49" t="s">
        <v>912</v>
      </c>
      <c r="F201" s="50">
        <v>0.20099</v>
      </c>
      <c r="G201" s="5" t="s">
        <v>107</v>
      </c>
      <c r="H201" s="51" t="s">
        <v>573</v>
      </c>
      <c r="I201" s="11" t="s">
        <v>30</v>
      </c>
      <c r="J201" s="53" t="s">
        <v>107</v>
      </c>
      <c r="K201" s="5" t="s">
        <v>32</v>
      </c>
      <c r="L201" s="23" t="s">
        <v>560</v>
      </c>
      <c r="M201" s="11">
        <v>11.2</v>
      </c>
      <c r="N201" s="58"/>
      <c r="O201" s="58"/>
      <c r="P201" s="21" t="s">
        <v>34</v>
      </c>
      <c r="Q201" s="21" t="s">
        <v>471</v>
      </c>
      <c r="R201" s="21" t="s">
        <v>36</v>
      </c>
    </row>
    <row r="202" spans="1:18">
      <c r="A202" s="11">
        <v>201</v>
      </c>
      <c r="B202" s="11" t="s">
        <v>24</v>
      </c>
      <c r="C202" s="11" t="s">
        <v>913</v>
      </c>
      <c r="D202" s="44" t="s">
        <v>914</v>
      </c>
      <c r="E202" s="45" t="s">
        <v>915</v>
      </c>
      <c r="F202" s="46">
        <v>0.097</v>
      </c>
      <c r="G202" s="5" t="s">
        <v>107</v>
      </c>
      <c r="H202" s="47" t="s">
        <v>842</v>
      </c>
      <c r="I202" s="11"/>
      <c r="J202" s="53" t="s">
        <v>107</v>
      </c>
      <c r="K202" s="11" t="s">
        <v>658</v>
      </c>
      <c r="L202" s="23" t="s">
        <v>628</v>
      </c>
      <c r="M202" s="11"/>
      <c r="N202" s="58"/>
      <c r="O202" s="58"/>
      <c r="P202" s="21" t="s">
        <v>34</v>
      </c>
      <c r="Q202" s="21" t="s">
        <v>471</v>
      </c>
      <c r="R202" s="21" t="s">
        <v>36</v>
      </c>
    </row>
    <row r="203" spans="1:18">
      <c r="A203" s="11">
        <v>202</v>
      </c>
      <c r="B203" s="11" t="s">
        <v>24</v>
      </c>
      <c r="C203" s="11" t="s">
        <v>913</v>
      </c>
      <c r="D203" s="48" t="s">
        <v>916</v>
      </c>
      <c r="E203" s="49" t="s">
        <v>917</v>
      </c>
      <c r="F203" s="50">
        <v>0.028</v>
      </c>
      <c r="G203" s="5" t="s">
        <v>107</v>
      </c>
      <c r="H203" s="51" t="s">
        <v>918</v>
      </c>
      <c r="I203" s="11" t="s">
        <v>919</v>
      </c>
      <c r="J203" s="60" t="s">
        <v>107</v>
      </c>
      <c r="K203" s="11" t="s">
        <v>658</v>
      </c>
      <c r="L203" s="23" t="s">
        <v>920</v>
      </c>
      <c r="M203" s="11">
        <v>24</v>
      </c>
      <c r="N203" s="56">
        <v>21</v>
      </c>
      <c r="O203" s="56"/>
      <c r="P203" s="21" t="s">
        <v>34</v>
      </c>
      <c r="Q203" s="21" t="s">
        <v>471</v>
      </c>
      <c r="R203" s="21" t="s">
        <v>36</v>
      </c>
    </row>
    <row r="204" spans="1:18">
      <c r="A204" s="11">
        <v>203</v>
      </c>
      <c r="B204" s="11" t="s">
        <v>24</v>
      </c>
      <c r="C204" s="11" t="s">
        <v>913</v>
      </c>
      <c r="D204" s="44" t="s">
        <v>921</v>
      </c>
      <c r="E204" s="45" t="s">
        <v>922</v>
      </c>
      <c r="F204" s="46">
        <v>0.005</v>
      </c>
      <c r="G204" s="5" t="s">
        <v>107</v>
      </c>
      <c r="H204" s="47" t="s">
        <v>918</v>
      </c>
      <c r="I204" s="11" t="s">
        <v>919</v>
      </c>
      <c r="J204" s="60" t="s">
        <v>107</v>
      </c>
      <c r="K204" s="11" t="s">
        <v>658</v>
      </c>
      <c r="L204" s="23" t="s">
        <v>920</v>
      </c>
      <c r="M204" s="11">
        <v>24</v>
      </c>
      <c r="N204" s="56">
        <v>21</v>
      </c>
      <c r="O204" s="56"/>
      <c r="P204" s="21" t="s">
        <v>34</v>
      </c>
      <c r="Q204" s="21" t="s">
        <v>471</v>
      </c>
      <c r="R204" s="21" t="s">
        <v>36</v>
      </c>
    </row>
    <row r="205" spans="1:18">
      <c r="A205" s="11">
        <v>204</v>
      </c>
      <c r="B205" s="11" t="s">
        <v>24</v>
      </c>
      <c r="C205" s="11" t="s">
        <v>898</v>
      </c>
      <c r="D205" s="44" t="s">
        <v>923</v>
      </c>
      <c r="E205" s="45" t="s">
        <v>924</v>
      </c>
      <c r="F205" s="46">
        <v>0.37426</v>
      </c>
      <c r="G205" s="5" t="s">
        <v>107</v>
      </c>
      <c r="H205" s="47" t="s">
        <v>573</v>
      </c>
      <c r="I205" s="11" t="s">
        <v>30</v>
      </c>
      <c r="J205" s="60" t="s">
        <v>107</v>
      </c>
      <c r="K205" s="5" t="s">
        <v>32</v>
      </c>
      <c r="L205" s="23" t="s">
        <v>560</v>
      </c>
      <c r="M205" s="11">
        <v>11.2</v>
      </c>
      <c r="N205" s="58"/>
      <c r="O205" s="58"/>
      <c r="P205" s="21" t="s">
        <v>34</v>
      </c>
      <c r="Q205" s="21" t="s">
        <v>471</v>
      </c>
      <c r="R205" s="21" t="s">
        <v>36</v>
      </c>
    </row>
    <row r="206" spans="1:18">
      <c r="A206" s="11">
        <v>205</v>
      </c>
      <c r="B206" s="11" t="s">
        <v>24</v>
      </c>
      <c r="C206" s="11" t="s">
        <v>58</v>
      </c>
      <c r="D206" s="48" t="s">
        <v>925</v>
      </c>
      <c r="E206" s="49" t="s">
        <v>926</v>
      </c>
      <c r="F206" s="50">
        <v>0.044</v>
      </c>
      <c r="G206" s="5" t="s">
        <v>107</v>
      </c>
      <c r="H206" s="51" t="s">
        <v>918</v>
      </c>
      <c r="I206" s="11" t="s">
        <v>919</v>
      </c>
      <c r="J206" s="60" t="s">
        <v>107</v>
      </c>
      <c r="K206" s="11" t="s">
        <v>658</v>
      </c>
      <c r="L206" s="23" t="s">
        <v>920</v>
      </c>
      <c r="M206" s="11">
        <v>24</v>
      </c>
      <c r="N206" s="56">
        <v>21</v>
      </c>
      <c r="O206" s="56"/>
      <c r="P206" s="21" t="s">
        <v>34</v>
      </c>
      <c r="Q206" s="21" t="s">
        <v>471</v>
      </c>
      <c r="R206" s="21" t="s">
        <v>36</v>
      </c>
    </row>
    <row r="207" spans="1:18">
      <c r="A207" s="11">
        <v>206</v>
      </c>
      <c r="B207" s="11" t="s">
        <v>24</v>
      </c>
      <c r="C207" s="11" t="s">
        <v>766</v>
      </c>
      <c r="D207" s="48" t="s">
        <v>927</v>
      </c>
      <c r="E207" s="49" t="s">
        <v>928</v>
      </c>
      <c r="F207" s="50">
        <v>0.16535</v>
      </c>
      <c r="G207" s="5" t="s">
        <v>107</v>
      </c>
      <c r="H207" s="51" t="s">
        <v>573</v>
      </c>
      <c r="I207" s="11" t="s">
        <v>30</v>
      </c>
      <c r="J207" s="60" t="s">
        <v>107</v>
      </c>
      <c r="K207" s="5" t="s">
        <v>32</v>
      </c>
      <c r="L207" s="23" t="s">
        <v>560</v>
      </c>
      <c r="M207" s="11">
        <v>11.2</v>
      </c>
      <c r="N207" s="58"/>
      <c r="O207" s="58"/>
      <c r="P207" s="21" t="s">
        <v>34</v>
      </c>
      <c r="Q207" s="21" t="s">
        <v>471</v>
      </c>
      <c r="R207" s="21" t="s">
        <v>36</v>
      </c>
    </row>
    <row r="208" spans="1:18">
      <c r="A208" s="11">
        <v>207</v>
      </c>
      <c r="B208" s="11" t="s">
        <v>24</v>
      </c>
      <c r="C208" s="11" t="s">
        <v>58</v>
      </c>
      <c r="D208" s="44" t="s">
        <v>929</v>
      </c>
      <c r="E208" s="45" t="s">
        <v>930</v>
      </c>
      <c r="F208" s="46">
        <v>0.005</v>
      </c>
      <c r="G208" s="5" t="s">
        <v>107</v>
      </c>
      <c r="H208" s="47" t="s">
        <v>918</v>
      </c>
      <c r="I208" s="11" t="s">
        <v>919</v>
      </c>
      <c r="J208" s="60" t="s">
        <v>107</v>
      </c>
      <c r="K208" s="11" t="s">
        <v>658</v>
      </c>
      <c r="L208" s="23" t="s">
        <v>920</v>
      </c>
      <c r="M208" s="11">
        <v>24</v>
      </c>
      <c r="N208" s="56">
        <v>21</v>
      </c>
      <c r="O208" s="56"/>
      <c r="P208" s="21" t="s">
        <v>34</v>
      </c>
      <c r="Q208" s="21" t="s">
        <v>471</v>
      </c>
      <c r="R208" s="21" t="s">
        <v>36</v>
      </c>
    </row>
    <row r="209" spans="1:18">
      <c r="A209" s="11">
        <v>208</v>
      </c>
      <c r="B209" s="11" t="s">
        <v>24</v>
      </c>
      <c r="C209" s="11" t="s">
        <v>58</v>
      </c>
      <c r="D209" s="44" t="s">
        <v>931</v>
      </c>
      <c r="E209" s="45" t="s">
        <v>932</v>
      </c>
      <c r="F209" s="46">
        <v>1.40891</v>
      </c>
      <c r="G209" s="5" t="s">
        <v>107</v>
      </c>
      <c r="H209" s="47" t="s">
        <v>573</v>
      </c>
      <c r="I209" s="11" t="s">
        <v>30</v>
      </c>
      <c r="J209" s="60" t="s">
        <v>107</v>
      </c>
      <c r="K209" s="5" t="s">
        <v>32</v>
      </c>
      <c r="L209" s="23" t="s">
        <v>560</v>
      </c>
      <c r="M209" s="11">
        <v>11.2</v>
      </c>
      <c r="N209" s="56"/>
      <c r="O209" s="56"/>
      <c r="P209" s="21" t="s">
        <v>34</v>
      </c>
      <c r="Q209" s="21" t="s">
        <v>471</v>
      </c>
      <c r="R209" s="21" t="s">
        <v>36</v>
      </c>
    </row>
    <row r="210" spans="1:18">
      <c r="A210" s="11">
        <v>209</v>
      </c>
      <c r="B210" s="11" t="s">
        <v>24</v>
      </c>
      <c r="C210" s="11" t="s">
        <v>58</v>
      </c>
      <c r="D210" s="44" t="s">
        <v>933</v>
      </c>
      <c r="E210" s="45" t="s">
        <v>934</v>
      </c>
      <c r="F210" s="46">
        <v>1.44059</v>
      </c>
      <c r="G210" s="5" t="s">
        <v>107</v>
      </c>
      <c r="H210" s="47" t="s">
        <v>573</v>
      </c>
      <c r="I210" s="11" t="s">
        <v>30</v>
      </c>
      <c r="J210" s="60" t="s">
        <v>107</v>
      </c>
      <c r="K210" s="5" t="s">
        <v>32</v>
      </c>
      <c r="L210" s="23" t="s">
        <v>560</v>
      </c>
      <c r="M210" s="11">
        <v>11.2</v>
      </c>
      <c r="N210" s="58"/>
      <c r="O210" s="58"/>
      <c r="P210" s="21" t="s">
        <v>34</v>
      </c>
      <c r="Q210" s="21" t="s">
        <v>471</v>
      </c>
      <c r="R210" s="21" t="s">
        <v>36</v>
      </c>
    </row>
    <row r="211" spans="1:18">
      <c r="A211" s="11">
        <v>210</v>
      </c>
      <c r="B211" s="11" t="s">
        <v>24</v>
      </c>
      <c r="C211" s="11" t="s">
        <v>58</v>
      </c>
      <c r="D211" s="48" t="s">
        <v>935</v>
      </c>
      <c r="E211" s="49" t="s">
        <v>936</v>
      </c>
      <c r="F211" s="50">
        <v>1.5099</v>
      </c>
      <c r="G211" s="5" t="s">
        <v>107</v>
      </c>
      <c r="H211" s="51" t="s">
        <v>573</v>
      </c>
      <c r="I211" s="11" t="s">
        <v>30</v>
      </c>
      <c r="J211" s="60" t="s">
        <v>107</v>
      </c>
      <c r="K211" s="5" t="s">
        <v>32</v>
      </c>
      <c r="L211" s="23" t="s">
        <v>560</v>
      </c>
      <c r="M211" s="11">
        <v>11.2</v>
      </c>
      <c r="N211" s="58"/>
      <c r="O211" s="58"/>
      <c r="P211" s="21" t="s">
        <v>34</v>
      </c>
      <c r="Q211" s="21" t="s">
        <v>471</v>
      </c>
      <c r="R211" s="21" t="s">
        <v>36</v>
      </c>
    </row>
    <row r="212" spans="1:18">
      <c r="A212" s="11">
        <v>211</v>
      </c>
      <c r="B212" s="11" t="s">
        <v>24</v>
      </c>
      <c r="C212" s="11" t="s">
        <v>58</v>
      </c>
      <c r="D212" s="48" t="s">
        <v>937</v>
      </c>
      <c r="E212" s="49" t="s">
        <v>938</v>
      </c>
      <c r="F212" s="50">
        <v>0.79208</v>
      </c>
      <c r="G212" s="5" t="s">
        <v>107</v>
      </c>
      <c r="H212" s="51" t="s">
        <v>573</v>
      </c>
      <c r="I212" s="11" t="s">
        <v>30</v>
      </c>
      <c r="J212" s="60" t="s">
        <v>107</v>
      </c>
      <c r="K212" s="5" t="s">
        <v>32</v>
      </c>
      <c r="L212" s="23" t="s">
        <v>560</v>
      </c>
      <c r="M212" s="11">
        <v>11.2</v>
      </c>
      <c r="N212" s="58"/>
      <c r="O212" s="58"/>
      <c r="P212" s="21" t="s">
        <v>34</v>
      </c>
      <c r="Q212" s="21" t="s">
        <v>471</v>
      </c>
      <c r="R212" s="21" t="s">
        <v>36</v>
      </c>
    </row>
    <row r="213" spans="1:18">
      <c r="A213" s="11">
        <v>212</v>
      </c>
      <c r="B213" s="11" t="s">
        <v>24</v>
      </c>
      <c r="C213" s="11" t="s">
        <v>58</v>
      </c>
      <c r="D213" s="44" t="s">
        <v>939</v>
      </c>
      <c r="E213" s="45" t="s">
        <v>940</v>
      </c>
      <c r="F213" s="46">
        <v>1.321782</v>
      </c>
      <c r="G213" s="5" t="s">
        <v>107</v>
      </c>
      <c r="H213" s="47" t="s">
        <v>573</v>
      </c>
      <c r="I213" s="11" t="s">
        <v>30</v>
      </c>
      <c r="J213" s="60" t="s">
        <v>107</v>
      </c>
      <c r="K213" s="5" t="s">
        <v>32</v>
      </c>
      <c r="L213" s="23" t="s">
        <v>560</v>
      </c>
      <c r="M213" s="11">
        <v>11.2</v>
      </c>
      <c r="N213" s="58"/>
      <c r="O213" s="58"/>
      <c r="P213" s="21" t="s">
        <v>34</v>
      </c>
      <c r="Q213" s="21" t="s">
        <v>471</v>
      </c>
      <c r="R213" s="21" t="s">
        <v>36</v>
      </c>
    </row>
    <row r="214" spans="1:18">
      <c r="A214" s="11">
        <v>213</v>
      </c>
      <c r="B214" s="11" t="s">
        <v>24</v>
      </c>
      <c r="C214" s="11" t="s">
        <v>941</v>
      </c>
      <c r="D214" s="48" t="s">
        <v>942</v>
      </c>
      <c r="E214" s="49" t="s">
        <v>943</v>
      </c>
      <c r="F214" s="50">
        <v>0.089</v>
      </c>
      <c r="G214" s="5" t="s">
        <v>107</v>
      </c>
      <c r="H214" s="51" t="s">
        <v>656</v>
      </c>
      <c r="I214" s="11"/>
      <c r="J214" s="53" t="s">
        <v>107</v>
      </c>
      <c r="K214" s="11" t="s">
        <v>658</v>
      </c>
      <c r="L214" s="23" t="s">
        <v>628</v>
      </c>
      <c r="M214" s="11"/>
      <c r="N214" s="58"/>
      <c r="O214" s="58"/>
      <c r="P214" s="21" t="s">
        <v>34</v>
      </c>
      <c r="Q214" s="21" t="s">
        <v>471</v>
      </c>
      <c r="R214" s="21" t="s">
        <v>36</v>
      </c>
    </row>
    <row r="215" spans="1:18">
      <c r="A215" s="11">
        <v>214</v>
      </c>
      <c r="B215" s="11" t="s">
        <v>24</v>
      </c>
      <c r="C215" s="11">
        <v>1029</v>
      </c>
      <c r="D215" s="44" t="s">
        <v>944</v>
      </c>
      <c r="E215" s="45" t="s">
        <v>945</v>
      </c>
      <c r="F215" s="46">
        <v>0.016</v>
      </c>
      <c r="G215" s="5" t="s">
        <v>107</v>
      </c>
      <c r="H215" s="47" t="s">
        <v>769</v>
      </c>
      <c r="I215" s="11"/>
      <c r="J215" s="60" t="s">
        <v>755</v>
      </c>
      <c r="K215" s="11" t="s">
        <v>770</v>
      </c>
      <c r="L215" s="23" t="s">
        <v>771</v>
      </c>
      <c r="M215" s="11">
        <v>9</v>
      </c>
      <c r="N215" s="58"/>
      <c r="O215" s="58"/>
      <c r="P215" s="21" t="s">
        <v>34</v>
      </c>
      <c r="Q215" s="21" t="s">
        <v>471</v>
      </c>
      <c r="R215" s="21" t="s">
        <v>36</v>
      </c>
    </row>
    <row r="216" spans="1:18">
      <c r="A216" s="11">
        <v>215</v>
      </c>
      <c r="B216" s="11" t="s">
        <v>24</v>
      </c>
      <c r="C216" s="11" t="s">
        <v>664</v>
      </c>
      <c r="D216" s="44" t="s">
        <v>946</v>
      </c>
      <c r="E216" s="45" t="s">
        <v>947</v>
      </c>
      <c r="F216" s="46">
        <v>0.01584</v>
      </c>
      <c r="G216" s="5" t="s">
        <v>107</v>
      </c>
      <c r="H216" s="47" t="s">
        <v>573</v>
      </c>
      <c r="I216" s="11" t="s">
        <v>30</v>
      </c>
      <c r="J216" s="60" t="s">
        <v>755</v>
      </c>
      <c r="K216" s="5" t="s">
        <v>32</v>
      </c>
      <c r="L216" s="23" t="s">
        <v>560</v>
      </c>
      <c r="M216" s="11">
        <v>11.2</v>
      </c>
      <c r="N216" s="58"/>
      <c r="O216" s="58"/>
      <c r="P216" s="21" t="s">
        <v>34</v>
      </c>
      <c r="Q216" s="21" t="s">
        <v>471</v>
      </c>
      <c r="R216" s="21" t="s">
        <v>36</v>
      </c>
    </row>
    <row r="217" spans="1:18">
      <c r="A217" s="11">
        <v>216</v>
      </c>
      <c r="B217" s="11" t="s">
        <v>24</v>
      </c>
      <c r="C217" s="11" t="s">
        <v>664</v>
      </c>
      <c r="D217" s="44" t="s">
        <v>948</v>
      </c>
      <c r="E217" s="45" t="s">
        <v>949</v>
      </c>
      <c r="F217" s="46">
        <v>0.01584</v>
      </c>
      <c r="G217" s="5" t="s">
        <v>107</v>
      </c>
      <c r="H217" s="47" t="s">
        <v>573</v>
      </c>
      <c r="I217" s="11" t="s">
        <v>30</v>
      </c>
      <c r="J217" s="60" t="s">
        <v>755</v>
      </c>
      <c r="K217" s="5" t="s">
        <v>32</v>
      </c>
      <c r="L217" s="23" t="s">
        <v>560</v>
      </c>
      <c r="M217" s="11">
        <v>11.2</v>
      </c>
      <c r="N217" s="58"/>
      <c r="O217" s="58"/>
      <c r="P217" s="21" t="s">
        <v>34</v>
      </c>
      <c r="Q217" s="21" t="s">
        <v>471</v>
      </c>
      <c r="R217" s="21" t="s">
        <v>36</v>
      </c>
    </row>
    <row r="218" spans="1:18">
      <c r="A218" s="11">
        <v>217</v>
      </c>
      <c r="B218" s="11" t="s">
        <v>24</v>
      </c>
      <c r="C218" s="11" t="s">
        <v>950</v>
      </c>
      <c r="D218" s="48" t="s">
        <v>951</v>
      </c>
      <c r="E218" s="49" t="s">
        <v>952</v>
      </c>
      <c r="F218" s="50">
        <v>0.0306</v>
      </c>
      <c r="G218" s="5" t="s">
        <v>225</v>
      </c>
      <c r="H218" s="51" t="s">
        <v>953</v>
      </c>
      <c r="I218" s="11"/>
      <c r="J218" s="57" t="s">
        <v>954</v>
      </c>
      <c r="K218" s="23" t="s">
        <v>227</v>
      </c>
      <c r="L218" s="23" t="s">
        <v>955</v>
      </c>
      <c r="M218" s="11">
        <v>25</v>
      </c>
      <c r="N218" s="58"/>
      <c r="O218" s="58"/>
      <c r="P218" s="21" t="s">
        <v>34</v>
      </c>
      <c r="Q218" s="21" t="s">
        <v>471</v>
      </c>
      <c r="R218" s="21" t="s">
        <v>36</v>
      </c>
    </row>
    <row r="219" spans="1:18">
      <c r="A219" s="11">
        <v>218</v>
      </c>
      <c r="B219" s="11" t="s">
        <v>24</v>
      </c>
      <c r="C219" s="11" t="s">
        <v>956</v>
      </c>
      <c r="D219" s="44" t="s">
        <v>957</v>
      </c>
      <c r="E219" s="45" t="s">
        <v>958</v>
      </c>
      <c r="F219" s="46">
        <v>0.027</v>
      </c>
      <c r="G219" s="5" t="s">
        <v>225</v>
      </c>
      <c r="H219" s="47" t="s">
        <v>953</v>
      </c>
      <c r="I219" s="11"/>
      <c r="J219" s="59" t="s">
        <v>954</v>
      </c>
      <c r="K219" s="23" t="s">
        <v>227</v>
      </c>
      <c r="L219" s="23" t="s">
        <v>955</v>
      </c>
      <c r="M219" s="11">
        <v>25</v>
      </c>
      <c r="N219" s="58"/>
      <c r="O219" s="58"/>
      <c r="P219" s="21" t="s">
        <v>34</v>
      </c>
      <c r="Q219" s="21" t="s">
        <v>471</v>
      </c>
      <c r="R219" s="21" t="s">
        <v>36</v>
      </c>
    </row>
    <row r="220" spans="1:18">
      <c r="A220" s="11">
        <v>219</v>
      </c>
      <c r="B220" s="11" t="s">
        <v>24</v>
      </c>
      <c r="C220" s="11" t="s">
        <v>40</v>
      </c>
      <c r="D220" s="44" t="s">
        <v>959</v>
      </c>
      <c r="E220" s="45" t="s">
        <v>960</v>
      </c>
      <c r="F220" s="46">
        <v>0.02772</v>
      </c>
      <c r="G220" s="5" t="s">
        <v>107</v>
      </c>
      <c r="H220" s="47" t="s">
        <v>573</v>
      </c>
      <c r="I220" s="11" t="s">
        <v>30</v>
      </c>
      <c r="J220" s="53" t="s">
        <v>107</v>
      </c>
      <c r="K220" s="5" t="s">
        <v>32</v>
      </c>
      <c r="L220" s="23" t="s">
        <v>560</v>
      </c>
      <c r="M220" s="11">
        <v>11.2</v>
      </c>
      <c r="N220" s="58"/>
      <c r="O220" s="58"/>
      <c r="P220" s="21" t="s">
        <v>34</v>
      </c>
      <c r="Q220" s="21" t="s">
        <v>471</v>
      </c>
      <c r="R220" s="21" t="s">
        <v>36</v>
      </c>
    </row>
    <row r="221" spans="1:18">
      <c r="A221" s="11">
        <v>220</v>
      </c>
      <c r="B221" s="11" t="s">
        <v>24</v>
      </c>
      <c r="C221" s="11" t="s">
        <v>40</v>
      </c>
      <c r="D221" s="44" t="s">
        <v>961</v>
      </c>
      <c r="E221" s="45" t="s">
        <v>962</v>
      </c>
      <c r="F221" s="46">
        <v>0.07228</v>
      </c>
      <c r="G221" s="5" t="s">
        <v>107</v>
      </c>
      <c r="H221" s="47" t="s">
        <v>573</v>
      </c>
      <c r="I221" s="11" t="s">
        <v>30</v>
      </c>
      <c r="J221" s="53" t="s">
        <v>107</v>
      </c>
      <c r="K221" s="5" t="s">
        <v>32</v>
      </c>
      <c r="L221" s="23" t="s">
        <v>560</v>
      </c>
      <c r="M221" s="11">
        <v>11.2</v>
      </c>
      <c r="N221" s="58"/>
      <c r="O221" s="58"/>
      <c r="P221" s="21" t="s">
        <v>34</v>
      </c>
      <c r="Q221" s="21" t="s">
        <v>471</v>
      </c>
      <c r="R221" s="21" t="s">
        <v>36</v>
      </c>
    </row>
    <row r="222" spans="1:18">
      <c r="A222" s="11">
        <v>221</v>
      </c>
      <c r="B222" s="11" t="s">
        <v>24</v>
      </c>
      <c r="C222" s="11" t="s">
        <v>399</v>
      </c>
      <c r="D222" s="44" t="s">
        <v>963</v>
      </c>
      <c r="E222" s="45" t="s">
        <v>964</v>
      </c>
      <c r="F222" s="46">
        <v>0.307</v>
      </c>
      <c r="G222" s="5" t="s">
        <v>107</v>
      </c>
      <c r="H222" s="47" t="s">
        <v>626</v>
      </c>
      <c r="I222" s="11"/>
      <c r="J222" s="53" t="s">
        <v>107</v>
      </c>
      <c r="K222" s="11" t="s">
        <v>627</v>
      </c>
      <c r="L222" s="23" t="s">
        <v>628</v>
      </c>
      <c r="M222" s="11">
        <v>15.5</v>
      </c>
      <c r="N222" s="58"/>
      <c r="O222" s="58"/>
      <c r="P222" s="21" t="s">
        <v>34</v>
      </c>
      <c r="Q222" s="21" t="s">
        <v>471</v>
      </c>
      <c r="R222" s="21" t="s">
        <v>36</v>
      </c>
    </row>
    <row r="223" spans="1:18">
      <c r="A223" s="11">
        <v>222</v>
      </c>
      <c r="B223" s="11" t="s">
        <v>24</v>
      </c>
      <c r="C223" s="11" t="s">
        <v>399</v>
      </c>
      <c r="D223" s="48" t="s">
        <v>965</v>
      </c>
      <c r="E223" s="49" t="s">
        <v>966</v>
      </c>
      <c r="F223" s="50">
        <v>0.307</v>
      </c>
      <c r="G223" s="5" t="s">
        <v>107</v>
      </c>
      <c r="H223" s="51" t="s">
        <v>626</v>
      </c>
      <c r="I223" s="11"/>
      <c r="J223" s="53" t="s">
        <v>107</v>
      </c>
      <c r="K223" s="11" t="s">
        <v>627</v>
      </c>
      <c r="L223" s="23" t="s">
        <v>628</v>
      </c>
      <c r="M223" s="11">
        <v>15.5</v>
      </c>
      <c r="N223" s="58"/>
      <c r="O223" s="58"/>
      <c r="P223" s="21" t="s">
        <v>34</v>
      </c>
      <c r="Q223" s="21" t="s">
        <v>471</v>
      </c>
      <c r="R223" s="21" t="s">
        <v>36</v>
      </c>
    </row>
    <row r="224" spans="1:18">
      <c r="A224" s="11">
        <v>223</v>
      </c>
      <c r="B224" s="11" t="s">
        <v>24</v>
      </c>
      <c r="C224" s="11" t="s">
        <v>399</v>
      </c>
      <c r="D224" s="48" t="s">
        <v>967</v>
      </c>
      <c r="E224" s="49" t="s">
        <v>968</v>
      </c>
      <c r="F224" s="50">
        <v>0.08762</v>
      </c>
      <c r="G224" s="5" t="s">
        <v>107</v>
      </c>
      <c r="H224" s="51" t="s">
        <v>573</v>
      </c>
      <c r="I224" s="11" t="s">
        <v>30</v>
      </c>
      <c r="J224" s="53" t="s">
        <v>107</v>
      </c>
      <c r="K224" s="5" t="s">
        <v>32</v>
      </c>
      <c r="L224" s="23" t="s">
        <v>560</v>
      </c>
      <c r="M224" s="11">
        <v>11.2</v>
      </c>
      <c r="N224" s="58"/>
      <c r="O224" s="58"/>
      <c r="P224" s="21" t="s">
        <v>34</v>
      </c>
      <c r="Q224" s="21" t="s">
        <v>471</v>
      </c>
      <c r="R224" s="21" t="s">
        <v>36</v>
      </c>
    </row>
    <row r="225" spans="1:18">
      <c r="A225" s="11">
        <v>224</v>
      </c>
      <c r="B225" s="11" t="s">
        <v>24</v>
      </c>
      <c r="C225" s="11" t="s">
        <v>399</v>
      </c>
      <c r="D225" s="44" t="s">
        <v>969</v>
      </c>
      <c r="E225" s="45" t="s">
        <v>970</v>
      </c>
      <c r="F225" s="46">
        <v>0.032</v>
      </c>
      <c r="G225" s="5" t="s">
        <v>107</v>
      </c>
      <c r="H225" s="47" t="s">
        <v>626</v>
      </c>
      <c r="I225" s="11"/>
      <c r="J225" s="53" t="s">
        <v>107</v>
      </c>
      <c r="K225" s="11" t="s">
        <v>627</v>
      </c>
      <c r="L225" s="23" t="s">
        <v>628</v>
      </c>
      <c r="M225" s="11">
        <v>15.5</v>
      </c>
      <c r="N225" s="58"/>
      <c r="O225" s="58"/>
      <c r="P225" s="21" t="s">
        <v>34</v>
      </c>
      <c r="Q225" s="21" t="s">
        <v>471</v>
      </c>
      <c r="R225" s="21" t="s">
        <v>36</v>
      </c>
    </row>
    <row r="226" spans="1:18">
      <c r="A226" s="11">
        <v>225</v>
      </c>
      <c r="B226" s="11" t="s">
        <v>24</v>
      </c>
      <c r="C226" s="11" t="s">
        <v>399</v>
      </c>
      <c r="D226" s="44" t="s">
        <v>971</v>
      </c>
      <c r="E226" s="45" t="s">
        <v>972</v>
      </c>
      <c r="F226" s="46">
        <v>0.08762</v>
      </c>
      <c r="G226" s="5" t="s">
        <v>107</v>
      </c>
      <c r="H226" s="47" t="s">
        <v>573</v>
      </c>
      <c r="I226" s="11" t="s">
        <v>30</v>
      </c>
      <c r="J226" s="53" t="s">
        <v>107</v>
      </c>
      <c r="K226" s="5" t="s">
        <v>32</v>
      </c>
      <c r="L226" s="23" t="s">
        <v>560</v>
      </c>
      <c r="M226" s="11">
        <v>11.2</v>
      </c>
      <c r="N226" s="58"/>
      <c r="O226" s="58"/>
      <c r="P226" s="21" t="s">
        <v>34</v>
      </c>
      <c r="Q226" s="21" t="s">
        <v>471</v>
      </c>
      <c r="R226" s="21" t="s">
        <v>36</v>
      </c>
    </row>
    <row r="227" spans="1:18">
      <c r="A227" s="11">
        <v>226</v>
      </c>
      <c r="B227" s="11" t="s">
        <v>24</v>
      </c>
      <c r="C227" s="11" t="s">
        <v>399</v>
      </c>
      <c r="D227" s="48" t="s">
        <v>973</v>
      </c>
      <c r="E227" s="49" t="s">
        <v>974</v>
      </c>
      <c r="F227" s="50">
        <v>0.032</v>
      </c>
      <c r="G227" s="5" t="s">
        <v>107</v>
      </c>
      <c r="H227" s="51" t="s">
        <v>626</v>
      </c>
      <c r="I227" s="11"/>
      <c r="J227" s="53" t="s">
        <v>107</v>
      </c>
      <c r="K227" s="11" t="s">
        <v>627</v>
      </c>
      <c r="L227" s="23" t="s">
        <v>628</v>
      </c>
      <c r="M227" s="11">
        <v>15.5</v>
      </c>
      <c r="N227" s="58"/>
      <c r="O227" s="58"/>
      <c r="P227" s="21" t="s">
        <v>34</v>
      </c>
      <c r="Q227" s="21" t="s">
        <v>471</v>
      </c>
      <c r="R227" s="21" t="s">
        <v>36</v>
      </c>
    </row>
    <row r="228" spans="1:18">
      <c r="A228" s="11">
        <v>227</v>
      </c>
      <c r="B228" s="11" t="s">
        <v>24</v>
      </c>
      <c r="C228" s="11" t="s">
        <v>956</v>
      </c>
      <c r="D228" s="44" t="s">
        <v>975</v>
      </c>
      <c r="E228" s="45" t="s">
        <v>976</v>
      </c>
      <c r="F228" s="46">
        <v>0.085</v>
      </c>
      <c r="G228" s="5" t="s">
        <v>107</v>
      </c>
      <c r="H228" s="47" t="s">
        <v>953</v>
      </c>
      <c r="I228" s="11"/>
      <c r="J228" s="59" t="s">
        <v>977</v>
      </c>
      <c r="K228" s="23" t="s">
        <v>227</v>
      </c>
      <c r="L228" s="23" t="s">
        <v>955</v>
      </c>
      <c r="M228" s="11">
        <v>25</v>
      </c>
      <c r="N228" s="58"/>
      <c r="O228" s="58"/>
      <c r="P228" s="21" t="s">
        <v>34</v>
      </c>
      <c r="Q228" s="21" t="s">
        <v>471</v>
      </c>
      <c r="R228" s="21" t="s">
        <v>36</v>
      </c>
    </row>
    <row r="229" spans="1:18">
      <c r="A229" s="11">
        <v>228</v>
      </c>
      <c r="B229" s="11" t="s">
        <v>24</v>
      </c>
      <c r="C229" s="11" t="s">
        <v>956</v>
      </c>
      <c r="D229" s="48" t="s">
        <v>978</v>
      </c>
      <c r="E229" s="49" t="s">
        <v>979</v>
      </c>
      <c r="F229" s="50">
        <v>0.007075</v>
      </c>
      <c r="G229" s="5" t="s">
        <v>107</v>
      </c>
      <c r="H229" s="51" t="s">
        <v>980</v>
      </c>
      <c r="I229" s="11" t="s">
        <v>981</v>
      </c>
      <c r="J229" s="60" t="s">
        <v>107</v>
      </c>
      <c r="K229" s="11" t="s">
        <v>982</v>
      </c>
      <c r="L229" s="23" t="s">
        <v>560</v>
      </c>
      <c r="M229" s="11">
        <v>24</v>
      </c>
      <c r="N229" s="58"/>
      <c r="O229" s="58"/>
      <c r="P229" s="21" t="s">
        <v>34</v>
      </c>
      <c r="Q229" s="21" t="s">
        <v>471</v>
      </c>
      <c r="R229" s="21" t="s">
        <v>36</v>
      </c>
    </row>
    <row r="230" spans="1:18">
      <c r="A230" s="11">
        <v>229</v>
      </c>
      <c r="B230" s="11" t="s">
        <v>24</v>
      </c>
      <c r="C230" s="11" t="s">
        <v>956</v>
      </c>
      <c r="D230" s="44" t="s">
        <v>983</v>
      </c>
      <c r="E230" s="45" t="s">
        <v>984</v>
      </c>
      <c r="F230" s="46">
        <v>0.01705</v>
      </c>
      <c r="G230" s="5" t="s">
        <v>107</v>
      </c>
      <c r="H230" s="47" t="s">
        <v>980</v>
      </c>
      <c r="I230" s="11" t="s">
        <v>981</v>
      </c>
      <c r="J230" s="60" t="s">
        <v>107</v>
      </c>
      <c r="K230" s="11" t="s">
        <v>982</v>
      </c>
      <c r="L230" s="23" t="s">
        <v>560</v>
      </c>
      <c r="M230" s="11">
        <v>24</v>
      </c>
      <c r="N230" s="58"/>
      <c r="O230" s="58"/>
      <c r="P230" s="21" t="s">
        <v>34</v>
      </c>
      <c r="Q230" s="21" t="s">
        <v>471</v>
      </c>
      <c r="R230" s="21" t="s">
        <v>36</v>
      </c>
    </row>
    <row r="231" spans="1:18">
      <c r="A231" s="11">
        <v>230</v>
      </c>
      <c r="B231" s="11" t="s">
        <v>24</v>
      </c>
      <c r="C231" s="11" t="s">
        <v>950</v>
      </c>
      <c r="D231" s="48" t="s">
        <v>985</v>
      </c>
      <c r="E231" s="49" t="s">
        <v>986</v>
      </c>
      <c r="F231" s="50">
        <v>0.076</v>
      </c>
      <c r="G231" s="5" t="s">
        <v>107</v>
      </c>
      <c r="H231" s="51" t="s">
        <v>953</v>
      </c>
      <c r="I231" s="11"/>
      <c r="J231" s="57" t="s">
        <v>977</v>
      </c>
      <c r="K231" s="23" t="s">
        <v>227</v>
      </c>
      <c r="L231" s="23" t="s">
        <v>955</v>
      </c>
      <c r="M231" s="11">
        <v>25</v>
      </c>
      <c r="N231" s="58"/>
      <c r="O231" s="58"/>
      <c r="P231" s="21" t="s">
        <v>34</v>
      </c>
      <c r="Q231" s="21" t="s">
        <v>471</v>
      </c>
      <c r="R231" s="21" t="s">
        <v>36</v>
      </c>
    </row>
    <row r="232" spans="1:18">
      <c r="A232" s="11">
        <v>231</v>
      </c>
      <c r="B232" s="11" t="s">
        <v>24</v>
      </c>
      <c r="C232" s="11" t="s">
        <v>950</v>
      </c>
      <c r="D232" s="44" t="s">
        <v>987</v>
      </c>
      <c r="E232" s="45" t="s">
        <v>988</v>
      </c>
      <c r="F232" s="46">
        <v>0.0192</v>
      </c>
      <c r="G232" s="5" t="s">
        <v>107</v>
      </c>
      <c r="H232" s="47" t="s">
        <v>980</v>
      </c>
      <c r="I232" s="11" t="s">
        <v>981</v>
      </c>
      <c r="J232" s="60" t="s">
        <v>107</v>
      </c>
      <c r="K232" s="11" t="s">
        <v>982</v>
      </c>
      <c r="L232" s="23" t="s">
        <v>560</v>
      </c>
      <c r="M232" s="11">
        <v>24</v>
      </c>
      <c r="N232" s="58"/>
      <c r="O232" s="58"/>
      <c r="P232" s="21" t="s">
        <v>34</v>
      </c>
      <c r="Q232" s="21" t="s">
        <v>471</v>
      </c>
      <c r="R232" s="21" t="s">
        <v>36</v>
      </c>
    </row>
    <row r="233" spans="1:18">
      <c r="A233" s="11">
        <v>232</v>
      </c>
      <c r="B233" s="11" t="s">
        <v>24</v>
      </c>
      <c r="C233" s="11" t="s">
        <v>950</v>
      </c>
      <c r="D233" s="48" t="s">
        <v>989</v>
      </c>
      <c r="E233" s="49" t="s">
        <v>990</v>
      </c>
      <c r="F233" s="50">
        <v>0.005775</v>
      </c>
      <c r="G233" s="5" t="s">
        <v>107</v>
      </c>
      <c r="H233" s="51" t="s">
        <v>980</v>
      </c>
      <c r="I233" s="11" t="s">
        <v>981</v>
      </c>
      <c r="J233" s="60" t="s">
        <v>107</v>
      </c>
      <c r="K233" s="11" t="s">
        <v>982</v>
      </c>
      <c r="L233" s="23" t="s">
        <v>560</v>
      </c>
      <c r="M233" s="11">
        <v>24</v>
      </c>
      <c r="N233" s="58"/>
      <c r="O233" s="58"/>
      <c r="P233" s="21" t="s">
        <v>34</v>
      </c>
      <c r="Q233" s="21" t="s">
        <v>471</v>
      </c>
      <c r="R233" s="21" t="s">
        <v>36</v>
      </c>
    </row>
    <row r="234" spans="1:18">
      <c r="A234" s="11">
        <v>233</v>
      </c>
      <c r="B234" s="11" t="s">
        <v>24</v>
      </c>
      <c r="C234" s="11" t="s">
        <v>991</v>
      </c>
      <c r="D234" s="44" t="s">
        <v>992</v>
      </c>
      <c r="E234" s="45" t="s">
        <v>993</v>
      </c>
      <c r="F234" s="46">
        <v>0.051</v>
      </c>
      <c r="G234" s="5" t="s">
        <v>107</v>
      </c>
      <c r="H234" s="47" t="s">
        <v>769</v>
      </c>
      <c r="I234" s="11"/>
      <c r="J234" s="60" t="s">
        <v>755</v>
      </c>
      <c r="K234" s="11" t="s">
        <v>770</v>
      </c>
      <c r="L234" s="23" t="s">
        <v>771</v>
      </c>
      <c r="M234" s="11">
        <v>9</v>
      </c>
      <c r="N234" s="58"/>
      <c r="O234" s="58"/>
      <c r="P234" s="21" t="s">
        <v>34</v>
      </c>
      <c r="Q234" s="21" t="s">
        <v>471</v>
      </c>
      <c r="R234" s="21" t="s">
        <v>36</v>
      </c>
    </row>
    <row r="235" spans="1:18">
      <c r="A235" s="11">
        <v>234</v>
      </c>
      <c r="B235" s="11" t="s">
        <v>24</v>
      </c>
      <c r="C235" s="11" t="s">
        <v>991</v>
      </c>
      <c r="D235" s="44" t="s">
        <v>994</v>
      </c>
      <c r="E235" s="45" t="s">
        <v>995</v>
      </c>
      <c r="F235" s="46">
        <v>0.01733</v>
      </c>
      <c r="G235" s="5" t="s">
        <v>107</v>
      </c>
      <c r="H235" s="47" t="s">
        <v>733</v>
      </c>
      <c r="I235" s="11"/>
      <c r="J235" s="59" t="s">
        <v>676</v>
      </c>
      <c r="K235" s="11"/>
      <c r="L235" s="23" t="s">
        <v>734</v>
      </c>
      <c r="M235" s="11">
        <v>8.85</v>
      </c>
      <c r="N235" s="58"/>
      <c r="O235" s="58"/>
      <c r="P235" s="21" t="s">
        <v>34</v>
      </c>
      <c r="Q235" s="21" t="s">
        <v>471</v>
      </c>
      <c r="R235" s="21" t="s">
        <v>36</v>
      </c>
    </row>
    <row r="236" spans="1:18">
      <c r="A236" s="11">
        <v>235</v>
      </c>
      <c r="B236" s="11" t="s">
        <v>24</v>
      </c>
      <c r="C236" s="11" t="s">
        <v>362</v>
      </c>
      <c r="D236" s="44" t="s">
        <v>996</v>
      </c>
      <c r="E236" s="45" t="s">
        <v>997</v>
      </c>
      <c r="F236" s="46">
        <v>0.03712</v>
      </c>
      <c r="G236" s="5" t="s">
        <v>107</v>
      </c>
      <c r="H236" s="47" t="s">
        <v>769</v>
      </c>
      <c r="I236" s="11"/>
      <c r="J236" s="59" t="s">
        <v>676</v>
      </c>
      <c r="K236" s="11" t="s">
        <v>770</v>
      </c>
      <c r="L236" s="23" t="s">
        <v>771</v>
      </c>
      <c r="M236" s="11">
        <v>9</v>
      </c>
      <c r="N236" s="58"/>
      <c r="O236" s="58"/>
      <c r="P236" s="21" t="s">
        <v>34</v>
      </c>
      <c r="Q236" s="21" t="s">
        <v>471</v>
      </c>
      <c r="R236" s="21" t="s">
        <v>36</v>
      </c>
    </row>
    <row r="237" spans="1:18">
      <c r="A237" s="11">
        <v>236</v>
      </c>
      <c r="B237" s="11" t="s">
        <v>24</v>
      </c>
      <c r="C237" s="11">
        <v>1029</v>
      </c>
      <c r="D237" s="48" t="s">
        <v>180</v>
      </c>
      <c r="E237" s="49" t="s">
        <v>181</v>
      </c>
      <c r="F237" s="50">
        <v>0.0522</v>
      </c>
      <c r="G237" s="5" t="s">
        <v>107</v>
      </c>
      <c r="H237" s="51" t="s">
        <v>573</v>
      </c>
      <c r="I237" s="11" t="s">
        <v>30</v>
      </c>
      <c r="J237" s="57" t="s">
        <v>31</v>
      </c>
      <c r="K237" s="5" t="s">
        <v>32</v>
      </c>
      <c r="L237" s="23" t="s">
        <v>560</v>
      </c>
      <c r="M237" s="11">
        <v>11.2</v>
      </c>
      <c r="N237" s="58"/>
      <c r="O237" s="58"/>
      <c r="P237" s="21" t="s">
        <v>34</v>
      </c>
      <c r="Q237" s="21" t="s">
        <v>471</v>
      </c>
      <c r="R237" s="21" t="s">
        <v>36</v>
      </c>
    </row>
    <row r="238" spans="1:18">
      <c r="A238" s="11">
        <v>237</v>
      </c>
      <c r="B238" s="11" t="s">
        <v>24</v>
      </c>
      <c r="C238" s="11">
        <v>1475</v>
      </c>
      <c r="D238" s="48" t="s">
        <v>998</v>
      </c>
      <c r="E238" s="49" t="s">
        <v>999</v>
      </c>
      <c r="F238" s="50">
        <v>0.024</v>
      </c>
      <c r="G238" s="5" t="s">
        <v>246</v>
      </c>
      <c r="H238" s="51" t="s">
        <v>1000</v>
      </c>
      <c r="I238" s="11"/>
      <c r="J238" s="60" t="s">
        <v>246</v>
      </c>
      <c r="K238" s="11"/>
      <c r="L238" s="23" t="s">
        <v>734</v>
      </c>
      <c r="M238" s="11">
        <v>17.61</v>
      </c>
      <c r="N238" s="58"/>
      <c r="O238" s="58"/>
      <c r="P238" s="21" t="s">
        <v>34</v>
      </c>
      <c r="Q238" s="21" t="s">
        <v>471</v>
      </c>
      <c r="R238" s="21" t="s">
        <v>36</v>
      </c>
    </row>
    <row r="239" spans="1:18">
      <c r="A239" s="11">
        <v>238</v>
      </c>
      <c r="B239" s="11" t="s">
        <v>24</v>
      </c>
      <c r="C239" s="11">
        <v>6486</v>
      </c>
      <c r="D239" s="44" t="s">
        <v>1001</v>
      </c>
      <c r="E239" s="45" t="s">
        <v>1002</v>
      </c>
      <c r="F239" s="46">
        <v>0.00995</v>
      </c>
      <c r="G239" s="5" t="s">
        <v>107</v>
      </c>
      <c r="H239" s="47" t="s">
        <v>733</v>
      </c>
      <c r="I239" s="11"/>
      <c r="J239" s="59" t="s">
        <v>676</v>
      </c>
      <c r="K239" s="11"/>
      <c r="L239" s="23" t="s">
        <v>734</v>
      </c>
      <c r="M239" s="11">
        <v>8.85</v>
      </c>
      <c r="N239" s="58"/>
      <c r="O239" s="58"/>
      <c r="P239" s="21" t="s">
        <v>34</v>
      </c>
      <c r="Q239" s="21" t="s">
        <v>471</v>
      </c>
      <c r="R239" s="21" t="s">
        <v>36</v>
      </c>
    </row>
    <row r="240" spans="1:18">
      <c r="A240" s="11">
        <v>239</v>
      </c>
      <c r="B240" s="11" t="s">
        <v>24</v>
      </c>
      <c r="C240" s="11" t="s">
        <v>90</v>
      </c>
      <c r="D240" s="44" t="s">
        <v>184</v>
      </c>
      <c r="E240" s="45" t="s">
        <v>185</v>
      </c>
      <c r="F240" s="46">
        <v>0.06305</v>
      </c>
      <c r="G240" s="5" t="s">
        <v>107</v>
      </c>
      <c r="H240" s="47" t="s">
        <v>573</v>
      </c>
      <c r="I240" s="11" t="s">
        <v>30</v>
      </c>
      <c r="J240" s="60" t="s">
        <v>755</v>
      </c>
      <c r="K240" s="5" t="s">
        <v>32</v>
      </c>
      <c r="L240" s="23" t="s">
        <v>560</v>
      </c>
      <c r="M240" s="11">
        <v>11.2</v>
      </c>
      <c r="N240" s="58"/>
      <c r="O240" s="58"/>
      <c r="P240" s="21" t="s">
        <v>34</v>
      </c>
      <c r="Q240" s="21" t="s">
        <v>471</v>
      </c>
      <c r="R240" s="21" t="s">
        <v>36</v>
      </c>
    </row>
    <row r="241" spans="1:18">
      <c r="A241" s="11">
        <v>240</v>
      </c>
      <c r="B241" s="11" t="s">
        <v>24</v>
      </c>
      <c r="C241" s="11" t="s">
        <v>1003</v>
      </c>
      <c r="D241" s="44" t="s">
        <v>1004</v>
      </c>
      <c r="E241" s="45" t="s">
        <v>1005</v>
      </c>
      <c r="F241" s="46">
        <v>0.32376</v>
      </c>
      <c r="G241" s="5" t="s">
        <v>107</v>
      </c>
      <c r="H241" s="47" t="s">
        <v>573</v>
      </c>
      <c r="I241" s="11" t="s">
        <v>30</v>
      </c>
      <c r="J241" s="60" t="s">
        <v>755</v>
      </c>
      <c r="K241" s="5" t="s">
        <v>32</v>
      </c>
      <c r="L241" s="23" t="s">
        <v>560</v>
      </c>
      <c r="M241" s="11">
        <v>11.2</v>
      </c>
      <c r="N241" s="58"/>
      <c r="O241" s="58"/>
      <c r="P241" s="21" t="s">
        <v>34</v>
      </c>
      <c r="Q241" s="21" t="s">
        <v>471</v>
      </c>
      <c r="R241" s="21" t="s">
        <v>36</v>
      </c>
    </row>
    <row r="242" spans="1:18">
      <c r="A242" s="11">
        <v>241</v>
      </c>
      <c r="B242" s="11" t="s">
        <v>24</v>
      </c>
      <c r="C242" s="11" t="s">
        <v>1003</v>
      </c>
      <c r="D242" s="44" t="s">
        <v>1006</v>
      </c>
      <c r="E242" s="45" t="s">
        <v>1007</v>
      </c>
      <c r="F242" s="46">
        <v>0.07921</v>
      </c>
      <c r="G242" s="5" t="s">
        <v>107</v>
      </c>
      <c r="H242" s="47" t="s">
        <v>573</v>
      </c>
      <c r="I242" s="11" t="s">
        <v>30</v>
      </c>
      <c r="J242" s="60" t="s">
        <v>755</v>
      </c>
      <c r="K242" s="5" t="s">
        <v>32</v>
      </c>
      <c r="L242" s="23" t="s">
        <v>560</v>
      </c>
      <c r="M242" s="11">
        <v>11.2</v>
      </c>
      <c r="N242" s="58"/>
      <c r="O242" s="58"/>
      <c r="P242" s="21" t="s">
        <v>34</v>
      </c>
      <c r="Q242" s="21" t="s">
        <v>471</v>
      </c>
      <c r="R242" s="21" t="s">
        <v>36</v>
      </c>
    </row>
    <row r="243" spans="1:18">
      <c r="A243" s="11">
        <v>242</v>
      </c>
      <c r="B243" s="11" t="s">
        <v>24</v>
      </c>
      <c r="C243" s="11" t="s">
        <v>1008</v>
      </c>
      <c r="D243" s="48" t="s">
        <v>1009</v>
      </c>
      <c r="E243" s="49" t="s">
        <v>1010</v>
      </c>
      <c r="F243" s="50">
        <v>0.018</v>
      </c>
      <c r="G243" s="5" t="s">
        <v>107</v>
      </c>
      <c r="H243" s="51" t="s">
        <v>769</v>
      </c>
      <c r="I243" s="11"/>
      <c r="J243" s="60" t="s">
        <v>755</v>
      </c>
      <c r="K243" s="11" t="s">
        <v>770</v>
      </c>
      <c r="L243" s="23" t="s">
        <v>771</v>
      </c>
      <c r="M243" s="11">
        <v>9</v>
      </c>
      <c r="N243" s="58"/>
      <c r="O243" s="58"/>
      <c r="P243" s="21" t="s">
        <v>34</v>
      </c>
      <c r="Q243" s="21" t="s">
        <v>471</v>
      </c>
      <c r="R243" s="21" t="s">
        <v>36</v>
      </c>
    </row>
    <row r="244" spans="1:18">
      <c r="A244" s="11">
        <v>243</v>
      </c>
      <c r="B244" s="11" t="s">
        <v>24</v>
      </c>
      <c r="C244" s="11" t="s">
        <v>161</v>
      </c>
      <c r="D244" s="48" t="s">
        <v>1011</v>
      </c>
      <c r="E244" s="49" t="s">
        <v>1012</v>
      </c>
      <c r="F244" s="50">
        <v>0.184</v>
      </c>
      <c r="G244" s="5" t="s">
        <v>107</v>
      </c>
      <c r="H244" s="51" t="s">
        <v>769</v>
      </c>
      <c r="I244" s="11"/>
      <c r="J244" s="60" t="s">
        <v>755</v>
      </c>
      <c r="K244" s="11" t="s">
        <v>770</v>
      </c>
      <c r="L244" s="23" t="s">
        <v>771</v>
      </c>
      <c r="M244" s="11">
        <v>9</v>
      </c>
      <c r="N244" s="58"/>
      <c r="O244" s="58"/>
      <c r="P244" s="21" t="s">
        <v>34</v>
      </c>
      <c r="Q244" s="21" t="s">
        <v>471</v>
      </c>
      <c r="R244" s="21" t="s">
        <v>36</v>
      </c>
    </row>
    <row r="245" spans="1:18">
      <c r="A245" s="11">
        <v>244</v>
      </c>
      <c r="B245" s="11" t="s">
        <v>24</v>
      </c>
      <c r="C245" s="11" t="s">
        <v>1008</v>
      </c>
      <c r="D245" s="44" t="s">
        <v>1013</v>
      </c>
      <c r="E245" s="45" t="s">
        <v>1014</v>
      </c>
      <c r="F245" s="46">
        <v>0.021</v>
      </c>
      <c r="G245" s="5" t="s">
        <v>107</v>
      </c>
      <c r="H245" s="47" t="s">
        <v>769</v>
      </c>
      <c r="I245" s="11"/>
      <c r="J245" s="60" t="s">
        <v>755</v>
      </c>
      <c r="K245" s="11" t="s">
        <v>770</v>
      </c>
      <c r="L245" s="23" t="s">
        <v>771</v>
      </c>
      <c r="M245" s="11">
        <v>9</v>
      </c>
      <c r="N245" s="58"/>
      <c r="O245" s="58"/>
      <c r="P245" s="21" t="s">
        <v>34</v>
      </c>
      <c r="Q245" s="21" t="s">
        <v>471</v>
      </c>
      <c r="R245" s="21" t="s">
        <v>36</v>
      </c>
    </row>
    <row r="246" spans="1:18">
      <c r="A246" s="11">
        <v>245</v>
      </c>
      <c r="B246" s="11" t="s">
        <v>24</v>
      </c>
      <c r="C246" s="11" t="s">
        <v>350</v>
      </c>
      <c r="D246" s="44" t="s">
        <v>1015</v>
      </c>
      <c r="E246" s="45" t="s">
        <v>1016</v>
      </c>
      <c r="F246" s="46">
        <v>0.045</v>
      </c>
      <c r="G246" s="5" t="s">
        <v>107</v>
      </c>
      <c r="H246" s="47" t="s">
        <v>573</v>
      </c>
      <c r="I246" s="11" t="s">
        <v>30</v>
      </c>
      <c r="J246" s="60" t="s">
        <v>755</v>
      </c>
      <c r="K246" s="5" t="s">
        <v>32</v>
      </c>
      <c r="L246" s="23" t="s">
        <v>560</v>
      </c>
      <c r="M246" s="11">
        <v>11.2</v>
      </c>
      <c r="N246" s="58"/>
      <c r="O246" s="58"/>
      <c r="P246" s="21" t="s">
        <v>34</v>
      </c>
      <c r="Q246" s="21" t="s">
        <v>471</v>
      </c>
      <c r="R246" s="21" t="s">
        <v>36</v>
      </c>
    </row>
    <row r="247" spans="1:18">
      <c r="A247" s="11">
        <v>246</v>
      </c>
      <c r="B247" s="11" t="s">
        <v>24</v>
      </c>
      <c r="C247" s="11" t="s">
        <v>58</v>
      </c>
      <c r="D247" s="48" t="s">
        <v>1017</v>
      </c>
      <c r="E247" s="49" t="s">
        <v>1018</v>
      </c>
      <c r="F247" s="50">
        <v>0.2197</v>
      </c>
      <c r="G247" s="5" t="s">
        <v>107</v>
      </c>
      <c r="H247" s="51" t="s">
        <v>573</v>
      </c>
      <c r="I247" s="11" t="s">
        <v>30</v>
      </c>
      <c r="J247" s="60" t="s">
        <v>755</v>
      </c>
      <c r="K247" s="5" t="s">
        <v>32</v>
      </c>
      <c r="L247" s="23" t="s">
        <v>560</v>
      </c>
      <c r="M247" s="11">
        <v>11.2</v>
      </c>
      <c r="N247" s="58"/>
      <c r="O247" s="58"/>
      <c r="P247" s="21" t="s">
        <v>34</v>
      </c>
      <c r="Q247" s="21" t="s">
        <v>471</v>
      </c>
      <c r="R247" s="21" t="s">
        <v>36</v>
      </c>
    </row>
    <row r="248" spans="1:18">
      <c r="A248" s="11">
        <v>247</v>
      </c>
      <c r="B248" s="11" t="s">
        <v>24</v>
      </c>
      <c r="C248" s="11" t="s">
        <v>58</v>
      </c>
      <c r="D248" s="48" t="s">
        <v>1019</v>
      </c>
      <c r="E248" s="49" t="s">
        <v>1020</v>
      </c>
      <c r="F248" s="50">
        <v>0.31881</v>
      </c>
      <c r="G248" s="5" t="s">
        <v>107</v>
      </c>
      <c r="H248" s="51" t="s">
        <v>573</v>
      </c>
      <c r="I248" s="11" t="s">
        <v>30</v>
      </c>
      <c r="J248" s="60" t="s">
        <v>755</v>
      </c>
      <c r="K248" s="5" t="s">
        <v>32</v>
      </c>
      <c r="L248" s="23" t="s">
        <v>560</v>
      </c>
      <c r="M248" s="11">
        <v>11.2</v>
      </c>
      <c r="N248" s="58"/>
      <c r="O248" s="58"/>
      <c r="P248" s="21" t="s">
        <v>34</v>
      </c>
      <c r="Q248" s="21" t="s">
        <v>471</v>
      </c>
      <c r="R248" s="21" t="s">
        <v>36</v>
      </c>
    </row>
    <row r="249" spans="1:18">
      <c r="A249" s="11">
        <v>248</v>
      </c>
      <c r="B249" s="11" t="s">
        <v>24</v>
      </c>
      <c r="C249" s="11" t="s">
        <v>1021</v>
      </c>
      <c r="D249" s="48" t="s">
        <v>1022</v>
      </c>
      <c r="E249" s="49" t="s">
        <v>1023</v>
      </c>
      <c r="F249" s="50">
        <v>0.053</v>
      </c>
      <c r="G249" s="5" t="s">
        <v>107</v>
      </c>
      <c r="H249" s="51" t="s">
        <v>769</v>
      </c>
      <c r="I249" s="11"/>
      <c r="J249" s="60" t="s">
        <v>755</v>
      </c>
      <c r="K249" s="11" t="s">
        <v>770</v>
      </c>
      <c r="L249" s="23" t="s">
        <v>771</v>
      </c>
      <c r="M249" s="11">
        <v>9</v>
      </c>
      <c r="N249" s="58"/>
      <c r="O249" s="58"/>
      <c r="P249" s="21" t="s">
        <v>34</v>
      </c>
      <c r="Q249" s="21" t="s">
        <v>471</v>
      </c>
      <c r="R249" s="21" t="s">
        <v>36</v>
      </c>
    </row>
    <row r="250" spans="1:18">
      <c r="A250" s="11">
        <v>249</v>
      </c>
      <c r="B250" s="11" t="s">
        <v>24</v>
      </c>
      <c r="C250" s="11" t="s">
        <v>1008</v>
      </c>
      <c r="D250" s="44" t="s">
        <v>1024</v>
      </c>
      <c r="E250" s="45" t="s">
        <v>1025</v>
      </c>
      <c r="F250" s="46">
        <v>0.192</v>
      </c>
      <c r="G250" s="5" t="s">
        <v>107</v>
      </c>
      <c r="H250" s="47" t="s">
        <v>769</v>
      </c>
      <c r="I250" s="11"/>
      <c r="J250" s="60" t="s">
        <v>755</v>
      </c>
      <c r="K250" s="11" t="s">
        <v>770</v>
      </c>
      <c r="L250" s="23" t="s">
        <v>771</v>
      </c>
      <c r="M250" s="11">
        <v>9</v>
      </c>
      <c r="N250" s="58"/>
      <c r="O250" s="58"/>
      <c r="P250" s="21" t="s">
        <v>34</v>
      </c>
      <c r="Q250" s="21" t="s">
        <v>471</v>
      </c>
      <c r="R250" s="21" t="s">
        <v>36</v>
      </c>
    </row>
    <row r="251" spans="1:18">
      <c r="A251" s="11">
        <v>250</v>
      </c>
      <c r="B251" s="11" t="s">
        <v>24</v>
      </c>
      <c r="C251" s="11" t="s">
        <v>40</v>
      </c>
      <c r="D251" s="44" t="s">
        <v>1026</v>
      </c>
      <c r="E251" s="45" t="s">
        <v>1027</v>
      </c>
      <c r="F251" s="46">
        <v>0.20792</v>
      </c>
      <c r="G251" s="5" t="s">
        <v>107</v>
      </c>
      <c r="H251" s="47" t="s">
        <v>573</v>
      </c>
      <c r="I251" s="11" t="s">
        <v>30</v>
      </c>
      <c r="J251" s="60" t="s">
        <v>755</v>
      </c>
      <c r="K251" s="5" t="s">
        <v>32</v>
      </c>
      <c r="L251" s="23" t="s">
        <v>560</v>
      </c>
      <c r="M251" s="11">
        <v>11.2</v>
      </c>
      <c r="N251" s="58"/>
      <c r="O251" s="58"/>
      <c r="P251" s="21" t="s">
        <v>34</v>
      </c>
      <c r="Q251" s="21" t="s">
        <v>471</v>
      </c>
      <c r="R251" s="21" t="s">
        <v>36</v>
      </c>
    </row>
    <row r="252" spans="1:18">
      <c r="A252" s="11">
        <v>251</v>
      </c>
      <c r="B252" s="11" t="s">
        <v>24</v>
      </c>
      <c r="C252" s="11" t="s">
        <v>40</v>
      </c>
      <c r="D252" s="44" t="s">
        <v>1028</v>
      </c>
      <c r="E252" s="45" t="s">
        <v>1029</v>
      </c>
      <c r="F252" s="46">
        <v>0.09703</v>
      </c>
      <c r="G252" s="5" t="s">
        <v>107</v>
      </c>
      <c r="H252" s="47" t="s">
        <v>573</v>
      </c>
      <c r="I252" s="11" t="s">
        <v>30</v>
      </c>
      <c r="J252" s="60" t="s">
        <v>755</v>
      </c>
      <c r="K252" s="5" t="s">
        <v>32</v>
      </c>
      <c r="L252" s="23" t="s">
        <v>560</v>
      </c>
      <c r="M252" s="11">
        <v>11.2</v>
      </c>
      <c r="N252" s="58"/>
      <c r="O252" s="58"/>
      <c r="P252" s="21" t="s">
        <v>34</v>
      </c>
      <c r="Q252" s="21" t="s">
        <v>471</v>
      </c>
      <c r="R252" s="21" t="s">
        <v>36</v>
      </c>
    </row>
    <row r="253" spans="1:18">
      <c r="A253" s="11">
        <v>252</v>
      </c>
      <c r="B253" s="11" t="s">
        <v>24</v>
      </c>
      <c r="C253" s="11" t="s">
        <v>40</v>
      </c>
      <c r="D253" s="44" t="s">
        <v>1030</v>
      </c>
      <c r="E253" s="45" t="s">
        <v>1031</v>
      </c>
      <c r="F253" s="46">
        <v>0.30495</v>
      </c>
      <c r="G253" s="5" t="s">
        <v>107</v>
      </c>
      <c r="H253" s="47" t="s">
        <v>573</v>
      </c>
      <c r="I253" s="11" t="s">
        <v>30</v>
      </c>
      <c r="J253" s="60" t="s">
        <v>755</v>
      </c>
      <c r="K253" s="5" t="s">
        <v>32</v>
      </c>
      <c r="L253" s="23" t="s">
        <v>560</v>
      </c>
      <c r="M253" s="11">
        <v>11.2</v>
      </c>
      <c r="N253" s="58"/>
      <c r="O253" s="58"/>
      <c r="P253" s="21" t="s">
        <v>34</v>
      </c>
      <c r="Q253" s="21" t="s">
        <v>471</v>
      </c>
      <c r="R253" s="21" t="s">
        <v>36</v>
      </c>
    </row>
    <row r="254" spans="1:18">
      <c r="A254" s="11">
        <v>253</v>
      </c>
      <c r="B254" s="11" t="s">
        <v>24</v>
      </c>
      <c r="C254" s="11" t="s">
        <v>40</v>
      </c>
      <c r="D254" s="44" t="s">
        <v>1032</v>
      </c>
      <c r="E254" s="45" t="s">
        <v>1033</v>
      </c>
      <c r="F254" s="46">
        <v>0.13564</v>
      </c>
      <c r="G254" s="5" t="s">
        <v>107</v>
      </c>
      <c r="H254" s="47" t="s">
        <v>573</v>
      </c>
      <c r="I254" s="11" t="s">
        <v>30</v>
      </c>
      <c r="J254" s="60" t="s">
        <v>755</v>
      </c>
      <c r="K254" s="5" t="s">
        <v>32</v>
      </c>
      <c r="L254" s="23" t="s">
        <v>560</v>
      </c>
      <c r="M254" s="11">
        <v>11.2</v>
      </c>
      <c r="N254" s="58"/>
      <c r="O254" s="58"/>
      <c r="P254" s="21" t="s">
        <v>34</v>
      </c>
      <c r="Q254" s="21" t="s">
        <v>471</v>
      </c>
      <c r="R254" s="21" t="s">
        <v>36</v>
      </c>
    </row>
    <row r="255" spans="1:18">
      <c r="A255" s="11">
        <v>254</v>
      </c>
      <c r="B255" s="11" t="s">
        <v>24</v>
      </c>
      <c r="C255" s="11" t="s">
        <v>49</v>
      </c>
      <c r="D255" s="48" t="s">
        <v>1034</v>
      </c>
      <c r="E255" s="49" t="s">
        <v>1035</v>
      </c>
      <c r="F255" s="50">
        <v>0.252</v>
      </c>
      <c r="G255" s="5" t="s">
        <v>107</v>
      </c>
      <c r="H255" s="51" t="s">
        <v>769</v>
      </c>
      <c r="I255" s="11"/>
      <c r="J255" s="60" t="s">
        <v>755</v>
      </c>
      <c r="K255" s="11" t="s">
        <v>770</v>
      </c>
      <c r="L255" s="23" t="s">
        <v>771</v>
      </c>
      <c r="M255" s="11">
        <v>9</v>
      </c>
      <c r="N255" s="58"/>
      <c r="O255" s="58"/>
      <c r="P255" s="21" t="s">
        <v>34</v>
      </c>
      <c r="Q255" s="21" t="s">
        <v>471</v>
      </c>
      <c r="R255" s="21" t="s">
        <v>36</v>
      </c>
    </row>
    <row r="256" spans="1:18">
      <c r="A256" s="11">
        <v>255</v>
      </c>
      <c r="B256" s="11" t="s">
        <v>24</v>
      </c>
      <c r="C256" s="11" t="s">
        <v>1003</v>
      </c>
      <c r="D256" s="48" t="s">
        <v>1036</v>
      </c>
      <c r="E256" s="49" t="s">
        <v>1037</v>
      </c>
      <c r="F256" s="50">
        <v>0.26733</v>
      </c>
      <c r="G256" s="5" t="s">
        <v>107</v>
      </c>
      <c r="H256" s="51" t="s">
        <v>573</v>
      </c>
      <c r="I256" s="11" t="s">
        <v>30</v>
      </c>
      <c r="J256" s="60" t="s">
        <v>755</v>
      </c>
      <c r="K256" s="5" t="s">
        <v>32</v>
      </c>
      <c r="L256" s="23" t="s">
        <v>560</v>
      </c>
      <c r="M256" s="11">
        <v>11.2</v>
      </c>
      <c r="N256" s="58"/>
      <c r="O256" s="58"/>
      <c r="P256" s="21" t="s">
        <v>34</v>
      </c>
      <c r="Q256" s="21" t="s">
        <v>471</v>
      </c>
      <c r="R256" s="21" t="s">
        <v>36</v>
      </c>
    </row>
    <row r="257" spans="1:18">
      <c r="A257" s="11">
        <v>256</v>
      </c>
      <c r="B257" s="11" t="s">
        <v>24</v>
      </c>
      <c r="C257" s="11" t="s">
        <v>1021</v>
      </c>
      <c r="D257" s="48" t="s">
        <v>1038</v>
      </c>
      <c r="E257" s="49" t="s">
        <v>1039</v>
      </c>
      <c r="F257" s="50">
        <v>0.25149</v>
      </c>
      <c r="G257" s="5" t="s">
        <v>107</v>
      </c>
      <c r="H257" s="51" t="s">
        <v>573</v>
      </c>
      <c r="I257" s="11" t="s">
        <v>30</v>
      </c>
      <c r="J257" s="60" t="s">
        <v>755</v>
      </c>
      <c r="K257" s="5" t="s">
        <v>32</v>
      </c>
      <c r="L257" s="23" t="s">
        <v>560</v>
      </c>
      <c r="M257" s="11">
        <v>11.2</v>
      </c>
      <c r="N257" s="58"/>
      <c r="O257" s="58"/>
      <c r="P257" s="21" t="s">
        <v>34</v>
      </c>
      <c r="Q257" s="21" t="s">
        <v>471</v>
      </c>
      <c r="R257" s="21" t="s">
        <v>36</v>
      </c>
    </row>
    <row r="258" spans="1:18">
      <c r="A258" s="11">
        <v>257</v>
      </c>
      <c r="B258" s="11" t="s">
        <v>24</v>
      </c>
      <c r="C258" s="11" t="s">
        <v>1021</v>
      </c>
      <c r="D258" s="48" t="s">
        <v>1040</v>
      </c>
      <c r="E258" s="49" t="s">
        <v>1041</v>
      </c>
      <c r="F258" s="50">
        <v>0.12574</v>
      </c>
      <c r="G258" s="5" t="s">
        <v>107</v>
      </c>
      <c r="H258" s="51" t="s">
        <v>573</v>
      </c>
      <c r="I258" s="11" t="s">
        <v>30</v>
      </c>
      <c r="J258" s="60" t="s">
        <v>755</v>
      </c>
      <c r="K258" s="5" t="s">
        <v>32</v>
      </c>
      <c r="L258" s="23" t="s">
        <v>560</v>
      </c>
      <c r="M258" s="11">
        <v>11.2</v>
      </c>
      <c r="N258" s="58"/>
      <c r="O258" s="58"/>
      <c r="P258" s="21" t="s">
        <v>34</v>
      </c>
      <c r="Q258" s="21" t="s">
        <v>471</v>
      </c>
      <c r="R258" s="21" t="s">
        <v>36</v>
      </c>
    </row>
    <row r="259" spans="1:18">
      <c r="A259" s="11">
        <v>258</v>
      </c>
      <c r="B259" s="11" t="s">
        <v>24</v>
      </c>
      <c r="C259" s="11" t="s">
        <v>1021</v>
      </c>
      <c r="D259" s="48" t="s">
        <v>1042</v>
      </c>
      <c r="E259" s="49" t="s">
        <v>1043</v>
      </c>
      <c r="F259" s="50">
        <v>0.18119</v>
      </c>
      <c r="G259" s="5" t="s">
        <v>107</v>
      </c>
      <c r="H259" s="51" t="s">
        <v>573</v>
      </c>
      <c r="I259" s="11" t="s">
        <v>30</v>
      </c>
      <c r="J259" s="60" t="s">
        <v>755</v>
      </c>
      <c r="K259" s="5" t="s">
        <v>32</v>
      </c>
      <c r="L259" s="23" t="s">
        <v>560</v>
      </c>
      <c r="M259" s="11">
        <v>11.2</v>
      </c>
      <c r="N259" s="58"/>
      <c r="O259" s="58"/>
      <c r="P259" s="21" t="s">
        <v>34</v>
      </c>
      <c r="Q259" s="21" t="s">
        <v>471</v>
      </c>
      <c r="R259" s="21" t="s">
        <v>36</v>
      </c>
    </row>
    <row r="260" spans="1:18">
      <c r="A260" s="11">
        <v>259</v>
      </c>
      <c r="B260" s="11" t="s">
        <v>24</v>
      </c>
      <c r="C260" s="11" t="s">
        <v>49</v>
      </c>
      <c r="D260" s="44" t="s">
        <v>1044</v>
      </c>
      <c r="E260" s="45" t="s">
        <v>1045</v>
      </c>
      <c r="F260" s="46">
        <v>0.213</v>
      </c>
      <c r="G260" s="5" t="s">
        <v>107</v>
      </c>
      <c r="H260" s="47" t="s">
        <v>769</v>
      </c>
      <c r="I260" s="11"/>
      <c r="J260" s="60" t="s">
        <v>755</v>
      </c>
      <c r="K260" s="11" t="s">
        <v>770</v>
      </c>
      <c r="L260" s="23" t="s">
        <v>771</v>
      </c>
      <c r="M260" s="11">
        <v>9</v>
      </c>
      <c r="N260" s="58"/>
      <c r="O260" s="58"/>
      <c r="P260" s="21" t="s">
        <v>34</v>
      </c>
      <c r="Q260" s="21" t="s">
        <v>471</v>
      </c>
      <c r="R260" s="21" t="s">
        <v>36</v>
      </c>
    </row>
    <row r="261" spans="1:18">
      <c r="A261" s="11">
        <v>260</v>
      </c>
      <c r="B261" s="11" t="s">
        <v>24</v>
      </c>
      <c r="C261" s="11" t="s">
        <v>49</v>
      </c>
      <c r="D261" s="48" t="s">
        <v>1046</v>
      </c>
      <c r="E261" s="49" t="s">
        <v>1047</v>
      </c>
      <c r="F261" s="50">
        <v>0.205</v>
      </c>
      <c r="G261" s="5" t="s">
        <v>107</v>
      </c>
      <c r="H261" s="51" t="s">
        <v>769</v>
      </c>
      <c r="I261" s="11"/>
      <c r="J261" s="60" t="s">
        <v>755</v>
      </c>
      <c r="K261" s="11" t="s">
        <v>770</v>
      </c>
      <c r="L261" s="23" t="s">
        <v>771</v>
      </c>
      <c r="M261" s="11">
        <v>9</v>
      </c>
      <c r="N261" s="58"/>
      <c r="O261" s="58"/>
      <c r="P261" s="21" t="s">
        <v>34</v>
      </c>
      <c r="Q261" s="21" t="s">
        <v>471</v>
      </c>
      <c r="R261" s="21" t="s">
        <v>36</v>
      </c>
    </row>
    <row r="262" spans="1:18">
      <c r="A262" s="11">
        <v>261</v>
      </c>
      <c r="B262" s="11" t="s">
        <v>24</v>
      </c>
      <c r="C262" s="11" t="s">
        <v>49</v>
      </c>
      <c r="D262" s="44" t="s">
        <v>1048</v>
      </c>
      <c r="E262" s="45" t="s">
        <v>1049</v>
      </c>
      <c r="F262" s="46">
        <v>0.053</v>
      </c>
      <c r="G262" s="5" t="s">
        <v>107</v>
      </c>
      <c r="H262" s="47" t="s">
        <v>769</v>
      </c>
      <c r="I262" s="11"/>
      <c r="J262" s="60" t="s">
        <v>755</v>
      </c>
      <c r="K262" s="11" t="s">
        <v>770</v>
      </c>
      <c r="L262" s="23" t="s">
        <v>771</v>
      </c>
      <c r="M262" s="11">
        <v>9</v>
      </c>
      <c r="N262" s="58"/>
      <c r="O262" s="58"/>
      <c r="P262" s="21" t="s">
        <v>34</v>
      </c>
      <c r="Q262" s="21" t="s">
        <v>471</v>
      </c>
      <c r="R262" s="21" t="s">
        <v>36</v>
      </c>
    </row>
    <row r="263" spans="1:18">
      <c r="A263" s="11">
        <v>262</v>
      </c>
      <c r="B263" s="11" t="s">
        <v>24</v>
      </c>
      <c r="C263" s="11" t="s">
        <v>49</v>
      </c>
      <c r="D263" s="48" t="s">
        <v>1050</v>
      </c>
      <c r="E263" s="49" t="s">
        <v>1051</v>
      </c>
      <c r="F263" s="50">
        <v>0.0445</v>
      </c>
      <c r="G263" s="5" t="s">
        <v>107</v>
      </c>
      <c r="H263" s="51" t="s">
        <v>626</v>
      </c>
      <c r="I263" s="11"/>
      <c r="J263" s="60" t="s">
        <v>755</v>
      </c>
      <c r="K263" s="11" t="s">
        <v>627</v>
      </c>
      <c r="L263" s="23" t="s">
        <v>628</v>
      </c>
      <c r="M263" s="11">
        <v>15.5</v>
      </c>
      <c r="N263" s="58"/>
      <c r="O263" s="58"/>
      <c r="P263" s="21" t="s">
        <v>34</v>
      </c>
      <c r="Q263" s="21" t="s">
        <v>471</v>
      </c>
      <c r="R263" s="21" t="s">
        <v>36</v>
      </c>
    </row>
    <row r="264" spans="1:18">
      <c r="A264" s="11">
        <v>263</v>
      </c>
      <c r="B264" s="11" t="s">
        <v>24</v>
      </c>
      <c r="C264" s="11" t="s">
        <v>49</v>
      </c>
      <c r="D264" s="44" t="s">
        <v>1052</v>
      </c>
      <c r="E264" s="45" t="s">
        <v>1053</v>
      </c>
      <c r="F264" s="46">
        <v>0.256</v>
      </c>
      <c r="G264" s="5" t="s">
        <v>107</v>
      </c>
      <c r="H264" s="47" t="s">
        <v>769</v>
      </c>
      <c r="I264" s="11"/>
      <c r="J264" s="60" t="s">
        <v>755</v>
      </c>
      <c r="K264" s="11" t="s">
        <v>770</v>
      </c>
      <c r="L264" s="23" t="s">
        <v>771</v>
      </c>
      <c r="M264" s="11">
        <v>9</v>
      </c>
      <c r="N264" s="58"/>
      <c r="O264" s="58"/>
      <c r="P264" s="21" t="s">
        <v>34</v>
      </c>
      <c r="Q264" s="21" t="s">
        <v>471</v>
      </c>
      <c r="R264" s="21" t="s">
        <v>36</v>
      </c>
    </row>
    <row r="265" spans="1:18">
      <c r="A265" s="11">
        <v>264</v>
      </c>
      <c r="B265" s="11" t="s">
        <v>24</v>
      </c>
      <c r="C265" s="11" t="s">
        <v>1021</v>
      </c>
      <c r="D265" s="48" t="s">
        <v>1054</v>
      </c>
      <c r="E265" s="49" t="s">
        <v>1055</v>
      </c>
      <c r="F265" s="50">
        <v>0.205</v>
      </c>
      <c r="G265" s="5" t="s">
        <v>107</v>
      </c>
      <c r="H265" s="51" t="s">
        <v>769</v>
      </c>
      <c r="I265" s="11"/>
      <c r="J265" s="60" t="s">
        <v>755</v>
      </c>
      <c r="K265" s="11" t="s">
        <v>770</v>
      </c>
      <c r="L265" s="23" t="s">
        <v>771</v>
      </c>
      <c r="M265" s="11">
        <v>9</v>
      </c>
      <c r="N265" s="58"/>
      <c r="O265" s="58"/>
      <c r="P265" s="21" t="s">
        <v>34</v>
      </c>
      <c r="Q265" s="21" t="s">
        <v>471</v>
      </c>
      <c r="R265" s="21" t="s">
        <v>36</v>
      </c>
    </row>
    <row r="266" spans="1:18">
      <c r="A266" s="11">
        <v>265</v>
      </c>
      <c r="B266" s="11" t="s">
        <v>24</v>
      </c>
      <c r="C266" s="11" t="s">
        <v>941</v>
      </c>
      <c r="D266" s="48" t="s">
        <v>1056</v>
      </c>
      <c r="E266" s="49" t="s">
        <v>1057</v>
      </c>
      <c r="F266" s="50">
        <v>0.25149</v>
      </c>
      <c r="G266" s="5" t="s">
        <v>107</v>
      </c>
      <c r="H266" s="51" t="s">
        <v>573</v>
      </c>
      <c r="I266" s="11" t="s">
        <v>30</v>
      </c>
      <c r="J266" s="60" t="s">
        <v>755</v>
      </c>
      <c r="K266" s="5" t="s">
        <v>32</v>
      </c>
      <c r="L266" s="23" t="s">
        <v>560</v>
      </c>
      <c r="M266" s="11">
        <v>11.2</v>
      </c>
      <c r="N266" s="58"/>
      <c r="O266" s="58"/>
      <c r="P266" s="21" t="s">
        <v>34</v>
      </c>
      <c r="Q266" s="21" t="s">
        <v>471</v>
      </c>
      <c r="R266" s="21" t="s">
        <v>36</v>
      </c>
    </row>
    <row r="267" spans="1:18">
      <c r="A267" s="11">
        <v>266</v>
      </c>
      <c r="B267" s="11" t="s">
        <v>24</v>
      </c>
      <c r="C267" s="11" t="s">
        <v>941</v>
      </c>
      <c r="D267" s="48" t="s">
        <v>1058</v>
      </c>
      <c r="E267" s="49" t="s">
        <v>1059</v>
      </c>
      <c r="F267" s="50">
        <v>0.1396</v>
      </c>
      <c r="G267" s="5" t="s">
        <v>107</v>
      </c>
      <c r="H267" s="51" t="s">
        <v>573</v>
      </c>
      <c r="I267" s="11" t="s">
        <v>30</v>
      </c>
      <c r="J267" s="60" t="s">
        <v>755</v>
      </c>
      <c r="K267" s="5" t="s">
        <v>32</v>
      </c>
      <c r="L267" s="23" t="s">
        <v>560</v>
      </c>
      <c r="M267" s="11">
        <v>11.2</v>
      </c>
      <c r="N267" s="58"/>
      <c r="O267" s="58"/>
      <c r="P267" s="21" t="s">
        <v>34</v>
      </c>
      <c r="Q267" s="21" t="s">
        <v>471</v>
      </c>
      <c r="R267" s="21" t="s">
        <v>36</v>
      </c>
    </row>
    <row r="268" spans="1:18">
      <c r="A268" s="11">
        <v>267</v>
      </c>
      <c r="B268" s="11" t="s">
        <v>24</v>
      </c>
      <c r="C268" s="11" t="s">
        <v>1003</v>
      </c>
      <c r="D268" s="48" t="s">
        <v>1060</v>
      </c>
      <c r="E268" s="49" t="s">
        <v>1061</v>
      </c>
      <c r="F268" s="50">
        <v>0.07921</v>
      </c>
      <c r="G268" s="5" t="s">
        <v>107</v>
      </c>
      <c r="H268" s="51" t="s">
        <v>573</v>
      </c>
      <c r="I268" s="11" t="s">
        <v>30</v>
      </c>
      <c r="J268" s="60" t="s">
        <v>755</v>
      </c>
      <c r="K268" s="5" t="s">
        <v>32</v>
      </c>
      <c r="L268" s="23" t="s">
        <v>560</v>
      </c>
      <c r="M268" s="11">
        <v>11.2</v>
      </c>
      <c r="N268" s="58"/>
      <c r="O268" s="58"/>
      <c r="P268" s="21" t="s">
        <v>34</v>
      </c>
      <c r="Q268" s="21" t="s">
        <v>471</v>
      </c>
      <c r="R268" s="21" t="s">
        <v>36</v>
      </c>
    </row>
    <row r="269" spans="1:18">
      <c r="A269" s="11">
        <v>268</v>
      </c>
      <c r="B269" s="11" t="s">
        <v>24</v>
      </c>
      <c r="C269" s="11" t="s">
        <v>1003</v>
      </c>
      <c r="D269" s="48" t="s">
        <v>1062</v>
      </c>
      <c r="E269" s="49" t="s">
        <v>1063</v>
      </c>
      <c r="F269" s="50">
        <v>0.08911</v>
      </c>
      <c r="G269" s="5" t="s">
        <v>107</v>
      </c>
      <c r="H269" s="51" t="s">
        <v>573</v>
      </c>
      <c r="I269" s="11" t="s">
        <v>30</v>
      </c>
      <c r="J269" s="60" t="s">
        <v>755</v>
      </c>
      <c r="K269" s="5" t="s">
        <v>32</v>
      </c>
      <c r="L269" s="23" t="s">
        <v>560</v>
      </c>
      <c r="M269" s="11">
        <v>11.2</v>
      </c>
      <c r="N269" s="58"/>
      <c r="O269" s="58"/>
      <c r="P269" s="21" t="s">
        <v>34</v>
      </c>
      <c r="Q269" s="21" t="s">
        <v>471</v>
      </c>
      <c r="R269" s="21" t="s">
        <v>36</v>
      </c>
    </row>
    <row r="270" spans="1:18">
      <c r="A270" s="11">
        <v>269</v>
      </c>
      <c r="B270" s="11" t="s">
        <v>24</v>
      </c>
      <c r="C270" s="11" t="s">
        <v>1003</v>
      </c>
      <c r="D270" s="48" t="s">
        <v>1064</v>
      </c>
      <c r="E270" s="49" t="s">
        <v>1065</v>
      </c>
      <c r="F270" s="50">
        <v>0.17921</v>
      </c>
      <c r="G270" s="5" t="s">
        <v>107</v>
      </c>
      <c r="H270" s="51" t="s">
        <v>573</v>
      </c>
      <c r="I270" s="11" t="s">
        <v>30</v>
      </c>
      <c r="J270" s="60" t="s">
        <v>755</v>
      </c>
      <c r="K270" s="5" t="s">
        <v>32</v>
      </c>
      <c r="L270" s="23" t="s">
        <v>560</v>
      </c>
      <c r="M270" s="11">
        <v>11.2</v>
      </c>
      <c r="N270" s="58"/>
      <c r="O270" s="58"/>
      <c r="P270" s="21" t="s">
        <v>34</v>
      </c>
      <c r="Q270" s="21" t="s">
        <v>471</v>
      </c>
      <c r="R270" s="21" t="s">
        <v>36</v>
      </c>
    </row>
    <row r="271" spans="1:18">
      <c r="A271" s="11">
        <v>270</v>
      </c>
      <c r="B271" s="11" t="s">
        <v>24</v>
      </c>
      <c r="C271" s="11" t="s">
        <v>90</v>
      </c>
      <c r="D271" s="44" t="s">
        <v>1066</v>
      </c>
      <c r="E271" s="45" t="s">
        <v>1067</v>
      </c>
      <c r="F271" s="46">
        <v>0.225</v>
      </c>
      <c r="G271" s="5" t="s">
        <v>107</v>
      </c>
      <c r="H271" s="47" t="s">
        <v>769</v>
      </c>
      <c r="I271" s="11"/>
      <c r="J271" s="60" t="s">
        <v>755</v>
      </c>
      <c r="K271" s="11" t="s">
        <v>770</v>
      </c>
      <c r="L271" s="23" t="s">
        <v>771</v>
      </c>
      <c r="M271" s="11">
        <v>9</v>
      </c>
      <c r="N271" s="58"/>
      <c r="O271" s="58"/>
      <c r="P271" s="21" t="s">
        <v>34</v>
      </c>
      <c r="Q271" s="21" t="s">
        <v>471</v>
      </c>
      <c r="R271" s="21" t="s">
        <v>36</v>
      </c>
    </row>
    <row r="272" spans="1:18">
      <c r="A272" s="11">
        <v>271</v>
      </c>
      <c r="B272" s="11" t="s">
        <v>24</v>
      </c>
      <c r="C272" s="11" t="s">
        <v>40</v>
      </c>
      <c r="D272" s="44" t="s">
        <v>1068</v>
      </c>
      <c r="E272" s="45" t="s">
        <v>1069</v>
      </c>
      <c r="F272" s="46">
        <v>0.30495</v>
      </c>
      <c r="G272" s="5" t="s">
        <v>107</v>
      </c>
      <c r="H272" s="47" t="s">
        <v>573</v>
      </c>
      <c r="I272" s="11" t="s">
        <v>30</v>
      </c>
      <c r="J272" s="60" t="s">
        <v>755</v>
      </c>
      <c r="K272" s="5" t="s">
        <v>32</v>
      </c>
      <c r="L272" s="23" t="s">
        <v>560</v>
      </c>
      <c r="M272" s="11">
        <v>11.2</v>
      </c>
      <c r="N272" s="58"/>
      <c r="O272" s="58"/>
      <c r="P272" s="21" t="s">
        <v>34</v>
      </c>
      <c r="Q272" s="21" t="s">
        <v>471</v>
      </c>
      <c r="R272" s="21" t="s">
        <v>36</v>
      </c>
    </row>
    <row r="273" spans="1:18">
      <c r="A273" s="11">
        <v>272</v>
      </c>
      <c r="B273" s="11" t="s">
        <v>24</v>
      </c>
      <c r="C273" s="11" t="s">
        <v>40</v>
      </c>
      <c r="D273" s="48" t="s">
        <v>1070</v>
      </c>
      <c r="E273" s="49" t="s">
        <v>1071</v>
      </c>
      <c r="F273" s="50">
        <v>0.129</v>
      </c>
      <c r="G273" s="5" t="s">
        <v>107</v>
      </c>
      <c r="H273" s="51" t="s">
        <v>656</v>
      </c>
      <c r="I273" s="11"/>
      <c r="J273" s="60" t="s">
        <v>755</v>
      </c>
      <c r="K273" s="11" t="s">
        <v>658</v>
      </c>
      <c r="L273" s="23" t="s">
        <v>628</v>
      </c>
      <c r="M273" s="11"/>
      <c r="N273" s="58"/>
      <c r="O273" s="58"/>
      <c r="P273" s="21" t="s">
        <v>34</v>
      </c>
      <c r="Q273" s="21" t="s">
        <v>471</v>
      </c>
      <c r="R273" s="21" t="s">
        <v>36</v>
      </c>
    </row>
    <row r="274" spans="1:18">
      <c r="A274" s="11">
        <v>273</v>
      </c>
      <c r="B274" s="11" t="s">
        <v>24</v>
      </c>
      <c r="C274" s="11" t="s">
        <v>40</v>
      </c>
      <c r="D274" s="48" t="s">
        <v>1072</v>
      </c>
      <c r="E274" s="49" t="s">
        <v>1073</v>
      </c>
      <c r="F274" s="50">
        <v>0.04356</v>
      </c>
      <c r="G274" s="5" t="s">
        <v>107</v>
      </c>
      <c r="H274" s="51" t="s">
        <v>573</v>
      </c>
      <c r="I274" s="11" t="s">
        <v>30</v>
      </c>
      <c r="J274" s="60" t="s">
        <v>755</v>
      </c>
      <c r="K274" s="5" t="s">
        <v>32</v>
      </c>
      <c r="L274" s="23" t="s">
        <v>560</v>
      </c>
      <c r="M274" s="11">
        <v>11.2</v>
      </c>
      <c r="N274" s="58"/>
      <c r="O274" s="58"/>
      <c r="P274" s="21" t="s">
        <v>34</v>
      </c>
      <c r="Q274" s="21" t="s">
        <v>471</v>
      </c>
      <c r="R274" s="21" t="s">
        <v>36</v>
      </c>
    </row>
    <row r="275" spans="1:18">
      <c r="A275" s="11">
        <v>274</v>
      </c>
      <c r="B275" s="11" t="s">
        <v>24</v>
      </c>
      <c r="C275" s="11" t="s">
        <v>40</v>
      </c>
      <c r="D275" s="48" t="s">
        <v>1074</v>
      </c>
      <c r="E275" s="49" t="s">
        <v>1075</v>
      </c>
      <c r="F275" s="50">
        <v>0.03564</v>
      </c>
      <c r="G275" s="5" t="s">
        <v>107</v>
      </c>
      <c r="H275" s="51" t="s">
        <v>573</v>
      </c>
      <c r="I275" s="11" t="s">
        <v>30</v>
      </c>
      <c r="J275" s="60" t="s">
        <v>755</v>
      </c>
      <c r="K275" s="5" t="s">
        <v>32</v>
      </c>
      <c r="L275" s="23" t="s">
        <v>560</v>
      </c>
      <c r="M275" s="11">
        <v>11.2</v>
      </c>
      <c r="N275" s="58"/>
      <c r="O275" s="58"/>
      <c r="P275" s="21" t="s">
        <v>34</v>
      </c>
      <c r="Q275" s="21" t="s">
        <v>471</v>
      </c>
      <c r="R275" s="21" t="s">
        <v>36</v>
      </c>
    </row>
    <row r="276" spans="1:18">
      <c r="A276" s="11">
        <v>275</v>
      </c>
      <c r="B276" s="11" t="s">
        <v>24</v>
      </c>
      <c r="C276" s="11" t="s">
        <v>478</v>
      </c>
      <c r="D276" s="48" t="s">
        <v>1076</v>
      </c>
      <c r="E276" s="49" t="s">
        <v>1077</v>
      </c>
      <c r="F276" s="50">
        <v>0.29</v>
      </c>
      <c r="G276" s="5" t="s">
        <v>107</v>
      </c>
      <c r="H276" s="51" t="s">
        <v>1078</v>
      </c>
      <c r="I276" s="11"/>
      <c r="J276" s="60" t="s">
        <v>107</v>
      </c>
      <c r="K276" s="11" t="s">
        <v>1079</v>
      </c>
      <c r="L276" s="23" t="s">
        <v>1079</v>
      </c>
      <c r="M276" s="11"/>
      <c r="N276" s="58"/>
      <c r="O276" s="58"/>
      <c r="P276" s="21" t="s">
        <v>34</v>
      </c>
      <c r="Q276" s="21" t="s">
        <v>471</v>
      </c>
      <c r="R276" s="21" t="s">
        <v>36</v>
      </c>
    </row>
    <row r="277" spans="1:18">
      <c r="A277" s="11">
        <v>276</v>
      </c>
      <c r="B277" s="11" t="s">
        <v>24</v>
      </c>
      <c r="C277" s="11" t="s">
        <v>478</v>
      </c>
      <c r="D277" s="48" t="s">
        <v>1080</v>
      </c>
      <c r="E277" s="49" t="s">
        <v>1081</v>
      </c>
      <c r="F277" s="50">
        <v>0.21</v>
      </c>
      <c r="G277" s="5" t="s">
        <v>107</v>
      </c>
      <c r="H277" s="51" t="s">
        <v>1082</v>
      </c>
      <c r="I277" s="11"/>
      <c r="J277" s="60" t="s">
        <v>107</v>
      </c>
      <c r="K277" s="11" t="s">
        <v>1079</v>
      </c>
      <c r="L277" s="23"/>
      <c r="M277" s="11"/>
      <c r="N277" s="58"/>
      <c r="O277" s="58"/>
      <c r="P277" s="21" t="s">
        <v>34</v>
      </c>
      <c r="Q277" s="21" t="s">
        <v>471</v>
      </c>
      <c r="R277" s="21" t="s">
        <v>36</v>
      </c>
    </row>
    <row r="278" spans="1:18">
      <c r="A278" s="11">
        <v>277</v>
      </c>
      <c r="B278" s="11" t="s">
        <v>24</v>
      </c>
      <c r="C278" s="11" t="s">
        <v>478</v>
      </c>
      <c r="D278" s="44" t="s">
        <v>1083</v>
      </c>
      <c r="E278" s="45" t="s">
        <v>1084</v>
      </c>
      <c r="F278" s="46">
        <v>0.175</v>
      </c>
      <c r="G278" s="5" t="s">
        <v>107</v>
      </c>
      <c r="H278" s="47" t="s">
        <v>1082</v>
      </c>
      <c r="I278" s="11"/>
      <c r="J278" s="60" t="s">
        <v>107</v>
      </c>
      <c r="K278" s="11" t="s">
        <v>1079</v>
      </c>
      <c r="L278" s="23"/>
      <c r="M278" s="11"/>
      <c r="N278" s="58"/>
      <c r="O278" s="58"/>
      <c r="P278" s="21" t="s">
        <v>34</v>
      </c>
      <c r="Q278" s="21" t="s">
        <v>471</v>
      </c>
      <c r="R278" s="21" t="s">
        <v>36</v>
      </c>
    </row>
    <row r="279" spans="1:18">
      <c r="A279" s="11">
        <v>278</v>
      </c>
      <c r="B279" s="11" t="s">
        <v>24</v>
      </c>
      <c r="C279" s="11" t="s">
        <v>478</v>
      </c>
      <c r="D279" s="48" t="s">
        <v>1085</v>
      </c>
      <c r="E279" s="49" t="s">
        <v>1086</v>
      </c>
      <c r="F279" s="50">
        <v>0.078</v>
      </c>
      <c r="G279" s="5" t="s">
        <v>107</v>
      </c>
      <c r="H279" s="51" t="s">
        <v>1082</v>
      </c>
      <c r="I279" s="11"/>
      <c r="J279" s="60" t="s">
        <v>107</v>
      </c>
      <c r="K279" s="11" t="s">
        <v>1079</v>
      </c>
      <c r="L279" s="23"/>
      <c r="M279" s="11"/>
      <c r="N279" s="58"/>
      <c r="O279" s="58"/>
      <c r="P279" s="21" t="s">
        <v>34</v>
      </c>
      <c r="Q279" s="21" t="s">
        <v>471</v>
      </c>
      <c r="R279" s="21" t="s">
        <v>36</v>
      </c>
    </row>
    <row r="280" spans="1:18">
      <c r="A280" s="11">
        <v>279</v>
      </c>
      <c r="B280" s="11" t="s">
        <v>537</v>
      </c>
      <c r="C280" s="61">
        <v>2</v>
      </c>
      <c r="D280" s="44" t="s">
        <v>1087</v>
      </c>
      <c r="E280" s="45" t="s">
        <v>1088</v>
      </c>
      <c r="F280" s="46">
        <v>0.342</v>
      </c>
      <c r="G280" s="5" t="s">
        <v>107</v>
      </c>
      <c r="H280" s="47" t="s">
        <v>1089</v>
      </c>
      <c r="I280" s="11"/>
      <c r="J280" s="57" t="s">
        <v>107</v>
      </c>
      <c r="K280" s="11" t="s">
        <v>770</v>
      </c>
      <c r="L280" s="23" t="s">
        <v>771</v>
      </c>
      <c r="M280" s="11">
        <v>7.5</v>
      </c>
      <c r="N280" s="58"/>
      <c r="O280" s="58"/>
      <c r="P280" s="21" t="s">
        <v>34</v>
      </c>
      <c r="Q280" s="21" t="s">
        <v>471</v>
      </c>
      <c r="R280" s="21" t="s">
        <v>36</v>
      </c>
    </row>
    <row r="281" spans="1:18">
      <c r="A281" s="11">
        <v>280</v>
      </c>
      <c r="B281" s="11" t="s">
        <v>537</v>
      </c>
      <c r="C281" s="61">
        <v>2</v>
      </c>
      <c r="D281" s="48" t="s">
        <v>1090</v>
      </c>
      <c r="E281" s="49" t="s">
        <v>1091</v>
      </c>
      <c r="F281" s="50">
        <v>0.13</v>
      </c>
      <c r="G281" s="5" t="s">
        <v>107</v>
      </c>
      <c r="H281" s="51" t="s">
        <v>1089</v>
      </c>
      <c r="I281" s="11"/>
      <c r="J281" s="60" t="s">
        <v>107</v>
      </c>
      <c r="K281" s="11" t="s">
        <v>770</v>
      </c>
      <c r="L281" s="23" t="s">
        <v>771</v>
      </c>
      <c r="M281" s="11">
        <v>7.5</v>
      </c>
      <c r="N281" s="58"/>
      <c r="O281" s="58"/>
      <c r="P281" s="21" t="s">
        <v>34</v>
      </c>
      <c r="Q281" s="21" t="s">
        <v>471</v>
      </c>
      <c r="R281" s="21" t="s">
        <v>36</v>
      </c>
    </row>
    <row r="282" spans="1:18">
      <c r="A282" s="11">
        <v>281</v>
      </c>
      <c r="B282" s="11" t="s">
        <v>537</v>
      </c>
      <c r="C282" s="61">
        <v>2</v>
      </c>
      <c r="D282" s="44" t="s">
        <v>1092</v>
      </c>
      <c r="E282" s="45" t="s">
        <v>1093</v>
      </c>
      <c r="F282" s="46">
        <v>0.138</v>
      </c>
      <c r="G282" s="5" t="s">
        <v>107</v>
      </c>
      <c r="H282" s="47" t="s">
        <v>1089</v>
      </c>
      <c r="I282" s="11"/>
      <c r="J282" s="60" t="s">
        <v>107</v>
      </c>
      <c r="K282" s="11" t="s">
        <v>770</v>
      </c>
      <c r="L282" s="23" t="s">
        <v>771</v>
      </c>
      <c r="M282" s="11">
        <v>7.5</v>
      </c>
      <c r="N282" s="58"/>
      <c r="O282" s="58"/>
      <c r="P282" s="21" t="s">
        <v>34</v>
      </c>
      <c r="Q282" s="21" t="s">
        <v>471</v>
      </c>
      <c r="R282" s="21" t="s">
        <v>36</v>
      </c>
    </row>
    <row r="283" spans="1:18">
      <c r="A283" s="11">
        <v>282</v>
      </c>
      <c r="B283" s="11" t="s">
        <v>537</v>
      </c>
      <c r="C283" s="61">
        <v>2</v>
      </c>
      <c r="D283" s="48" t="s">
        <v>1094</v>
      </c>
      <c r="E283" s="49" t="s">
        <v>1095</v>
      </c>
      <c r="F283" s="50">
        <v>0.339</v>
      </c>
      <c r="G283" s="5" t="s">
        <v>107</v>
      </c>
      <c r="H283" s="51" t="s">
        <v>1089</v>
      </c>
      <c r="I283" s="11"/>
      <c r="J283" s="60" t="s">
        <v>107</v>
      </c>
      <c r="K283" s="11" t="s">
        <v>770</v>
      </c>
      <c r="L283" s="23" t="s">
        <v>771</v>
      </c>
      <c r="M283" s="11">
        <v>7.5</v>
      </c>
      <c r="N283" s="58"/>
      <c r="O283" s="58"/>
      <c r="P283" s="21" t="s">
        <v>34</v>
      </c>
      <c r="Q283" s="21" t="s">
        <v>471</v>
      </c>
      <c r="R283" s="21" t="s">
        <v>36</v>
      </c>
    </row>
    <row r="284" spans="1:18">
      <c r="A284" s="11">
        <v>283</v>
      </c>
      <c r="B284" s="11" t="s">
        <v>537</v>
      </c>
      <c r="C284" s="61">
        <v>2</v>
      </c>
      <c r="D284" s="44" t="s">
        <v>1096</v>
      </c>
      <c r="E284" s="45" t="s">
        <v>1097</v>
      </c>
      <c r="F284" s="46">
        <v>0.29</v>
      </c>
      <c r="G284" s="5" t="s">
        <v>107</v>
      </c>
      <c r="H284" s="47" t="s">
        <v>1089</v>
      </c>
      <c r="I284" s="11"/>
      <c r="J284" s="60" t="s">
        <v>107</v>
      </c>
      <c r="K284" s="11" t="s">
        <v>770</v>
      </c>
      <c r="L284" s="23" t="s">
        <v>771</v>
      </c>
      <c r="M284" s="11">
        <v>7.5</v>
      </c>
      <c r="N284" s="58"/>
      <c r="O284" s="58"/>
      <c r="P284" s="21" t="s">
        <v>34</v>
      </c>
      <c r="Q284" s="21" t="s">
        <v>471</v>
      </c>
      <c r="R284" s="21" t="s">
        <v>36</v>
      </c>
    </row>
    <row r="285" spans="1:18">
      <c r="A285" s="11">
        <v>284</v>
      </c>
      <c r="B285" s="11" t="s">
        <v>537</v>
      </c>
      <c r="C285" s="61">
        <v>2</v>
      </c>
      <c r="D285" s="44" t="s">
        <v>1098</v>
      </c>
      <c r="E285" s="45" t="s">
        <v>1099</v>
      </c>
      <c r="F285" s="46">
        <v>0.02</v>
      </c>
      <c r="G285" s="5" t="s">
        <v>107</v>
      </c>
      <c r="H285" s="47" t="s">
        <v>1089</v>
      </c>
      <c r="I285" s="11"/>
      <c r="J285" s="60" t="s">
        <v>107</v>
      </c>
      <c r="K285" s="11" t="s">
        <v>770</v>
      </c>
      <c r="L285" s="23" t="s">
        <v>771</v>
      </c>
      <c r="M285" s="11">
        <v>7.5</v>
      </c>
      <c r="N285" s="58"/>
      <c r="O285" s="58"/>
      <c r="P285" s="21" t="s">
        <v>34</v>
      </c>
      <c r="Q285" s="21" t="s">
        <v>471</v>
      </c>
      <c r="R285" s="21" t="s">
        <v>36</v>
      </c>
    </row>
    <row r="286" spans="1:18">
      <c r="A286" s="11">
        <v>285</v>
      </c>
      <c r="B286" s="11" t="s">
        <v>537</v>
      </c>
      <c r="C286" s="61" t="s">
        <v>1100</v>
      </c>
      <c r="D286" s="48" t="s">
        <v>1101</v>
      </c>
      <c r="E286" s="49" t="s">
        <v>1102</v>
      </c>
      <c r="F286" s="50">
        <v>0.28</v>
      </c>
      <c r="G286" s="5" t="s">
        <v>225</v>
      </c>
      <c r="H286" s="51" t="s">
        <v>1103</v>
      </c>
      <c r="I286" s="11"/>
      <c r="J286" s="60" t="s">
        <v>225</v>
      </c>
      <c r="K286" s="11" t="s">
        <v>109</v>
      </c>
      <c r="L286" s="11" t="s">
        <v>109</v>
      </c>
      <c r="M286" s="11">
        <v>7.6</v>
      </c>
      <c r="N286" s="58"/>
      <c r="O286" s="58"/>
      <c r="P286" s="21" t="s">
        <v>34</v>
      </c>
      <c r="Q286" s="21" t="s">
        <v>471</v>
      </c>
      <c r="R286" s="21" t="s">
        <v>36</v>
      </c>
    </row>
    <row r="287" spans="1:18">
      <c r="A287" s="11">
        <v>286</v>
      </c>
      <c r="B287" s="11" t="s">
        <v>537</v>
      </c>
      <c r="C287" s="61" t="s">
        <v>1100</v>
      </c>
      <c r="D287" s="44" t="s">
        <v>1104</v>
      </c>
      <c r="E287" s="45" t="s">
        <v>1105</v>
      </c>
      <c r="F287" s="46">
        <v>0.315</v>
      </c>
      <c r="G287" s="5" t="s">
        <v>225</v>
      </c>
      <c r="H287" s="47" t="s">
        <v>1103</v>
      </c>
      <c r="I287" s="11"/>
      <c r="J287" s="60" t="s">
        <v>225</v>
      </c>
      <c r="K287" s="11" t="s">
        <v>109</v>
      </c>
      <c r="L287" s="11" t="s">
        <v>109</v>
      </c>
      <c r="M287" s="11">
        <v>7.6</v>
      </c>
      <c r="N287" s="58"/>
      <c r="O287" s="58"/>
      <c r="P287" s="21" t="s">
        <v>34</v>
      </c>
      <c r="Q287" s="21" t="s">
        <v>471</v>
      </c>
      <c r="R287" s="21" t="s">
        <v>36</v>
      </c>
    </row>
    <row r="288" spans="1:18">
      <c r="A288" s="11">
        <v>287</v>
      </c>
      <c r="B288" s="11" t="s">
        <v>537</v>
      </c>
      <c r="C288" s="61">
        <v>2</v>
      </c>
      <c r="D288" s="48" t="s">
        <v>1106</v>
      </c>
      <c r="E288" s="49" t="s">
        <v>1095</v>
      </c>
      <c r="F288" s="50">
        <v>0.34</v>
      </c>
      <c r="G288" s="5" t="s">
        <v>107</v>
      </c>
      <c r="H288" s="51" t="s">
        <v>1089</v>
      </c>
      <c r="I288" s="11"/>
      <c r="J288" s="60" t="s">
        <v>107</v>
      </c>
      <c r="K288" s="11" t="s">
        <v>770</v>
      </c>
      <c r="L288" s="23" t="s">
        <v>771</v>
      </c>
      <c r="M288" s="11">
        <v>7.5</v>
      </c>
      <c r="N288" s="58"/>
      <c r="O288" s="58"/>
      <c r="P288" s="21" t="s">
        <v>34</v>
      </c>
      <c r="Q288" s="21" t="s">
        <v>471</v>
      </c>
      <c r="R288" s="21" t="s">
        <v>36</v>
      </c>
    </row>
    <row r="289" spans="1:18">
      <c r="A289" s="11">
        <v>288</v>
      </c>
      <c r="B289" s="11" t="s">
        <v>537</v>
      </c>
      <c r="C289" s="61">
        <v>2</v>
      </c>
      <c r="D289" s="44" t="s">
        <v>1107</v>
      </c>
      <c r="E289" s="45" t="s">
        <v>1108</v>
      </c>
      <c r="F289" s="46">
        <v>0.29</v>
      </c>
      <c r="G289" s="5" t="s">
        <v>107</v>
      </c>
      <c r="H289" s="47" t="s">
        <v>1089</v>
      </c>
      <c r="I289" s="11"/>
      <c r="J289" s="60" t="s">
        <v>107</v>
      </c>
      <c r="K289" s="11" t="s">
        <v>770</v>
      </c>
      <c r="L289" s="23" t="s">
        <v>771</v>
      </c>
      <c r="M289" s="11">
        <v>7.5</v>
      </c>
      <c r="N289" s="58"/>
      <c r="O289" s="58"/>
      <c r="P289" s="21" t="s">
        <v>34</v>
      </c>
      <c r="Q289" s="21" t="s">
        <v>471</v>
      </c>
      <c r="R289" s="21" t="s">
        <v>36</v>
      </c>
    </row>
    <row r="290" spans="1:18">
      <c r="A290" s="11">
        <v>289</v>
      </c>
      <c r="B290" s="11" t="s">
        <v>537</v>
      </c>
      <c r="C290" s="61">
        <v>2</v>
      </c>
      <c r="D290" s="48" t="s">
        <v>1109</v>
      </c>
      <c r="E290" s="49" t="s">
        <v>1110</v>
      </c>
      <c r="F290" s="50">
        <v>0.341</v>
      </c>
      <c r="G290" s="5" t="s">
        <v>107</v>
      </c>
      <c r="H290" s="51" t="s">
        <v>1089</v>
      </c>
      <c r="I290" s="11"/>
      <c r="J290" s="60" t="s">
        <v>107</v>
      </c>
      <c r="K290" s="11" t="s">
        <v>770</v>
      </c>
      <c r="L290" s="23" t="s">
        <v>771</v>
      </c>
      <c r="M290" s="11">
        <v>7.5</v>
      </c>
      <c r="N290" s="58"/>
      <c r="O290" s="58"/>
      <c r="P290" s="21" t="s">
        <v>34</v>
      </c>
      <c r="Q290" s="21" t="s">
        <v>471</v>
      </c>
      <c r="R290" s="21" t="s">
        <v>36</v>
      </c>
    </row>
    <row r="291" spans="1:18">
      <c r="A291" s="11">
        <v>290</v>
      </c>
      <c r="B291" s="11" t="s">
        <v>537</v>
      </c>
      <c r="C291" s="61">
        <v>2</v>
      </c>
      <c r="D291" s="44" t="s">
        <v>1111</v>
      </c>
      <c r="E291" s="45" t="s">
        <v>1108</v>
      </c>
      <c r="F291" s="46">
        <v>0.339</v>
      </c>
      <c r="G291" s="5" t="s">
        <v>107</v>
      </c>
      <c r="H291" s="47" t="s">
        <v>1089</v>
      </c>
      <c r="I291" s="11"/>
      <c r="J291" s="60" t="s">
        <v>107</v>
      </c>
      <c r="K291" s="11" t="s">
        <v>770</v>
      </c>
      <c r="L291" s="23" t="s">
        <v>771</v>
      </c>
      <c r="M291" s="11">
        <v>7.5</v>
      </c>
      <c r="N291" s="58"/>
      <c r="O291" s="58"/>
      <c r="P291" s="21" t="s">
        <v>34</v>
      </c>
      <c r="Q291" s="21" t="s">
        <v>471</v>
      </c>
      <c r="R291" s="21" t="s">
        <v>36</v>
      </c>
    </row>
    <row r="292" spans="1:18">
      <c r="A292" s="11">
        <v>291</v>
      </c>
      <c r="B292" s="11" t="s">
        <v>537</v>
      </c>
      <c r="C292" s="61">
        <v>2</v>
      </c>
      <c r="D292" s="48" t="s">
        <v>1112</v>
      </c>
      <c r="E292" s="49" t="s">
        <v>1108</v>
      </c>
      <c r="F292" s="50">
        <v>0.325</v>
      </c>
      <c r="G292" s="5" t="s">
        <v>107</v>
      </c>
      <c r="H292" s="51" t="s">
        <v>1089</v>
      </c>
      <c r="I292" s="11"/>
      <c r="J292" s="60" t="s">
        <v>107</v>
      </c>
      <c r="K292" s="11" t="s">
        <v>770</v>
      </c>
      <c r="L292" s="23" t="s">
        <v>771</v>
      </c>
      <c r="M292" s="11">
        <v>7.5</v>
      </c>
      <c r="N292" s="58"/>
      <c r="O292" s="58"/>
      <c r="P292" s="21" t="s">
        <v>34</v>
      </c>
      <c r="Q292" s="21" t="s">
        <v>471</v>
      </c>
      <c r="R292" s="21" t="s">
        <v>36</v>
      </c>
    </row>
    <row r="293" spans="1:18">
      <c r="A293" s="11">
        <v>292</v>
      </c>
      <c r="B293" s="11" t="s">
        <v>537</v>
      </c>
      <c r="C293" s="61">
        <v>2</v>
      </c>
      <c r="D293" s="44" t="s">
        <v>1113</v>
      </c>
      <c r="E293" s="45" t="s">
        <v>1108</v>
      </c>
      <c r="F293" s="46">
        <v>0.335</v>
      </c>
      <c r="G293" s="5" t="s">
        <v>107</v>
      </c>
      <c r="H293" s="47" t="s">
        <v>1089</v>
      </c>
      <c r="I293" s="11"/>
      <c r="J293" s="60" t="s">
        <v>107</v>
      </c>
      <c r="K293" s="11" t="s">
        <v>770</v>
      </c>
      <c r="L293" s="23" t="s">
        <v>771</v>
      </c>
      <c r="M293" s="11">
        <v>7.5</v>
      </c>
      <c r="N293" s="58"/>
      <c r="O293" s="58"/>
      <c r="P293" s="21" t="s">
        <v>34</v>
      </c>
      <c r="Q293" s="21" t="s">
        <v>471</v>
      </c>
      <c r="R293" s="21" t="s">
        <v>36</v>
      </c>
    </row>
    <row r="294" spans="1:18">
      <c r="A294" s="11">
        <v>293</v>
      </c>
      <c r="B294" s="11" t="s">
        <v>537</v>
      </c>
      <c r="C294" s="61">
        <v>2</v>
      </c>
      <c r="D294" s="48" t="s">
        <v>1114</v>
      </c>
      <c r="E294" s="49" t="s">
        <v>1108</v>
      </c>
      <c r="F294" s="50">
        <v>0.338</v>
      </c>
      <c r="G294" s="5" t="s">
        <v>107</v>
      </c>
      <c r="H294" s="51" t="s">
        <v>1089</v>
      </c>
      <c r="I294" s="11"/>
      <c r="J294" s="60" t="s">
        <v>107</v>
      </c>
      <c r="K294" s="11" t="s">
        <v>770</v>
      </c>
      <c r="L294" s="23" t="s">
        <v>771</v>
      </c>
      <c r="M294" s="11">
        <v>7.5</v>
      </c>
      <c r="N294" s="58"/>
      <c r="O294" s="58"/>
      <c r="P294" s="21" t="s">
        <v>34</v>
      </c>
      <c r="Q294" s="21" t="s">
        <v>471</v>
      </c>
      <c r="R294" s="21" t="s">
        <v>36</v>
      </c>
    </row>
    <row r="295" spans="1:18">
      <c r="A295" s="11">
        <v>294</v>
      </c>
      <c r="B295" s="11" t="s">
        <v>537</v>
      </c>
      <c r="C295" s="61">
        <v>2</v>
      </c>
      <c r="D295" s="44" t="s">
        <v>1115</v>
      </c>
      <c r="E295" s="45" t="s">
        <v>1116</v>
      </c>
      <c r="F295" s="46">
        <v>0.008</v>
      </c>
      <c r="G295" s="5" t="s">
        <v>107</v>
      </c>
      <c r="H295" s="47" t="s">
        <v>1089</v>
      </c>
      <c r="I295" s="11"/>
      <c r="J295" s="60" t="s">
        <v>107</v>
      </c>
      <c r="K295" s="11" t="s">
        <v>770</v>
      </c>
      <c r="L295" s="23" t="s">
        <v>771</v>
      </c>
      <c r="M295" s="11">
        <v>7.5</v>
      </c>
      <c r="N295" s="58"/>
      <c r="O295" s="58"/>
      <c r="P295" s="21" t="s">
        <v>34</v>
      </c>
      <c r="Q295" s="21" t="s">
        <v>471</v>
      </c>
      <c r="R295" s="21" t="s">
        <v>36</v>
      </c>
    </row>
    <row r="296" spans="1:18">
      <c r="A296" s="11">
        <v>295</v>
      </c>
      <c r="B296" s="11" t="s">
        <v>537</v>
      </c>
      <c r="C296" s="61">
        <v>2</v>
      </c>
      <c r="D296" s="44" t="s">
        <v>1117</v>
      </c>
      <c r="E296" s="45" t="s">
        <v>1095</v>
      </c>
      <c r="F296" s="46">
        <v>0.336</v>
      </c>
      <c r="G296" s="5" t="s">
        <v>107</v>
      </c>
      <c r="H296" s="47" t="s">
        <v>1089</v>
      </c>
      <c r="I296" s="11"/>
      <c r="J296" s="60" t="s">
        <v>107</v>
      </c>
      <c r="K296" s="11" t="s">
        <v>770</v>
      </c>
      <c r="L296" s="23" t="s">
        <v>771</v>
      </c>
      <c r="M296" s="11">
        <v>7.5</v>
      </c>
      <c r="N296" s="58"/>
      <c r="O296" s="58"/>
      <c r="P296" s="21" t="s">
        <v>34</v>
      </c>
      <c r="Q296" s="21" t="s">
        <v>471</v>
      </c>
      <c r="R296" s="21" t="s">
        <v>36</v>
      </c>
    </row>
    <row r="297" spans="1:18">
      <c r="A297" s="11">
        <v>296</v>
      </c>
      <c r="B297" s="11" t="s">
        <v>537</v>
      </c>
      <c r="C297" s="61">
        <v>2</v>
      </c>
      <c r="D297" s="48" t="s">
        <v>1118</v>
      </c>
      <c r="E297" s="49" t="s">
        <v>1119</v>
      </c>
      <c r="F297" s="50">
        <v>0.031</v>
      </c>
      <c r="G297" s="5" t="s">
        <v>107</v>
      </c>
      <c r="H297" s="51" t="s">
        <v>1089</v>
      </c>
      <c r="I297" s="11"/>
      <c r="J297" s="60" t="s">
        <v>107</v>
      </c>
      <c r="K297" s="11" t="s">
        <v>770</v>
      </c>
      <c r="L297" s="23" t="s">
        <v>771</v>
      </c>
      <c r="M297" s="11">
        <v>7.5</v>
      </c>
      <c r="N297" s="58"/>
      <c r="O297" s="58"/>
      <c r="P297" s="21" t="s">
        <v>34</v>
      </c>
      <c r="Q297" s="21" t="s">
        <v>471</v>
      </c>
      <c r="R297" s="21" t="s">
        <v>36</v>
      </c>
    </row>
    <row r="298" spans="1:18">
      <c r="A298" s="11">
        <v>297</v>
      </c>
      <c r="B298" s="11" t="s">
        <v>537</v>
      </c>
      <c r="C298" s="61">
        <v>2</v>
      </c>
      <c r="D298" s="44" t="s">
        <v>1120</v>
      </c>
      <c r="E298" s="45" t="s">
        <v>1121</v>
      </c>
      <c r="F298" s="46">
        <v>0.025</v>
      </c>
      <c r="G298" s="5" t="s">
        <v>107</v>
      </c>
      <c r="H298" s="47" t="s">
        <v>1089</v>
      </c>
      <c r="I298" s="11"/>
      <c r="J298" s="60" t="s">
        <v>107</v>
      </c>
      <c r="K298" s="11" t="s">
        <v>770</v>
      </c>
      <c r="L298" s="23" t="s">
        <v>771</v>
      </c>
      <c r="M298" s="11">
        <v>7.5</v>
      </c>
      <c r="N298" s="58"/>
      <c r="O298" s="58"/>
      <c r="P298" s="21" t="s">
        <v>34</v>
      </c>
      <c r="Q298" s="21" t="s">
        <v>471</v>
      </c>
      <c r="R298" s="21" t="s">
        <v>36</v>
      </c>
    </row>
    <row r="299" spans="1:18">
      <c r="A299" s="11">
        <v>298</v>
      </c>
      <c r="B299" s="11" t="s">
        <v>537</v>
      </c>
      <c r="C299" s="11" t="s">
        <v>478</v>
      </c>
      <c r="D299" s="48" t="s">
        <v>1122</v>
      </c>
      <c r="E299" s="49" t="s">
        <v>1123</v>
      </c>
      <c r="F299" s="50">
        <v>0.062</v>
      </c>
      <c r="G299" s="5" t="s">
        <v>1124</v>
      </c>
      <c r="H299" s="51" t="s">
        <v>573</v>
      </c>
      <c r="I299" s="11" t="s">
        <v>30</v>
      </c>
      <c r="J299" s="57" t="s">
        <v>31</v>
      </c>
      <c r="K299" s="5" t="s">
        <v>32</v>
      </c>
      <c r="L299" s="23" t="s">
        <v>560</v>
      </c>
      <c r="M299" s="11">
        <v>11.2</v>
      </c>
      <c r="N299" s="58"/>
      <c r="O299" s="58"/>
      <c r="P299" s="21" t="s">
        <v>34</v>
      </c>
      <c r="Q299" s="21" t="s">
        <v>471</v>
      </c>
      <c r="R299" s="21" t="s">
        <v>36</v>
      </c>
    </row>
    <row r="300" spans="1:18">
      <c r="A300" s="11">
        <v>299</v>
      </c>
      <c r="B300" s="11" t="s">
        <v>537</v>
      </c>
      <c r="C300" s="61">
        <v>2</v>
      </c>
      <c r="D300" s="44" t="s">
        <v>1125</v>
      </c>
      <c r="E300" s="45" t="s">
        <v>1108</v>
      </c>
      <c r="F300" s="46">
        <v>0.36</v>
      </c>
      <c r="G300" s="5" t="s">
        <v>107</v>
      </c>
      <c r="H300" s="47" t="s">
        <v>1089</v>
      </c>
      <c r="I300" s="11"/>
      <c r="J300" s="60" t="s">
        <v>107</v>
      </c>
      <c r="K300" s="11" t="s">
        <v>770</v>
      </c>
      <c r="L300" s="23" t="s">
        <v>771</v>
      </c>
      <c r="M300" s="11">
        <v>7.5</v>
      </c>
      <c r="N300" s="58"/>
      <c r="O300" s="58"/>
      <c r="P300" s="21" t="s">
        <v>34</v>
      </c>
      <c r="Q300" s="21" t="s">
        <v>471</v>
      </c>
      <c r="R300" s="21" t="s">
        <v>36</v>
      </c>
    </row>
    <row r="301" spans="1:18">
      <c r="A301" s="11">
        <v>300</v>
      </c>
      <c r="B301" s="11" t="s">
        <v>537</v>
      </c>
      <c r="C301" s="61">
        <v>2</v>
      </c>
      <c r="D301" s="48" t="s">
        <v>1126</v>
      </c>
      <c r="E301" s="49" t="s">
        <v>1095</v>
      </c>
      <c r="F301" s="50">
        <v>0.306</v>
      </c>
      <c r="G301" s="5" t="s">
        <v>107</v>
      </c>
      <c r="H301" s="51" t="s">
        <v>1089</v>
      </c>
      <c r="I301" s="11"/>
      <c r="J301" s="60" t="s">
        <v>107</v>
      </c>
      <c r="K301" s="11" t="s">
        <v>770</v>
      </c>
      <c r="L301" s="23" t="s">
        <v>771</v>
      </c>
      <c r="M301" s="11">
        <v>7.5</v>
      </c>
      <c r="N301" s="58"/>
      <c r="O301" s="58"/>
      <c r="P301" s="21" t="s">
        <v>34</v>
      </c>
      <c r="Q301" s="21" t="s">
        <v>471</v>
      </c>
      <c r="R301" s="21" t="s">
        <v>36</v>
      </c>
    </row>
    <row r="302" spans="1:18">
      <c r="A302" s="11">
        <v>301</v>
      </c>
      <c r="B302" s="11" t="s">
        <v>537</v>
      </c>
      <c r="C302" s="11" t="s">
        <v>1100</v>
      </c>
      <c r="D302" s="44" t="s">
        <v>1127</v>
      </c>
      <c r="E302" s="45" t="s">
        <v>1128</v>
      </c>
      <c r="F302" s="46">
        <v>0.315</v>
      </c>
      <c r="G302" s="5" t="s">
        <v>107</v>
      </c>
      <c r="H302" s="47" t="s">
        <v>1089</v>
      </c>
      <c r="I302" s="11"/>
      <c r="J302" s="60" t="s">
        <v>107</v>
      </c>
      <c r="K302" s="11" t="s">
        <v>770</v>
      </c>
      <c r="L302" s="23" t="s">
        <v>771</v>
      </c>
      <c r="M302" s="11">
        <v>7.5</v>
      </c>
      <c r="N302" s="58"/>
      <c r="O302" s="58"/>
      <c r="P302" s="21" t="s">
        <v>34</v>
      </c>
      <c r="Q302" s="21" t="s">
        <v>471</v>
      </c>
      <c r="R302" s="21" t="s">
        <v>36</v>
      </c>
    </row>
    <row r="303" spans="1:18">
      <c r="A303" s="11">
        <v>302</v>
      </c>
      <c r="B303" s="11" t="s">
        <v>537</v>
      </c>
      <c r="C303" s="11" t="s">
        <v>1100</v>
      </c>
      <c r="D303" s="48" t="s">
        <v>1129</v>
      </c>
      <c r="E303" s="49" t="s">
        <v>1130</v>
      </c>
      <c r="F303" s="50">
        <v>0.302</v>
      </c>
      <c r="G303" s="5" t="s">
        <v>107</v>
      </c>
      <c r="H303" s="51" t="s">
        <v>1089</v>
      </c>
      <c r="I303" s="11"/>
      <c r="J303" s="60" t="s">
        <v>107</v>
      </c>
      <c r="K303" s="11" t="s">
        <v>770</v>
      </c>
      <c r="L303" s="23" t="s">
        <v>771</v>
      </c>
      <c r="M303" s="11">
        <v>7.5</v>
      </c>
      <c r="N303" s="58"/>
      <c r="O303" s="58"/>
      <c r="P303" s="21" t="s">
        <v>34</v>
      </c>
      <c r="Q303" s="21" t="s">
        <v>471</v>
      </c>
      <c r="R303" s="21" t="s">
        <v>36</v>
      </c>
    </row>
    <row r="304" spans="1:18">
      <c r="A304" s="11">
        <v>303</v>
      </c>
      <c r="B304" s="11" t="s">
        <v>537</v>
      </c>
      <c r="C304" s="11" t="s">
        <v>1100</v>
      </c>
      <c r="D304" s="44" t="s">
        <v>1131</v>
      </c>
      <c r="E304" s="45" t="s">
        <v>1132</v>
      </c>
      <c r="F304" s="46">
        <v>0.315</v>
      </c>
      <c r="G304" s="5" t="s">
        <v>107</v>
      </c>
      <c r="H304" s="47" t="s">
        <v>1089</v>
      </c>
      <c r="I304" s="11"/>
      <c r="J304" s="60" t="s">
        <v>107</v>
      </c>
      <c r="K304" s="11" t="s">
        <v>770</v>
      </c>
      <c r="L304" s="23" t="s">
        <v>771</v>
      </c>
      <c r="M304" s="11">
        <v>7.5</v>
      </c>
      <c r="N304" s="58"/>
      <c r="O304" s="58"/>
      <c r="P304" s="21" t="s">
        <v>34</v>
      </c>
      <c r="Q304" s="21" t="s">
        <v>471</v>
      </c>
      <c r="R304" s="21" t="s">
        <v>36</v>
      </c>
    </row>
    <row r="305" spans="1:18">
      <c r="A305" s="11">
        <v>304</v>
      </c>
      <c r="B305" s="11" t="s">
        <v>537</v>
      </c>
      <c r="C305" s="11" t="s">
        <v>1100</v>
      </c>
      <c r="D305" s="48" t="s">
        <v>1133</v>
      </c>
      <c r="E305" s="49" t="s">
        <v>1134</v>
      </c>
      <c r="F305" s="50">
        <v>0.113</v>
      </c>
      <c r="G305" s="5" t="s">
        <v>107</v>
      </c>
      <c r="H305" s="51" t="s">
        <v>1089</v>
      </c>
      <c r="I305" s="11"/>
      <c r="J305" s="60" t="s">
        <v>107</v>
      </c>
      <c r="K305" s="11" t="s">
        <v>770</v>
      </c>
      <c r="L305" s="23" t="s">
        <v>771</v>
      </c>
      <c r="M305" s="11">
        <v>7.5</v>
      </c>
      <c r="N305" s="58"/>
      <c r="O305" s="58"/>
      <c r="P305" s="21" t="s">
        <v>34</v>
      </c>
      <c r="Q305" s="21" t="s">
        <v>471</v>
      </c>
      <c r="R305" s="21" t="s">
        <v>36</v>
      </c>
    </row>
    <row r="306" spans="1:18">
      <c r="A306" s="11">
        <v>305</v>
      </c>
      <c r="B306" s="11" t="s">
        <v>537</v>
      </c>
      <c r="C306" s="11" t="s">
        <v>1003</v>
      </c>
      <c r="D306" s="44" t="s">
        <v>1135</v>
      </c>
      <c r="E306" s="45" t="s">
        <v>1136</v>
      </c>
      <c r="F306" s="46">
        <v>0.146</v>
      </c>
      <c r="G306" s="5" t="s">
        <v>107</v>
      </c>
      <c r="H306" s="47" t="s">
        <v>1089</v>
      </c>
      <c r="I306" s="11"/>
      <c r="J306" s="60" t="s">
        <v>107</v>
      </c>
      <c r="K306" s="11" t="s">
        <v>770</v>
      </c>
      <c r="L306" s="23" t="s">
        <v>771</v>
      </c>
      <c r="M306" s="11">
        <v>7.5</v>
      </c>
      <c r="N306" s="58"/>
      <c r="O306" s="58"/>
      <c r="P306" s="21" t="s">
        <v>34</v>
      </c>
      <c r="Q306" s="21" t="s">
        <v>471</v>
      </c>
      <c r="R306" s="21" t="s">
        <v>36</v>
      </c>
    </row>
    <row r="307" spans="1:18">
      <c r="A307" s="11">
        <v>306</v>
      </c>
      <c r="B307" s="11" t="s">
        <v>537</v>
      </c>
      <c r="C307" s="61">
        <v>2</v>
      </c>
      <c r="D307" s="48" t="s">
        <v>1137</v>
      </c>
      <c r="E307" s="49" t="s">
        <v>1095</v>
      </c>
      <c r="F307" s="50">
        <v>0.339</v>
      </c>
      <c r="G307" s="5" t="s">
        <v>107</v>
      </c>
      <c r="H307" s="51" t="s">
        <v>1089</v>
      </c>
      <c r="I307" s="11"/>
      <c r="J307" s="60" t="s">
        <v>107</v>
      </c>
      <c r="K307" s="11" t="s">
        <v>770</v>
      </c>
      <c r="L307" s="23" t="s">
        <v>771</v>
      </c>
      <c r="M307" s="11">
        <v>7.5</v>
      </c>
      <c r="N307" s="58"/>
      <c r="O307" s="58"/>
      <c r="P307" s="21" t="s">
        <v>34</v>
      </c>
      <c r="Q307" s="21" t="s">
        <v>471</v>
      </c>
      <c r="R307" s="21" t="s">
        <v>36</v>
      </c>
    </row>
    <row r="308" spans="1:18">
      <c r="A308" s="11">
        <v>307</v>
      </c>
      <c r="B308" s="11" t="s">
        <v>537</v>
      </c>
      <c r="C308" s="11" t="s">
        <v>1003</v>
      </c>
      <c r="D308" s="44" t="s">
        <v>1138</v>
      </c>
      <c r="E308" s="45" t="s">
        <v>1097</v>
      </c>
      <c r="F308" s="46">
        <v>0.226</v>
      </c>
      <c r="G308" s="5" t="s">
        <v>107</v>
      </c>
      <c r="H308" s="47" t="s">
        <v>1089</v>
      </c>
      <c r="I308" s="11"/>
      <c r="J308" s="60" t="s">
        <v>107</v>
      </c>
      <c r="K308" s="11" t="s">
        <v>770</v>
      </c>
      <c r="L308" s="23" t="s">
        <v>771</v>
      </c>
      <c r="M308" s="11">
        <v>7.5</v>
      </c>
      <c r="N308" s="58"/>
      <c r="O308" s="58"/>
      <c r="P308" s="21" t="s">
        <v>34</v>
      </c>
      <c r="Q308" s="21" t="s">
        <v>471</v>
      </c>
      <c r="R308" s="21" t="s">
        <v>36</v>
      </c>
    </row>
    <row r="309" spans="1:18">
      <c r="A309" s="11">
        <v>308</v>
      </c>
      <c r="B309" s="11" t="s">
        <v>537</v>
      </c>
      <c r="C309" s="11" t="s">
        <v>1003</v>
      </c>
      <c r="D309" s="48" t="s">
        <v>1139</v>
      </c>
      <c r="E309" s="49" t="s">
        <v>1140</v>
      </c>
      <c r="F309" s="50">
        <v>0.222</v>
      </c>
      <c r="G309" s="5" t="s">
        <v>107</v>
      </c>
      <c r="H309" s="51" t="s">
        <v>1089</v>
      </c>
      <c r="I309" s="11"/>
      <c r="J309" s="60" t="s">
        <v>107</v>
      </c>
      <c r="K309" s="11" t="s">
        <v>770</v>
      </c>
      <c r="L309" s="23" t="s">
        <v>771</v>
      </c>
      <c r="M309" s="11">
        <v>7.5</v>
      </c>
      <c r="N309" s="58"/>
      <c r="O309" s="58"/>
      <c r="P309" s="21" t="s">
        <v>34</v>
      </c>
      <c r="Q309" s="21" t="s">
        <v>471</v>
      </c>
      <c r="R309" s="21" t="s">
        <v>36</v>
      </c>
    </row>
    <row r="310" spans="1:18">
      <c r="A310" s="11">
        <v>309</v>
      </c>
      <c r="B310" s="11" t="s">
        <v>537</v>
      </c>
      <c r="C310" s="11" t="s">
        <v>1003</v>
      </c>
      <c r="D310" s="44" t="s">
        <v>1141</v>
      </c>
      <c r="E310" s="45" t="s">
        <v>1142</v>
      </c>
      <c r="F310" s="46">
        <v>0.138</v>
      </c>
      <c r="G310" s="5" t="s">
        <v>107</v>
      </c>
      <c r="H310" s="47" t="s">
        <v>1089</v>
      </c>
      <c r="I310" s="11"/>
      <c r="J310" s="60" t="s">
        <v>107</v>
      </c>
      <c r="K310" s="11" t="s">
        <v>770</v>
      </c>
      <c r="L310" s="23" t="s">
        <v>771</v>
      </c>
      <c r="M310" s="11">
        <v>7.5</v>
      </c>
      <c r="N310" s="58"/>
      <c r="O310" s="58"/>
      <c r="P310" s="21" t="s">
        <v>34</v>
      </c>
      <c r="Q310" s="21" t="s">
        <v>471</v>
      </c>
      <c r="R310" s="21" t="s">
        <v>36</v>
      </c>
    </row>
    <row r="311" spans="1:18">
      <c r="A311" s="11">
        <v>310</v>
      </c>
      <c r="B311" s="11" t="s">
        <v>537</v>
      </c>
      <c r="C311" s="11" t="s">
        <v>1003</v>
      </c>
      <c r="D311" s="44" t="s">
        <v>1143</v>
      </c>
      <c r="E311" s="45" t="s">
        <v>1144</v>
      </c>
      <c r="F311" s="46">
        <v>0.596</v>
      </c>
      <c r="G311" s="5" t="s">
        <v>107</v>
      </c>
      <c r="H311" s="47" t="s">
        <v>1089</v>
      </c>
      <c r="I311" s="11"/>
      <c r="J311" s="60" t="s">
        <v>107</v>
      </c>
      <c r="K311" s="11" t="s">
        <v>770</v>
      </c>
      <c r="L311" s="23" t="s">
        <v>771</v>
      </c>
      <c r="M311" s="11">
        <v>7.5</v>
      </c>
      <c r="N311" s="58"/>
      <c r="O311" s="58"/>
      <c r="P311" s="21" t="s">
        <v>34</v>
      </c>
      <c r="Q311" s="21" t="s">
        <v>471</v>
      </c>
      <c r="R311" s="21" t="s">
        <v>36</v>
      </c>
    </row>
    <row r="312" spans="1:18">
      <c r="A312" s="11">
        <v>311</v>
      </c>
      <c r="B312" s="11" t="s">
        <v>537</v>
      </c>
      <c r="C312" s="11" t="s">
        <v>1145</v>
      </c>
      <c r="D312" s="48" t="s">
        <v>1146</v>
      </c>
      <c r="E312" s="49" t="s">
        <v>1147</v>
      </c>
      <c r="F312" s="50">
        <v>0.2165</v>
      </c>
      <c r="G312" s="5" t="s">
        <v>107</v>
      </c>
      <c r="H312" s="51" t="s">
        <v>1089</v>
      </c>
      <c r="I312" s="11"/>
      <c r="J312" s="60" t="s">
        <v>107</v>
      </c>
      <c r="K312" s="11" t="s">
        <v>770</v>
      </c>
      <c r="L312" s="23" t="s">
        <v>771</v>
      </c>
      <c r="M312" s="11">
        <v>7.5</v>
      </c>
      <c r="N312" s="58"/>
      <c r="O312" s="58"/>
      <c r="P312" s="21" t="s">
        <v>34</v>
      </c>
      <c r="Q312" s="21" t="s">
        <v>471</v>
      </c>
      <c r="R312" s="21" t="s">
        <v>36</v>
      </c>
    </row>
    <row r="313" spans="1:18">
      <c r="A313" s="11">
        <v>312</v>
      </c>
      <c r="B313" s="11" t="s">
        <v>537</v>
      </c>
      <c r="C313" s="11" t="s">
        <v>1145</v>
      </c>
      <c r="D313" s="44" t="s">
        <v>1148</v>
      </c>
      <c r="E313" s="45" t="s">
        <v>1149</v>
      </c>
      <c r="F313" s="46">
        <v>0.2425</v>
      </c>
      <c r="G313" s="5" t="s">
        <v>107</v>
      </c>
      <c r="H313" s="47" t="s">
        <v>1089</v>
      </c>
      <c r="I313" s="11"/>
      <c r="J313" s="60" t="s">
        <v>107</v>
      </c>
      <c r="K313" s="11" t="s">
        <v>770</v>
      </c>
      <c r="L313" s="23" t="s">
        <v>771</v>
      </c>
      <c r="M313" s="11">
        <v>7.5</v>
      </c>
      <c r="N313" s="58"/>
      <c r="O313" s="58"/>
      <c r="P313" s="21" t="s">
        <v>34</v>
      </c>
      <c r="Q313" s="21" t="s">
        <v>471</v>
      </c>
      <c r="R313" s="21" t="s">
        <v>36</v>
      </c>
    </row>
    <row r="314" spans="1:18">
      <c r="A314" s="11">
        <v>313</v>
      </c>
      <c r="B314" s="11" t="s">
        <v>537</v>
      </c>
      <c r="C314" s="11" t="s">
        <v>1150</v>
      </c>
      <c r="D314" s="48" t="s">
        <v>1151</v>
      </c>
      <c r="E314" s="49" t="s">
        <v>1152</v>
      </c>
      <c r="F314" s="50">
        <v>0.335</v>
      </c>
      <c r="G314" s="5" t="s">
        <v>107</v>
      </c>
      <c r="H314" s="51" t="s">
        <v>1089</v>
      </c>
      <c r="I314" s="11"/>
      <c r="J314" s="60" t="s">
        <v>107</v>
      </c>
      <c r="K314" s="11" t="s">
        <v>770</v>
      </c>
      <c r="L314" s="23" t="s">
        <v>771</v>
      </c>
      <c r="M314" s="11">
        <v>7.5</v>
      </c>
      <c r="N314" s="58"/>
      <c r="O314" s="58"/>
      <c r="P314" s="21" t="s">
        <v>34</v>
      </c>
      <c r="Q314" s="21" t="s">
        <v>471</v>
      </c>
      <c r="R314" s="21" t="s">
        <v>36</v>
      </c>
    </row>
    <row r="315" spans="1:18">
      <c r="A315" s="11">
        <v>314</v>
      </c>
      <c r="B315" s="11" t="s">
        <v>537</v>
      </c>
      <c r="C315" s="11" t="s">
        <v>1150</v>
      </c>
      <c r="D315" s="44" t="s">
        <v>1153</v>
      </c>
      <c r="E315" s="45" t="s">
        <v>1097</v>
      </c>
      <c r="F315" s="46">
        <v>0.323</v>
      </c>
      <c r="G315" s="5" t="s">
        <v>107</v>
      </c>
      <c r="H315" s="47" t="s">
        <v>1089</v>
      </c>
      <c r="I315" s="11"/>
      <c r="J315" s="60" t="s">
        <v>107</v>
      </c>
      <c r="K315" s="11" t="s">
        <v>770</v>
      </c>
      <c r="L315" s="23" t="s">
        <v>771</v>
      </c>
      <c r="M315" s="11">
        <v>7.5</v>
      </c>
      <c r="N315" s="58"/>
      <c r="O315" s="58"/>
      <c r="P315" s="21" t="s">
        <v>34</v>
      </c>
      <c r="Q315" s="21" t="s">
        <v>471</v>
      </c>
      <c r="R315" s="21" t="s">
        <v>36</v>
      </c>
    </row>
    <row r="316" spans="1:18">
      <c r="A316" s="11">
        <v>315</v>
      </c>
      <c r="B316" s="11" t="s">
        <v>537</v>
      </c>
      <c r="C316" s="11" t="s">
        <v>1150</v>
      </c>
      <c r="D316" s="48" t="s">
        <v>1154</v>
      </c>
      <c r="E316" s="49" t="s">
        <v>1155</v>
      </c>
      <c r="F316" s="50">
        <v>0.016</v>
      </c>
      <c r="G316" s="5" t="s">
        <v>107</v>
      </c>
      <c r="H316" s="51" t="s">
        <v>1089</v>
      </c>
      <c r="I316" s="11"/>
      <c r="J316" s="60" t="s">
        <v>107</v>
      </c>
      <c r="K316" s="11" t="s">
        <v>770</v>
      </c>
      <c r="L316" s="23" t="s">
        <v>771</v>
      </c>
      <c r="M316" s="11">
        <v>7.5</v>
      </c>
      <c r="N316" s="58"/>
      <c r="O316" s="58"/>
      <c r="P316" s="21" t="s">
        <v>34</v>
      </c>
      <c r="Q316" s="21" t="s">
        <v>471</v>
      </c>
      <c r="R316" s="21" t="s">
        <v>36</v>
      </c>
    </row>
    <row r="317" spans="1:18">
      <c r="A317" s="11">
        <v>316</v>
      </c>
      <c r="B317" s="11" t="s">
        <v>537</v>
      </c>
      <c r="C317" s="11" t="s">
        <v>1150</v>
      </c>
      <c r="D317" s="44" t="s">
        <v>1156</v>
      </c>
      <c r="E317" s="45" t="s">
        <v>1157</v>
      </c>
      <c r="F317" s="46">
        <v>0.094</v>
      </c>
      <c r="G317" s="5" t="s">
        <v>107</v>
      </c>
      <c r="H317" s="47" t="s">
        <v>1089</v>
      </c>
      <c r="I317" s="11"/>
      <c r="J317" s="60" t="s">
        <v>107</v>
      </c>
      <c r="K317" s="11" t="s">
        <v>770</v>
      </c>
      <c r="L317" s="23" t="s">
        <v>771</v>
      </c>
      <c r="M317" s="11">
        <v>7.5</v>
      </c>
      <c r="N317" s="58"/>
      <c r="O317" s="58"/>
      <c r="P317" s="21" t="s">
        <v>34</v>
      </c>
      <c r="Q317" s="21" t="s">
        <v>471</v>
      </c>
      <c r="R317" s="21" t="s">
        <v>36</v>
      </c>
    </row>
    <row r="318" spans="1:18">
      <c r="A318" s="11">
        <v>317</v>
      </c>
      <c r="B318" s="11" t="s">
        <v>537</v>
      </c>
      <c r="C318" s="11" t="s">
        <v>1150</v>
      </c>
      <c r="D318" s="48" t="s">
        <v>1158</v>
      </c>
      <c r="E318" s="49" t="s">
        <v>1159</v>
      </c>
      <c r="F318" s="50">
        <v>0.096</v>
      </c>
      <c r="G318" s="5" t="s">
        <v>107</v>
      </c>
      <c r="H318" s="51" t="s">
        <v>1089</v>
      </c>
      <c r="I318" s="11"/>
      <c r="J318" s="60" t="s">
        <v>107</v>
      </c>
      <c r="K318" s="11" t="s">
        <v>770</v>
      </c>
      <c r="L318" s="23" t="s">
        <v>771</v>
      </c>
      <c r="M318" s="11">
        <v>7.5</v>
      </c>
      <c r="N318" s="58"/>
      <c r="O318" s="58"/>
      <c r="P318" s="21" t="s">
        <v>34</v>
      </c>
      <c r="Q318" s="21" t="s">
        <v>471</v>
      </c>
      <c r="R318" s="21" t="s">
        <v>36</v>
      </c>
    </row>
    <row r="319" spans="1:18">
      <c r="A319" s="11">
        <v>318</v>
      </c>
      <c r="B319" s="11" t="s">
        <v>537</v>
      </c>
      <c r="C319" s="11" t="s">
        <v>1150</v>
      </c>
      <c r="D319" s="44" t="s">
        <v>1160</v>
      </c>
      <c r="E319" s="45" t="s">
        <v>1161</v>
      </c>
      <c r="F319" s="46">
        <v>0.096</v>
      </c>
      <c r="G319" s="5" t="s">
        <v>107</v>
      </c>
      <c r="H319" s="47" t="s">
        <v>1089</v>
      </c>
      <c r="I319" s="11"/>
      <c r="J319" s="60" t="s">
        <v>107</v>
      </c>
      <c r="K319" s="11" t="s">
        <v>770</v>
      </c>
      <c r="L319" s="23" t="s">
        <v>771</v>
      </c>
      <c r="M319" s="11">
        <v>7.5</v>
      </c>
      <c r="N319" s="58"/>
      <c r="O319" s="58"/>
      <c r="P319" s="21" t="s">
        <v>34</v>
      </c>
      <c r="Q319" s="21" t="s">
        <v>471</v>
      </c>
      <c r="R319" s="21" t="s">
        <v>36</v>
      </c>
    </row>
    <row r="320" spans="1:18">
      <c r="A320" s="11">
        <v>319</v>
      </c>
      <c r="B320" s="11" t="s">
        <v>537</v>
      </c>
      <c r="C320" s="11" t="s">
        <v>1150</v>
      </c>
      <c r="D320" s="48" t="s">
        <v>1162</v>
      </c>
      <c r="E320" s="49" t="s">
        <v>1097</v>
      </c>
      <c r="F320" s="50">
        <v>0.321</v>
      </c>
      <c r="G320" s="5" t="s">
        <v>107</v>
      </c>
      <c r="H320" s="51" t="s">
        <v>1089</v>
      </c>
      <c r="I320" s="11"/>
      <c r="J320" s="60" t="s">
        <v>107</v>
      </c>
      <c r="K320" s="11" t="s">
        <v>770</v>
      </c>
      <c r="L320" s="23" t="s">
        <v>771</v>
      </c>
      <c r="M320" s="11">
        <v>7.5</v>
      </c>
      <c r="N320" s="58"/>
      <c r="O320" s="58"/>
      <c r="P320" s="21" t="s">
        <v>34</v>
      </c>
      <c r="Q320" s="21" t="s">
        <v>471</v>
      </c>
      <c r="R320" s="21" t="s">
        <v>36</v>
      </c>
    </row>
    <row r="321" spans="1:18">
      <c r="A321" s="11">
        <v>320</v>
      </c>
      <c r="B321" s="11" t="s">
        <v>537</v>
      </c>
      <c r="C321" s="11" t="s">
        <v>1100</v>
      </c>
      <c r="D321" s="44" t="s">
        <v>1163</v>
      </c>
      <c r="E321" s="45" t="s">
        <v>1102</v>
      </c>
      <c r="F321" s="46">
        <v>0.28</v>
      </c>
      <c r="G321" s="5" t="s">
        <v>107</v>
      </c>
      <c r="H321" s="47" t="s">
        <v>1089</v>
      </c>
      <c r="I321" s="11"/>
      <c r="J321" s="60" t="s">
        <v>107</v>
      </c>
      <c r="K321" s="11" t="s">
        <v>770</v>
      </c>
      <c r="L321" s="23" t="s">
        <v>771</v>
      </c>
      <c r="M321" s="11">
        <v>7.5</v>
      </c>
      <c r="N321" s="58"/>
      <c r="O321" s="58"/>
      <c r="P321" s="21" t="s">
        <v>34</v>
      </c>
      <c r="Q321" s="21" t="s">
        <v>471</v>
      </c>
      <c r="R321" s="21" t="s">
        <v>36</v>
      </c>
    </row>
    <row r="322" spans="1:18">
      <c r="A322" s="11">
        <v>321</v>
      </c>
      <c r="B322" s="11" t="s">
        <v>537</v>
      </c>
      <c r="C322" s="11" t="s">
        <v>1164</v>
      </c>
      <c r="D322" s="44" t="s">
        <v>1165</v>
      </c>
      <c r="E322" s="45" t="s">
        <v>1166</v>
      </c>
      <c r="F322" s="46">
        <v>0.574</v>
      </c>
      <c r="G322" s="5" t="s">
        <v>225</v>
      </c>
      <c r="H322" s="47" t="s">
        <v>1103</v>
      </c>
      <c r="I322" s="11"/>
      <c r="J322" s="60" t="s">
        <v>225</v>
      </c>
      <c r="K322" s="11" t="s">
        <v>109</v>
      </c>
      <c r="L322" s="11" t="s">
        <v>109</v>
      </c>
      <c r="M322" s="11">
        <v>7.6</v>
      </c>
      <c r="N322" s="58"/>
      <c r="O322" s="58"/>
      <c r="P322" s="21" t="s">
        <v>34</v>
      </c>
      <c r="Q322" s="21" t="s">
        <v>471</v>
      </c>
      <c r="R322" s="21" t="s">
        <v>36</v>
      </c>
    </row>
    <row r="323" spans="1:18">
      <c r="A323" s="11">
        <v>322</v>
      </c>
      <c r="B323" s="11" t="s">
        <v>537</v>
      </c>
      <c r="C323" s="11" t="s">
        <v>1164</v>
      </c>
      <c r="D323" s="48" t="s">
        <v>1167</v>
      </c>
      <c r="E323" s="49" t="s">
        <v>1168</v>
      </c>
      <c r="F323" s="50">
        <v>0.572</v>
      </c>
      <c r="G323" s="5" t="s">
        <v>225</v>
      </c>
      <c r="H323" s="51" t="s">
        <v>1103</v>
      </c>
      <c r="I323" s="11"/>
      <c r="J323" s="60" t="s">
        <v>225</v>
      </c>
      <c r="K323" s="11" t="s">
        <v>109</v>
      </c>
      <c r="L323" s="11" t="s">
        <v>109</v>
      </c>
      <c r="M323" s="11">
        <v>7.6</v>
      </c>
      <c r="N323" s="58"/>
      <c r="O323" s="58"/>
      <c r="P323" s="21" t="s">
        <v>34</v>
      </c>
      <c r="Q323" s="21" t="s">
        <v>471</v>
      </c>
      <c r="R323" s="21" t="s">
        <v>36</v>
      </c>
    </row>
    <row r="324" spans="1:18">
      <c r="A324" s="11">
        <v>323</v>
      </c>
      <c r="B324" s="11" t="s">
        <v>537</v>
      </c>
      <c r="C324" s="11" t="s">
        <v>1164</v>
      </c>
      <c r="D324" s="44" t="s">
        <v>1169</v>
      </c>
      <c r="E324" s="45" t="s">
        <v>1170</v>
      </c>
      <c r="F324" s="46">
        <v>1.849</v>
      </c>
      <c r="G324" s="5" t="s">
        <v>225</v>
      </c>
      <c r="H324" s="47" t="s">
        <v>1103</v>
      </c>
      <c r="I324" s="11"/>
      <c r="J324" s="60" t="s">
        <v>225</v>
      </c>
      <c r="K324" s="11" t="s">
        <v>109</v>
      </c>
      <c r="L324" s="11" t="s">
        <v>109</v>
      </c>
      <c r="M324" s="11">
        <v>7.6</v>
      </c>
      <c r="N324" s="58"/>
      <c r="O324" s="58"/>
      <c r="P324" s="21" t="s">
        <v>34</v>
      </c>
      <c r="Q324" s="21" t="s">
        <v>471</v>
      </c>
      <c r="R324" s="21" t="s">
        <v>36</v>
      </c>
    </row>
    <row r="325" spans="1:18">
      <c r="A325" s="11">
        <v>324</v>
      </c>
      <c r="B325" s="11" t="s">
        <v>537</v>
      </c>
      <c r="C325" s="11" t="s">
        <v>1164</v>
      </c>
      <c r="D325" s="44" t="s">
        <v>1171</v>
      </c>
      <c r="E325" s="45" t="s">
        <v>1172</v>
      </c>
      <c r="F325" s="46">
        <v>1.863</v>
      </c>
      <c r="G325" s="5" t="s">
        <v>225</v>
      </c>
      <c r="H325" s="47" t="s">
        <v>1103</v>
      </c>
      <c r="I325" s="11"/>
      <c r="J325" s="60" t="s">
        <v>225</v>
      </c>
      <c r="K325" s="11" t="s">
        <v>109</v>
      </c>
      <c r="L325" s="11" t="s">
        <v>109</v>
      </c>
      <c r="M325" s="11">
        <v>7.6</v>
      </c>
      <c r="N325" s="58"/>
      <c r="O325" s="58"/>
      <c r="P325" s="21" t="s">
        <v>34</v>
      </c>
      <c r="Q325" s="21" t="s">
        <v>471</v>
      </c>
      <c r="R325" s="21" t="s">
        <v>36</v>
      </c>
    </row>
    <row r="326" spans="1:18">
      <c r="A326" s="11">
        <v>325</v>
      </c>
      <c r="B326" s="11" t="s">
        <v>537</v>
      </c>
      <c r="C326" s="11" t="s">
        <v>1164</v>
      </c>
      <c r="D326" s="48" t="s">
        <v>1173</v>
      </c>
      <c r="E326" s="49" t="s">
        <v>1174</v>
      </c>
      <c r="F326" s="50">
        <v>1.206</v>
      </c>
      <c r="G326" s="5" t="s">
        <v>225</v>
      </c>
      <c r="H326" s="51" t="s">
        <v>1103</v>
      </c>
      <c r="I326" s="11"/>
      <c r="J326" s="60" t="s">
        <v>225</v>
      </c>
      <c r="K326" s="11" t="s">
        <v>109</v>
      </c>
      <c r="L326" s="11" t="s">
        <v>109</v>
      </c>
      <c r="M326" s="11">
        <v>7.6</v>
      </c>
      <c r="N326" s="58"/>
      <c r="O326" s="58"/>
      <c r="P326" s="21" t="s">
        <v>34</v>
      </c>
      <c r="Q326" s="21" t="s">
        <v>471</v>
      </c>
      <c r="R326" s="21" t="s">
        <v>36</v>
      </c>
    </row>
    <row r="327" spans="1:18">
      <c r="A327" s="11">
        <v>326</v>
      </c>
      <c r="B327" s="11" t="s">
        <v>537</v>
      </c>
      <c r="C327" s="11" t="s">
        <v>1164</v>
      </c>
      <c r="D327" s="44" t="s">
        <v>1175</v>
      </c>
      <c r="E327" s="45" t="s">
        <v>1176</v>
      </c>
      <c r="F327" s="46">
        <v>1.252</v>
      </c>
      <c r="G327" s="5" t="s">
        <v>225</v>
      </c>
      <c r="H327" s="47" t="s">
        <v>1103</v>
      </c>
      <c r="I327" s="11"/>
      <c r="J327" s="60" t="s">
        <v>225</v>
      </c>
      <c r="K327" s="11" t="s">
        <v>109</v>
      </c>
      <c r="L327" s="11" t="s">
        <v>109</v>
      </c>
      <c r="M327" s="11">
        <v>7.6</v>
      </c>
      <c r="N327" s="58"/>
      <c r="O327" s="58"/>
      <c r="P327" s="21" t="s">
        <v>34</v>
      </c>
      <c r="Q327" s="21" t="s">
        <v>471</v>
      </c>
      <c r="R327" s="21" t="s">
        <v>36</v>
      </c>
    </row>
    <row r="328" spans="1:18">
      <c r="A328" s="11">
        <v>327</v>
      </c>
      <c r="B328" s="11" t="s">
        <v>537</v>
      </c>
      <c r="C328" s="11" t="s">
        <v>1177</v>
      </c>
      <c r="D328" s="48" t="s">
        <v>1178</v>
      </c>
      <c r="E328" s="49" t="s">
        <v>1179</v>
      </c>
      <c r="F328" s="50">
        <v>0.559</v>
      </c>
      <c r="G328" s="5" t="s">
        <v>225</v>
      </c>
      <c r="H328" s="51" t="s">
        <v>1180</v>
      </c>
      <c r="I328" s="11"/>
      <c r="J328" s="60" t="s">
        <v>225</v>
      </c>
      <c r="K328" s="11" t="s">
        <v>227</v>
      </c>
      <c r="L328" s="23" t="s">
        <v>955</v>
      </c>
      <c r="M328" s="11">
        <v>10.2</v>
      </c>
      <c r="N328" s="58"/>
      <c r="O328" s="58"/>
      <c r="P328" s="21" t="s">
        <v>34</v>
      </c>
      <c r="Q328" s="21" t="s">
        <v>471</v>
      </c>
      <c r="R328" s="21" t="s">
        <v>36</v>
      </c>
    </row>
    <row r="329" spans="1:18">
      <c r="A329" s="11">
        <v>328</v>
      </c>
      <c r="B329" s="11" t="s">
        <v>537</v>
      </c>
      <c r="C329" s="11" t="s">
        <v>1177</v>
      </c>
      <c r="D329" s="44" t="s">
        <v>1181</v>
      </c>
      <c r="E329" s="45" t="s">
        <v>1182</v>
      </c>
      <c r="F329" s="46">
        <v>0.617</v>
      </c>
      <c r="G329" s="5" t="s">
        <v>225</v>
      </c>
      <c r="H329" s="47" t="s">
        <v>1180</v>
      </c>
      <c r="I329" s="11"/>
      <c r="J329" s="60" t="s">
        <v>225</v>
      </c>
      <c r="K329" s="11" t="s">
        <v>227</v>
      </c>
      <c r="L329" s="23" t="s">
        <v>955</v>
      </c>
      <c r="M329" s="11">
        <v>10.2</v>
      </c>
      <c r="N329" s="58"/>
      <c r="O329" s="58"/>
      <c r="P329" s="21" t="s">
        <v>34</v>
      </c>
      <c r="Q329" s="21" t="s">
        <v>471</v>
      </c>
      <c r="R329" s="21" t="s">
        <v>36</v>
      </c>
    </row>
    <row r="330" spans="1:18">
      <c r="A330" s="11">
        <v>329</v>
      </c>
      <c r="B330" s="11" t="s">
        <v>537</v>
      </c>
      <c r="C330" s="11">
        <v>1730</v>
      </c>
      <c r="D330" s="48" t="s">
        <v>1183</v>
      </c>
      <c r="E330" s="49" t="s">
        <v>1184</v>
      </c>
      <c r="F330" s="50">
        <v>0.44</v>
      </c>
      <c r="G330" s="5" t="s">
        <v>216</v>
      </c>
      <c r="H330" s="51" t="s">
        <v>1180</v>
      </c>
      <c r="I330" s="11"/>
      <c r="J330" s="60" t="s">
        <v>225</v>
      </c>
      <c r="K330" s="11" t="s">
        <v>109</v>
      </c>
      <c r="L330" s="11" t="s">
        <v>109</v>
      </c>
      <c r="M330" s="11">
        <v>7.6</v>
      </c>
      <c r="N330" s="58"/>
      <c r="O330" s="58"/>
      <c r="P330" s="21" t="s">
        <v>34</v>
      </c>
      <c r="Q330" s="21" t="s">
        <v>471</v>
      </c>
      <c r="R330" s="21" t="s">
        <v>36</v>
      </c>
    </row>
    <row r="331" spans="1:18">
      <c r="A331" s="11">
        <v>330</v>
      </c>
      <c r="B331" s="11" t="s">
        <v>537</v>
      </c>
      <c r="C331" s="11" t="s">
        <v>1185</v>
      </c>
      <c r="D331" s="44" t="s">
        <v>1186</v>
      </c>
      <c r="E331" s="45" t="s">
        <v>1187</v>
      </c>
      <c r="F331" s="46">
        <v>0.529</v>
      </c>
      <c r="G331" s="5" t="s">
        <v>107</v>
      </c>
      <c r="H331" s="47" t="s">
        <v>1188</v>
      </c>
      <c r="I331" s="11"/>
      <c r="J331" s="57" t="s">
        <v>107</v>
      </c>
      <c r="K331" s="11" t="s">
        <v>658</v>
      </c>
      <c r="L331" s="23" t="s">
        <v>628</v>
      </c>
      <c r="M331" s="11">
        <v>9.5</v>
      </c>
      <c r="N331" s="58"/>
      <c r="O331" s="58"/>
      <c r="P331" s="21" t="s">
        <v>34</v>
      </c>
      <c r="Q331" s="21" t="s">
        <v>471</v>
      </c>
      <c r="R331" s="21" t="s">
        <v>36</v>
      </c>
    </row>
    <row r="332" spans="1:18">
      <c r="A332" s="11">
        <v>331</v>
      </c>
      <c r="B332" s="11" t="s">
        <v>537</v>
      </c>
      <c r="C332" s="11" t="s">
        <v>1185</v>
      </c>
      <c r="D332" s="48" t="s">
        <v>1189</v>
      </c>
      <c r="E332" s="49" t="s">
        <v>1190</v>
      </c>
      <c r="F332" s="50">
        <v>0.59</v>
      </c>
      <c r="G332" s="5" t="s">
        <v>107</v>
      </c>
      <c r="H332" s="51" t="s">
        <v>1188</v>
      </c>
      <c r="I332" s="11"/>
      <c r="J332" s="57" t="s">
        <v>107</v>
      </c>
      <c r="K332" s="11" t="s">
        <v>658</v>
      </c>
      <c r="L332" s="23" t="s">
        <v>628</v>
      </c>
      <c r="M332" s="11">
        <v>9.5</v>
      </c>
      <c r="N332" s="58"/>
      <c r="O332" s="58"/>
      <c r="P332" s="21" t="s">
        <v>34</v>
      </c>
      <c r="Q332" s="21" t="s">
        <v>471</v>
      </c>
      <c r="R332" s="21" t="s">
        <v>36</v>
      </c>
    </row>
    <row r="333" spans="1:18">
      <c r="A333" s="11">
        <v>332</v>
      </c>
      <c r="B333" s="11" t="s">
        <v>537</v>
      </c>
      <c r="C333" s="11" t="s">
        <v>1191</v>
      </c>
      <c r="D333" s="44" t="s">
        <v>1192</v>
      </c>
      <c r="E333" s="45" t="s">
        <v>1193</v>
      </c>
      <c r="F333" s="46">
        <v>0.318</v>
      </c>
      <c r="G333" s="5" t="s">
        <v>107</v>
      </c>
      <c r="H333" s="47" t="s">
        <v>1188</v>
      </c>
      <c r="I333" s="11"/>
      <c r="J333" s="57" t="s">
        <v>107</v>
      </c>
      <c r="K333" s="11" t="s">
        <v>658</v>
      </c>
      <c r="L333" s="23" t="s">
        <v>628</v>
      </c>
      <c r="M333" s="11">
        <v>9.5</v>
      </c>
      <c r="N333" s="58"/>
      <c r="O333" s="58"/>
      <c r="P333" s="21" t="s">
        <v>34</v>
      </c>
      <c r="Q333" s="21" t="s">
        <v>471</v>
      </c>
      <c r="R333" s="21" t="s">
        <v>36</v>
      </c>
    </row>
    <row r="334" spans="1:18">
      <c r="A334" s="11">
        <v>333</v>
      </c>
      <c r="B334" s="11" t="s">
        <v>537</v>
      </c>
      <c r="C334" s="11" t="s">
        <v>1191</v>
      </c>
      <c r="D334" s="48" t="s">
        <v>1194</v>
      </c>
      <c r="E334" s="49" t="s">
        <v>1195</v>
      </c>
      <c r="F334" s="50">
        <v>0.678</v>
      </c>
      <c r="G334" s="5" t="s">
        <v>107</v>
      </c>
      <c r="H334" s="51" t="s">
        <v>1188</v>
      </c>
      <c r="I334" s="11"/>
      <c r="J334" s="57" t="s">
        <v>107</v>
      </c>
      <c r="K334" s="11" t="s">
        <v>658</v>
      </c>
      <c r="L334" s="23" t="s">
        <v>628</v>
      </c>
      <c r="M334" s="11">
        <v>9.5</v>
      </c>
      <c r="N334" s="58"/>
      <c r="O334" s="58"/>
      <c r="P334" s="21" t="s">
        <v>34</v>
      </c>
      <c r="Q334" s="21" t="s">
        <v>471</v>
      </c>
      <c r="R334" s="21" t="s">
        <v>36</v>
      </c>
    </row>
    <row r="335" spans="1:18">
      <c r="A335" s="11">
        <v>334</v>
      </c>
      <c r="B335" s="11" t="s">
        <v>537</v>
      </c>
      <c r="C335" s="11" t="s">
        <v>90</v>
      </c>
      <c r="D335" s="44" t="s">
        <v>1196</v>
      </c>
      <c r="E335" s="45" t="s">
        <v>1197</v>
      </c>
      <c r="F335" s="46">
        <v>0.0845</v>
      </c>
      <c r="G335" s="5" t="s">
        <v>107</v>
      </c>
      <c r="H335" s="47" t="s">
        <v>1198</v>
      </c>
      <c r="I335" s="11" t="s">
        <v>1199</v>
      </c>
      <c r="J335" s="59" t="s">
        <v>1200</v>
      </c>
      <c r="K335" s="11"/>
      <c r="L335" s="23"/>
      <c r="M335" s="11"/>
      <c r="N335" s="58"/>
      <c r="O335" s="58"/>
      <c r="P335" s="21" t="s">
        <v>34</v>
      </c>
      <c r="Q335" s="21" t="s">
        <v>471</v>
      </c>
      <c r="R335" s="21" t="s">
        <v>36</v>
      </c>
    </row>
    <row r="336" spans="1:18">
      <c r="A336" s="11">
        <v>335</v>
      </c>
      <c r="B336" s="11" t="s">
        <v>537</v>
      </c>
      <c r="C336" s="11" t="s">
        <v>90</v>
      </c>
      <c r="D336" s="48" t="s">
        <v>1201</v>
      </c>
      <c r="E336" s="49" t="s">
        <v>1202</v>
      </c>
      <c r="F336" s="50">
        <v>0.0619</v>
      </c>
      <c r="G336" s="5" t="s">
        <v>107</v>
      </c>
      <c r="H336" s="51" t="s">
        <v>549</v>
      </c>
      <c r="I336" s="11"/>
      <c r="J336" s="53" t="s">
        <v>1203</v>
      </c>
      <c r="K336" s="11" t="s">
        <v>658</v>
      </c>
      <c r="L336" s="23" t="s">
        <v>628</v>
      </c>
      <c r="M336" s="11">
        <v>15.5</v>
      </c>
      <c r="N336" s="58"/>
      <c r="O336" s="58"/>
      <c r="P336" s="21" t="s">
        <v>34</v>
      </c>
      <c r="Q336" s="21" t="s">
        <v>471</v>
      </c>
      <c r="R336" s="21" t="s">
        <v>36</v>
      </c>
    </row>
    <row r="337" spans="1:18">
      <c r="A337" s="11">
        <v>336</v>
      </c>
      <c r="B337" s="11" t="s">
        <v>537</v>
      </c>
      <c r="C337" s="11" t="s">
        <v>90</v>
      </c>
      <c r="D337" s="44" t="s">
        <v>1204</v>
      </c>
      <c r="E337" s="45" t="s">
        <v>1205</v>
      </c>
      <c r="F337" s="46">
        <v>0.0716</v>
      </c>
      <c r="G337" s="5" t="s">
        <v>1203</v>
      </c>
      <c r="H337" s="47" t="s">
        <v>1206</v>
      </c>
      <c r="I337" s="11"/>
      <c r="J337" s="53" t="s">
        <v>1203</v>
      </c>
      <c r="K337" s="11" t="s">
        <v>658</v>
      </c>
      <c r="L337" s="23" t="s">
        <v>628</v>
      </c>
      <c r="M337" s="11">
        <v>11</v>
      </c>
      <c r="N337" s="58"/>
      <c r="O337" s="58"/>
      <c r="P337" s="21" t="s">
        <v>34</v>
      </c>
      <c r="Q337" s="21" t="s">
        <v>471</v>
      </c>
      <c r="R337" s="21" t="s">
        <v>36</v>
      </c>
    </row>
    <row r="338" spans="1:18">
      <c r="A338" s="11">
        <v>337</v>
      </c>
      <c r="B338" s="11" t="s">
        <v>537</v>
      </c>
      <c r="C338" s="11" t="s">
        <v>90</v>
      </c>
      <c r="D338" s="48" t="s">
        <v>1207</v>
      </c>
      <c r="E338" s="49" t="s">
        <v>1208</v>
      </c>
      <c r="F338" s="50">
        <v>0.0915</v>
      </c>
      <c r="G338" s="5" t="s">
        <v>1203</v>
      </c>
      <c r="H338" s="51" t="s">
        <v>1206</v>
      </c>
      <c r="I338" s="11"/>
      <c r="J338" s="53" t="s">
        <v>1203</v>
      </c>
      <c r="K338" s="11" t="s">
        <v>658</v>
      </c>
      <c r="L338" s="23" t="s">
        <v>628</v>
      </c>
      <c r="M338" s="11">
        <v>11</v>
      </c>
      <c r="N338" s="58"/>
      <c r="O338" s="58"/>
      <c r="P338" s="21" t="s">
        <v>34</v>
      </c>
      <c r="Q338" s="21" t="s">
        <v>471</v>
      </c>
      <c r="R338" s="21" t="s">
        <v>36</v>
      </c>
    </row>
    <row r="339" spans="1:18">
      <c r="A339" s="11">
        <v>338</v>
      </c>
      <c r="B339" s="11" t="s">
        <v>537</v>
      </c>
      <c r="C339" s="11" t="s">
        <v>90</v>
      </c>
      <c r="D339" s="44" t="s">
        <v>1209</v>
      </c>
      <c r="E339" s="45" t="s">
        <v>1210</v>
      </c>
      <c r="F339" s="46">
        <v>0.2264</v>
      </c>
      <c r="G339" s="5" t="s">
        <v>1203</v>
      </c>
      <c r="H339" s="47" t="s">
        <v>1206</v>
      </c>
      <c r="I339" s="11"/>
      <c r="J339" s="53" t="s">
        <v>1203</v>
      </c>
      <c r="K339" s="11" t="s">
        <v>658</v>
      </c>
      <c r="L339" s="23" t="s">
        <v>628</v>
      </c>
      <c r="M339" s="11">
        <v>11</v>
      </c>
      <c r="N339" s="58"/>
      <c r="O339" s="58"/>
      <c r="P339" s="21" t="s">
        <v>34</v>
      </c>
      <c r="Q339" s="21" t="s">
        <v>471</v>
      </c>
      <c r="R339" s="21" t="s">
        <v>36</v>
      </c>
    </row>
    <row r="340" spans="1:18">
      <c r="A340" s="11">
        <v>339</v>
      </c>
      <c r="B340" s="11" t="s">
        <v>537</v>
      </c>
      <c r="C340" s="11" t="s">
        <v>90</v>
      </c>
      <c r="D340" s="48" t="s">
        <v>1211</v>
      </c>
      <c r="E340" s="49" t="s">
        <v>1212</v>
      </c>
      <c r="F340" s="50">
        <v>0.0212</v>
      </c>
      <c r="G340" s="5" t="s">
        <v>1203</v>
      </c>
      <c r="H340" s="51" t="s">
        <v>1206</v>
      </c>
      <c r="I340" s="11"/>
      <c r="J340" s="53" t="s">
        <v>1203</v>
      </c>
      <c r="K340" s="11" t="s">
        <v>658</v>
      </c>
      <c r="L340" s="23" t="s">
        <v>628</v>
      </c>
      <c r="M340" s="11">
        <v>11</v>
      </c>
      <c r="N340" s="58"/>
      <c r="O340" s="58"/>
      <c r="P340" s="21" t="s">
        <v>34</v>
      </c>
      <c r="Q340" s="21" t="s">
        <v>471</v>
      </c>
      <c r="R340" s="21" t="s">
        <v>36</v>
      </c>
    </row>
    <row r="341" spans="1:18">
      <c r="A341" s="11">
        <v>340</v>
      </c>
      <c r="B341" s="11" t="s">
        <v>537</v>
      </c>
      <c r="C341" s="11" t="s">
        <v>90</v>
      </c>
      <c r="D341" s="44" t="s">
        <v>1213</v>
      </c>
      <c r="E341" s="45" t="s">
        <v>1214</v>
      </c>
      <c r="F341" s="46">
        <v>0.1525</v>
      </c>
      <c r="G341" s="5" t="s">
        <v>1203</v>
      </c>
      <c r="H341" s="47" t="s">
        <v>1206</v>
      </c>
      <c r="I341" s="11"/>
      <c r="J341" s="53" t="s">
        <v>1203</v>
      </c>
      <c r="K341" s="11" t="s">
        <v>658</v>
      </c>
      <c r="L341" s="23" t="s">
        <v>628</v>
      </c>
      <c r="M341" s="11">
        <v>11</v>
      </c>
      <c r="N341" s="58"/>
      <c r="O341" s="58"/>
      <c r="P341" s="21" t="s">
        <v>34</v>
      </c>
      <c r="Q341" s="21" t="s">
        <v>471</v>
      </c>
      <c r="R341" s="21" t="s">
        <v>36</v>
      </c>
    </row>
    <row r="342" spans="1:18">
      <c r="A342" s="11">
        <v>341</v>
      </c>
      <c r="B342" s="11" t="s">
        <v>537</v>
      </c>
      <c r="C342" s="11" t="s">
        <v>90</v>
      </c>
      <c r="D342" s="48" t="s">
        <v>1215</v>
      </c>
      <c r="E342" s="49" t="s">
        <v>1216</v>
      </c>
      <c r="F342" s="50">
        <v>0.1155</v>
      </c>
      <c r="G342" s="5" t="s">
        <v>1203</v>
      </c>
      <c r="H342" s="51" t="s">
        <v>1206</v>
      </c>
      <c r="I342" s="11"/>
      <c r="J342" s="53" t="s">
        <v>1203</v>
      </c>
      <c r="K342" s="11" t="s">
        <v>658</v>
      </c>
      <c r="L342" s="23" t="s">
        <v>628</v>
      </c>
      <c r="M342" s="11">
        <v>11</v>
      </c>
      <c r="N342" s="58"/>
      <c r="O342" s="58"/>
      <c r="P342" s="21" t="s">
        <v>34</v>
      </c>
      <c r="Q342" s="21" t="s">
        <v>471</v>
      </c>
      <c r="R342" s="21" t="s">
        <v>36</v>
      </c>
    </row>
    <row r="343" spans="1:18">
      <c r="A343" s="11">
        <v>342</v>
      </c>
      <c r="B343" s="11" t="s">
        <v>537</v>
      </c>
      <c r="C343" s="11" t="s">
        <v>90</v>
      </c>
      <c r="D343" s="44" t="s">
        <v>1217</v>
      </c>
      <c r="E343" s="45" t="s">
        <v>1218</v>
      </c>
      <c r="F343" s="46">
        <v>0.0619</v>
      </c>
      <c r="G343" s="5" t="s">
        <v>107</v>
      </c>
      <c r="H343" s="47" t="s">
        <v>626</v>
      </c>
      <c r="I343" s="11"/>
      <c r="J343" s="60" t="s">
        <v>107</v>
      </c>
      <c r="K343" s="11" t="s">
        <v>658</v>
      </c>
      <c r="L343" s="23" t="s">
        <v>628</v>
      </c>
      <c r="M343" s="11">
        <v>15.5</v>
      </c>
      <c r="N343" s="58"/>
      <c r="O343" s="58"/>
      <c r="P343" s="21" t="s">
        <v>34</v>
      </c>
      <c r="Q343" s="21" t="s">
        <v>471</v>
      </c>
      <c r="R343" s="21" t="s">
        <v>36</v>
      </c>
    </row>
    <row r="344" spans="1:18">
      <c r="A344" s="11">
        <v>343</v>
      </c>
      <c r="B344" s="11" t="s">
        <v>537</v>
      </c>
      <c r="C344" s="11" t="s">
        <v>90</v>
      </c>
      <c r="D344" s="48" t="s">
        <v>1219</v>
      </c>
      <c r="E344" s="49" t="s">
        <v>1220</v>
      </c>
      <c r="F344" s="50">
        <v>0.0706</v>
      </c>
      <c r="G344" s="5" t="s">
        <v>107</v>
      </c>
      <c r="H344" s="47" t="s">
        <v>626</v>
      </c>
      <c r="I344" s="11"/>
      <c r="J344" s="60" t="s">
        <v>107</v>
      </c>
      <c r="K344" s="11" t="s">
        <v>658</v>
      </c>
      <c r="L344" s="23" t="s">
        <v>628</v>
      </c>
      <c r="M344" s="11">
        <v>15.5</v>
      </c>
      <c r="N344" s="58"/>
      <c r="O344" s="58"/>
      <c r="P344" s="21" t="s">
        <v>34</v>
      </c>
      <c r="Q344" s="21" t="s">
        <v>471</v>
      </c>
      <c r="R344" s="21" t="s">
        <v>36</v>
      </c>
    </row>
    <row r="345" spans="1:18">
      <c r="A345" s="11">
        <v>344</v>
      </c>
      <c r="B345" s="11" t="s">
        <v>537</v>
      </c>
      <c r="C345" s="11" t="s">
        <v>90</v>
      </c>
      <c r="D345" s="44" t="s">
        <v>1221</v>
      </c>
      <c r="E345" s="45" t="s">
        <v>1222</v>
      </c>
      <c r="F345" s="46">
        <v>0.024</v>
      </c>
      <c r="G345" s="5" t="s">
        <v>107</v>
      </c>
      <c r="H345" s="47" t="s">
        <v>626</v>
      </c>
      <c r="I345" s="11"/>
      <c r="J345" s="60" t="s">
        <v>107</v>
      </c>
      <c r="K345" s="11" t="s">
        <v>658</v>
      </c>
      <c r="L345" s="23" t="s">
        <v>628</v>
      </c>
      <c r="M345" s="11">
        <v>15.5</v>
      </c>
      <c r="N345" s="58"/>
      <c r="O345" s="58"/>
      <c r="P345" s="21" t="s">
        <v>34</v>
      </c>
      <c r="Q345" s="21" t="s">
        <v>471</v>
      </c>
      <c r="R345" s="21" t="s">
        <v>36</v>
      </c>
    </row>
    <row r="346" spans="1:18">
      <c r="A346" s="11">
        <v>345</v>
      </c>
      <c r="B346" s="11" t="s">
        <v>537</v>
      </c>
      <c r="C346" s="11" t="s">
        <v>90</v>
      </c>
      <c r="D346" s="48" t="s">
        <v>1223</v>
      </c>
      <c r="E346" s="49" t="s">
        <v>1224</v>
      </c>
      <c r="F346" s="50">
        <v>0.097</v>
      </c>
      <c r="G346" s="5" t="s">
        <v>1203</v>
      </c>
      <c r="H346" s="51" t="s">
        <v>1206</v>
      </c>
      <c r="I346" s="11"/>
      <c r="J346" s="53" t="s">
        <v>1203</v>
      </c>
      <c r="K346" s="11" t="s">
        <v>658</v>
      </c>
      <c r="L346" s="23" t="s">
        <v>628</v>
      </c>
      <c r="M346" s="11">
        <v>11</v>
      </c>
      <c r="N346" s="58"/>
      <c r="O346" s="58"/>
      <c r="P346" s="21" t="s">
        <v>34</v>
      </c>
      <c r="Q346" s="21" t="s">
        <v>471</v>
      </c>
      <c r="R346" s="21" t="s">
        <v>36</v>
      </c>
    </row>
    <row r="347" spans="1:18">
      <c r="A347" s="11">
        <v>346</v>
      </c>
      <c r="B347" s="11" t="s">
        <v>537</v>
      </c>
      <c r="C347" s="11" t="s">
        <v>90</v>
      </c>
      <c r="D347" s="44" t="s">
        <v>1225</v>
      </c>
      <c r="E347" s="45" t="s">
        <v>1226</v>
      </c>
      <c r="F347" s="46">
        <v>0.0015</v>
      </c>
      <c r="G347" s="5" t="s">
        <v>1203</v>
      </c>
      <c r="H347" s="47" t="s">
        <v>1206</v>
      </c>
      <c r="I347" s="11"/>
      <c r="J347" s="53" t="s">
        <v>1203</v>
      </c>
      <c r="K347" s="11" t="s">
        <v>658</v>
      </c>
      <c r="L347" s="23" t="s">
        <v>628</v>
      </c>
      <c r="M347" s="11">
        <v>11</v>
      </c>
      <c r="N347" s="58"/>
      <c r="O347" s="58"/>
      <c r="P347" s="21" t="s">
        <v>34</v>
      </c>
      <c r="Q347" s="21" t="s">
        <v>471</v>
      </c>
      <c r="R347" s="21" t="s">
        <v>36</v>
      </c>
    </row>
    <row r="348" spans="1:18">
      <c r="A348" s="11">
        <v>347</v>
      </c>
      <c r="B348" s="11" t="s">
        <v>537</v>
      </c>
      <c r="C348" s="11" t="s">
        <v>90</v>
      </c>
      <c r="D348" s="48" t="s">
        <v>1227</v>
      </c>
      <c r="E348" s="49" t="s">
        <v>1228</v>
      </c>
      <c r="F348" s="50">
        <v>0.0207</v>
      </c>
      <c r="G348" s="5" t="s">
        <v>1203</v>
      </c>
      <c r="H348" s="51" t="s">
        <v>1206</v>
      </c>
      <c r="I348" s="11"/>
      <c r="J348" s="53" t="s">
        <v>1203</v>
      </c>
      <c r="K348" s="11" t="s">
        <v>658</v>
      </c>
      <c r="L348" s="23" t="s">
        <v>628</v>
      </c>
      <c r="M348" s="11">
        <v>11</v>
      </c>
      <c r="N348" s="58"/>
      <c r="O348" s="58"/>
      <c r="P348" s="21" t="s">
        <v>34</v>
      </c>
      <c r="Q348" s="21" t="s">
        <v>471</v>
      </c>
      <c r="R348" s="21" t="s">
        <v>36</v>
      </c>
    </row>
    <row r="349" spans="1:18">
      <c r="A349" s="11">
        <v>348</v>
      </c>
      <c r="B349" s="11" t="s">
        <v>537</v>
      </c>
      <c r="C349" s="11" t="s">
        <v>90</v>
      </c>
      <c r="D349" s="44" t="s">
        <v>1229</v>
      </c>
      <c r="E349" s="45" t="s">
        <v>1230</v>
      </c>
      <c r="F349" s="46">
        <v>0.002</v>
      </c>
      <c r="G349" s="5" t="s">
        <v>1203</v>
      </c>
      <c r="H349" s="47" t="s">
        <v>1206</v>
      </c>
      <c r="I349" s="11"/>
      <c r="J349" s="53" t="s">
        <v>1203</v>
      </c>
      <c r="K349" s="11" t="s">
        <v>658</v>
      </c>
      <c r="L349" s="23" t="s">
        <v>628</v>
      </c>
      <c r="M349" s="11">
        <v>11</v>
      </c>
      <c r="N349" s="58"/>
      <c r="O349" s="58"/>
      <c r="P349" s="21" t="s">
        <v>34</v>
      </c>
      <c r="Q349" s="21" t="s">
        <v>471</v>
      </c>
      <c r="R349" s="21" t="s">
        <v>36</v>
      </c>
    </row>
    <row r="350" spans="1:18">
      <c r="A350" s="11">
        <v>349</v>
      </c>
      <c r="B350" s="11" t="s">
        <v>537</v>
      </c>
      <c r="C350" s="11" t="s">
        <v>90</v>
      </c>
      <c r="D350" s="48" t="s">
        <v>1231</v>
      </c>
      <c r="E350" s="49" t="s">
        <v>1210</v>
      </c>
      <c r="F350" s="50">
        <v>0.2637</v>
      </c>
      <c r="G350" s="5" t="s">
        <v>1203</v>
      </c>
      <c r="H350" s="51" t="s">
        <v>1206</v>
      </c>
      <c r="I350" s="11"/>
      <c r="J350" s="53" t="s">
        <v>1203</v>
      </c>
      <c r="K350" s="11" t="s">
        <v>658</v>
      </c>
      <c r="L350" s="23" t="s">
        <v>628</v>
      </c>
      <c r="M350" s="11">
        <v>11</v>
      </c>
      <c r="N350" s="58"/>
      <c r="O350" s="58"/>
      <c r="P350" s="21" t="s">
        <v>34</v>
      </c>
      <c r="Q350" s="21" t="s">
        <v>471</v>
      </c>
      <c r="R350" s="21" t="s">
        <v>36</v>
      </c>
    </row>
    <row r="351" spans="1:18">
      <c r="A351" s="11">
        <v>350</v>
      </c>
      <c r="B351" s="11" t="s">
        <v>537</v>
      </c>
      <c r="C351" s="11" t="s">
        <v>90</v>
      </c>
      <c r="D351" s="44" t="s">
        <v>1232</v>
      </c>
      <c r="E351" s="45" t="s">
        <v>1212</v>
      </c>
      <c r="F351" s="46">
        <v>0.018</v>
      </c>
      <c r="G351" s="5" t="s">
        <v>1203</v>
      </c>
      <c r="H351" s="47" t="s">
        <v>1206</v>
      </c>
      <c r="I351" s="11"/>
      <c r="J351" s="53" t="s">
        <v>1203</v>
      </c>
      <c r="K351" s="11" t="s">
        <v>658</v>
      </c>
      <c r="L351" s="23" t="s">
        <v>628</v>
      </c>
      <c r="M351" s="11">
        <v>11</v>
      </c>
      <c r="N351" s="58"/>
      <c r="O351" s="58"/>
      <c r="P351" s="21" t="s">
        <v>34</v>
      </c>
      <c r="Q351" s="21" t="s">
        <v>471</v>
      </c>
      <c r="R351" s="21" t="s">
        <v>36</v>
      </c>
    </row>
    <row r="352" spans="1:18">
      <c r="A352" s="11">
        <v>351</v>
      </c>
      <c r="B352" s="11" t="s">
        <v>537</v>
      </c>
      <c r="C352" s="11" t="s">
        <v>90</v>
      </c>
      <c r="D352" s="48" t="s">
        <v>1233</v>
      </c>
      <c r="E352" s="49" t="s">
        <v>1214</v>
      </c>
      <c r="F352" s="50">
        <v>0.0132</v>
      </c>
      <c r="G352" s="5" t="s">
        <v>1203</v>
      </c>
      <c r="H352" s="51" t="s">
        <v>1206</v>
      </c>
      <c r="I352" s="11"/>
      <c r="J352" s="53" t="s">
        <v>1203</v>
      </c>
      <c r="K352" s="11" t="s">
        <v>658</v>
      </c>
      <c r="L352" s="23" t="s">
        <v>628</v>
      </c>
      <c r="M352" s="11">
        <v>11</v>
      </c>
      <c r="N352" s="58"/>
      <c r="O352" s="58"/>
      <c r="P352" s="21" t="s">
        <v>34</v>
      </c>
      <c r="Q352" s="21" t="s">
        <v>471</v>
      </c>
      <c r="R352" s="21" t="s">
        <v>36</v>
      </c>
    </row>
    <row r="353" spans="1:18">
      <c r="A353" s="11">
        <v>352</v>
      </c>
      <c r="B353" s="11" t="s">
        <v>537</v>
      </c>
      <c r="C353" s="11">
        <v>1730</v>
      </c>
      <c r="D353" s="44" t="s">
        <v>1234</v>
      </c>
      <c r="E353" s="45" t="s">
        <v>1235</v>
      </c>
      <c r="F353" s="46">
        <v>0.44</v>
      </c>
      <c r="G353" s="5" t="s">
        <v>107</v>
      </c>
      <c r="H353" s="47" t="s">
        <v>1188</v>
      </c>
      <c r="I353" s="11"/>
      <c r="J353" s="53" t="s">
        <v>107</v>
      </c>
      <c r="K353" s="11" t="s">
        <v>658</v>
      </c>
      <c r="L353" s="23" t="s">
        <v>628</v>
      </c>
      <c r="M353" s="11">
        <v>9.5</v>
      </c>
      <c r="N353" s="58"/>
      <c r="O353" s="58"/>
      <c r="P353" s="21" t="s">
        <v>34</v>
      </c>
      <c r="Q353" s="21" t="s">
        <v>471</v>
      </c>
      <c r="R353" s="21" t="s">
        <v>36</v>
      </c>
    </row>
    <row r="354" spans="1:18">
      <c r="A354" s="62">
        <v>353</v>
      </c>
      <c r="B354" s="62"/>
      <c r="C354" s="62"/>
      <c r="D354" s="63" t="s">
        <v>1236</v>
      </c>
      <c r="E354" s="64" t="s">
        <v>1237</v>
      </c>
      <c r="F354" s="65">
        <v>0.0125</v>
      </c>
      <c r="G354" s="66" t="s">
        <v>107</v>
      </c>
      <c r="H354" s="67" t="s">
        <v>1238</v>
      </c>
      <c r="I354" s="62"/>
      <c r="J354" s="70" t="s">
        <v>676</v>
      </c>
      <c r="K354" s="62"/>
      <c r="L354" s="71"/>
      <c r="M354" s="62"/>
      <c r="N354" s="72"/>
      <c r="O354" s="72"/>
      <c r="P354" s="73" t="s">
        <v>34</v>
      </c>
      <c r="Q354" s="73" t="s">
        <v>471</v>
      </c>
      <c r="R354" s="73" t="s">
        <v>36</v>
      </c>
    </row>
    <row r="355" spans="1:18">
      <c r="A355" s="68" t="s">
        <v>1239</v>
      </c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74"/>
      <c r="O355" s="74"/>
      <c r="P355" s="69"/>
      <c r="Q355" s="69"/>
      <c r="R355" s="69"/>
    </row>
    <row r="356" spans="1:18">
      <c r="A356" s="68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74"/>
      <c r="O356" s="74"/>
      <c r="P356" s="69"/>
      <c r="Q356" s="69"/>
      <c r="R356" s="69"/>
    </row>
    <row r="357" spans="1:18">
      <c r="A357" s="68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74"/>
      <c r="O357" s="74"/>
      <c r="P357" s="69"/>
      <c r="Q357" s="69"/>
      <c r="R357" s="69"/>
    </row>
    <row r="358" spans="1:18">
      <c r="A358" s="68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74"/>
      <c r="O358" s="74"/>
      <c r="P358" s="69"/>
      <c r="Q358" s="69"/>
      <c r="R358" s="69"/>
    </row>
    <row r="359" spans="1:18">
      <c r="A359" s="68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74"/>
      <c r="O359" s="74"/>
      <c r="P359" s="69"/>
      <c r="Q359" s="69"/>
      <c r="R359" s="69"/>
    </row>
    <row r="360" spans="1:18">
      <c r="A360" s="68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74"/>
      <c r="O360" s="74"/>
      <c r="P360" s="69"/>
      <c r="Q360" s="69"/>
      <c r="R360" s="69"/>
    </row>
    <row r="361" spans="14:16">
      <c r="N361" s="29"/>
      <c r="O361" s="29"/>
      <c r="P361" s="29"/>
    </row>
    <row r="362" spans="14:16">
      <c r="N362" s="29"/>
      <c r="O362" s="29"/>
      <c r="P362" s="29"/>
    </row>
    <row r="363" spans="14:16">
      <c r="N363" s="29"/>
      <c r="O363" s="29"/>
      <c r="P363" s="29"/>
    </row>
    <row r="364" spans="14:16">
      <c r="N364" s="29"/>
      <c r="O364" s="29"/>
      <c r="P364" s="29"/>
    </row>
    <row r="365" spans="14:16">
      <c r="N365" s="29"/>
      <c r="O365" s="29"/>
      <c r="P365" s="29"/>
    </row>
    <row r="366" spans="14:16">
      <c r="N366" s="29"/>
      <c r="O366" s="29"/>
      <c r="P366" s="29"/>
    </row>
    <row r="367" spans="14:16">
      <c r="N367" s="29"/>
      <c r="O367" s="29"/>
      <c r="P367" s="29"/>
    </row>
    <row r="368" spans="14:16">
      <c r="N368" s="29"/>
      <c r="O368" s="29"/>
      <c r="P368" s="29"/>
    </row>
    <row r="369" spans="14:16">
      <c r="N369" s="29"/>
      <c r="O369" s="29"/>
      <c r="P369" s="29"/>
    </row>
    <row r="370" spans="14:16">
      <c r="N370" s="29"/>
      <c r="O370" s="29"/>
      <c r="P370" s="29"/>
    </row>
    <row r="371" spans="14:16">
      <c r="N371" s="29"/>
      <c r="O371" s="29"/>
      <c r="P371" s="29"/>
    </row>
    <row r="372" spans="14:16">
      <c r="N372" s="29"/>
      <c r="O372" s="29"/>
      <c r="P372" s="29"/>
    </row>
    <row r="373" spans="14:16">
      <c r="N373" s="29"/>
      <c r="O373" s="29"/>
      <c r="P373" s="29"/>
    </row>
    <row r="374" spans="14:16">
      <c r="N374" s="29"/>
      <c r="O374" s="29"/>
      <c r="P374" s="29"/>
    </row>
    <row r="375" spans="14:16">
      <c r="N375" s="29"/>
      <c r="O375" s="29"/>
      <c r="P375" s="29"/>
    </row>
    <row r="376" spans="14:16">
      <c r="N376" s="29"/>
      <c r="O376" s="29"/>
      <c r="P376" s="29"/>
    </row>
    <row r="377" spans="14:16">
      <c r="N377" s="29"/>
      <c r="O377" s="29"/>
      <c r="P377" s="29"/>
    </row>
    <row r="378" spans="14:16">
      <c r="N378" s="29"/>
      <c r="O378" s="29"/>
      <c r="P378" s="29"/>
    </row>
    <row r="379" spans="14:16">
      <c r="N379" s="29"/>
      <c r="O379" s="29"/>
      <c r="P379" s="29"/>
    </row>
    <row r="380" spans="14:16">
      <c r="N380" s="29"/>
      <c r="O380" s="29"/>
      <c r="P380" s="29"/>
    </row>
    <row r="381" spans="14:16">
      <c r="N381" s="29"/>
      <c r="O381" s="29"/>
      <c r="P381" s="29"/>
    </row>
    <row r="382" spans="14:16">
      <c r="N382" s="29"/>
      <c r="O382" s="29"/>
      <c r="P382" s="29"/>
    </row>
    <row r="383" spans="14:16">
      <c r="N383" s="29"/>
      <c r="O383" s="29"/>
      <c r="P383" s="29"/>
    </row>
    <row r="384" spans="14:16">
      <c r="N384" s="29"/>
      <c r="O384" s="29"/>
      <c r="P384" s="29"/>
    </row>
    <row r="385" spans="14:16">
      <c r="N385" s="29"/>
      <c r="O385" s="29"/>
      <c r="P385" s="29"/>
    </row>
    <row r="386" spans="14:16">
      <c r="N386" s="29"/>
      <c r="O386" s="29"/>
      <c r="P386" s="29"/>
    </row>
    <row r="387" spans="14:16">
      <c r="N387" s="29"/>
      <c r="O387" s="29"/>
      <c r="P387" s="29"/>
    </row>
    <row r="388" spans="14:16">
      <c r="N388" s="29"/>
      <c r="O388" s="29"/>
      <c r="P388" s="29"/>
    </row>
    <row r="389" spans="14:16">
      <c r="N389" s="29"/>
      <c r="O389" s="29"/>
      <c r="P389" s="29"/>
    </row>
    <row r="390" spans="14:16">
      <c r="N390" s="29"/>
      <c r="O390" s="29"/>
      <c r="P390" s="29"/>
    </row>
    <row r="391" spans="14:16">
      <c r="N391" s="29"/>
      <c r="O391" s="29"/>
      <c r="P391" s="29"/>
    </row>
    <row r="392" spans="14:16">
      <c r="N392" s="29"/>
      <c r="O392" s="29"/>
      <c r="P392" s="29"/>
    </row>
    <row r="393" spans="14:16">
      <c r="N393" s="29"/>
      <c r="O393" s="29"/>
      <c r="P393" s="29"/>
    </row>
    <row r="394" spans="14:16">
      <c r="N394" s="29"/>
      <c r="O394" s="29"/>
      <c r="P394" s="29"/>
    </row>
    <row r="395" spans="14:16">
      <c r="N395" s="29"/>
      <c r="O395" s="29"/>
      <c r="P395" s="29"/>
    </row>
    <row r="396" spans="14:16">
      <c r="N396" s="29"/>
      <c r="O396" s="29"/>
      <c r="P396" s="29"/>
    </row>
  </sheetData>
  <mergeCells count="1">
    <mergeCell ref="A355:R36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tabSelected="1" workbookViewId="0">
      <selection activeCell="Q2" sqref="Q2"/>
    </sheetView>
  </sheetViews>
  <sheetFormatPr defaultColWidth="9" defaultRowHeight="13.5"/>
  <cols>
    <col min="1" max="2" width="9" style="2"/>
    <col min="3" max="3" width="10.6666666666667" style="2" customWidth="1"/>
    <col min="4" max="4" width="13.3333333333333" style="2" customWidth="1"/>
    <col min="5" max="5" width="29.8916666666667" style="2" customWidth="1"/>
    <col min="6" max="8" width="9" style="2" hidden="1" customWidth="1"/>
    <col min="9" max="9" width="10.1083333333333" style="2" customWidth="1"/>
    <col min="10" max="10" width="10.5583333333333" style="2" customWidth="1"/>
    <col min="11" max="11" width="9.33333333333333" style="2" customWidth="1"/>
    <col min="12" max="12" width="13.775" style="2" hidden="1" customWidth="1"/>
    <col min="13" max="16" width="9" style="2" hidden="1" customWidth="1"/>
    <col min="17" max="17" width="21" style="2" customWidth="1"/>
    <col min="18" max="19" width="9" style="2" hidden="1" customWidth="1"/>
    <col min="20" max="16379" width="9" style="2"/>
  </cols>
  <sheetData>
    <row r="1" ht="25" customHeight="1" spans="1:17">
      <c r="A1" s="3" t="s">
        <v>35</v>
      </c>
      <c r="B1" s="3"/>
      <c r="C1" s="3"/>
      <c r="D1" s="3"/>
      <c r="E1" s="3"/>
      <c r="F1" s="34"/>
      <c r="G1" s="34"/>
      <c r="H1" s="34"/>
      <c r="I1" s="3"/>
      <c r="J1" s="3"/>
      <c r="K1" s="3"/>
      <c r="L1" s="34"/>
      <c r="M1" s="34"/>
      <c r="N1" s="34"/>
      <c r="O1" s="34"/>
      <c r="P1" s="34"/>
      <c r="Q1" s="3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13" t="s">
        <v>1240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spans="1:16384">
      <c r="A3" s="5">
        <v>1</v>
      </c>
      <c r="B3" s="5" t="s">
        <v>24</v>
      </c>
      <c r="C3" s="5" t="s">
        <v>25</v>
      </c>
      <c r="D3" s="5" t="s">
        <v>26</v>
      </c>
      <c r="E3" s="5" t="s">
        <v>27</v>
      </c>
      <c r="F3" s="6">
        <v>0.016</v>
      </c>
      <c r="G3" s="6">
        <v>0.015</v>
      </c>
      <c r="H3" s="6">
        <v>-0.001</v>
      </c>
      <c r="I3" s="5" t="s">
        <v>28</v>
      </c>
      <c r="J3" s="5" t="s">
        <v>29</v>
      </c>
      <c r="K3" s="5" t="s">
        <v>30</v>
      </c>
      <c r="L3" s="5" t="s">
        <v>67</v>
      </c>
      <c r="M3" s="5" t="s">
        <v>36</v>
      </c>
      <c r="N3" s="5" t="s">
        <v>37</v>
      </c>
      <c r="O3" s="5">
        <v>400</v>
      </c>
      <c r="P3" s="5">
        <v>6.4</v>
      </c>
      <c r="Q3" s="25" t="s">
        <v>1241</v>
      </c>
      <c r="R3" s="5"/>
      <c r="S3" s="5"/>
      <c r="XEZ3"/>
      <c r="XFA3"/>
      <c r="XFB3"/>
      <c r="XFC3"/>
      <c r="XFD3"/>
    </row>
    <row r="4" s="2" customFormat="1" spans="1:16384">
      <c r="A4" s="5">
        <v>2</v>
      </c>
      <c r="B4" s="5" t="s">
        <v>24</v>
      </c>
      <c r="C4" s="5" t="s">
        <v>25</v>
      </c>
      <c r="D4" s="5" t="s">
        <v>38</v>
      </c>
      <c r="E4" s="5" t="s">
        <v>39</v>
      </c>
      <c r="F4" s="5">
        <v>0.016</v>
      </c>
      <c r="G4" s="6">
        <v>0.015</v>
      </c>
      <c r="H4" s="6">
        <v>-0.001</v>
      </c>
      <c r="I4" s="5" t="s">
        <v>28</v>
      </c>
      <c r="J4" s="5" t="s">
        <v>29</v>
      </c>
      <c r="K4" s="5" t="s">
        <v>30</v>
      </c>
      <c r="L4" s="5" t="s">
        <v>67</v>
      </c>
      <c r="M4" s="5" t="s">
        <v>36</v>
      </c>
      <c r="N4" s="5" t="s">
        <v>37</v>
      </c>
      <c r="O4" s="5">
        <v>400</v>
      </c>
      <c r="P4" s="5">
        <v>6.4</v>
      </c>
      <c r="Q4" s="25" t="s">
        <v>1241</v>
      </c>
      <c r="R4" s="5"/>
      <c r="S4" s="5"/>
      <c r="XEZ4"/>
      <c r="XFA4"/>
      <c r="XFB4"/>
      <c r="XFC4"/>
      <c r="XFD4"/>
    </row>
    <row r="5" s="2" customFormat="1" spans="1:16384">
      <c r="A5" s="5">
        <v>3</v>
      </c>
      <c r="B5" s="5" t="s">
        <v>24</v>
      </c>
      <c r="C5" s="5" t="s">
        <v>40</v>
      </c>
      <c r="D5" s="5" t="s">
        <v>41</v>
      </c>
      <c r="E5" s="5" t="s">
        <v>42</v>
      </c>
      <c r="F5" s="5">
        <v>0.035</v>
      </c>
      <c r="G5" s="6">
        <v>0.034</v>
      </c>
      <c r="H5" s="6">
        <v>-0.001</v>
      </c>
      <c r="I5" s="5" t="s">
        <v>28</v>
      </c>
      <c r="J5" s="5" t="s">
        <v>29</v>
      </c>
      <c r="K5" s="5" t="s">
        <v>30</v>
      </c>
      <c r="L5" s="5" t="s">
        <v>67</v>
      </c>
      <c r="M5" s="5" t="s">
        <v>36</v>
      </c>
      <c r="N5" s="5" t="s">
        <v>37</v>
      </c>
      <c r="O5" s="5">
        <v>3000</v>
      </c>
      <c r="P5" s="5">
        <v>105</v>
      </c>
      <c r="Q5" s="25" t="s">
        <v>1241</v>
      </c>
      <c r="R5" s="5"/>
      <c r="S5" s="5"/>
      <c r="XEZ5"/>
      <c r="XFA5"/>
      <c r="XFB5"/>
      <c r="XFC5"/>
      <c r="XFD5"/>
    </row>
    <row r="6" s="2" customFormat="1" spans="1:16384">
      <c r="A6" s="5">
        <v>4</v>
      </c>
      <c r="B6" s="5" t="s">
        <v>24</v>
      </c>
      <c r="C6" s="5" t="s">
        <v>40</v>
      </c>
      <c r="D6" s="5" t="s">
        <v>43</v>
      </c>
      <c r="E6" s="5" t="s">
        <v>44</v>
      </c>
      <c r="F6" s="5">
        <v>0.027</v>
      </c>
      <c r="G6" s="6">
        <v>0.026</v>
      </c>
      <c r="H6" s="6">
        <v>-0.001</v>
      </c>
      <c r="I6" s="5" t="s">
        <v>28</v>
      </c>
      <c r="J6" s="5" t="s">
        <v>29</v>
      </c>
      <c r="K6" s="5" t="s">
        <v>30</v>
      </c>
      <c r="L6" s="5" t="s">
        <v>67</v>
      </c>
      <c r="M6" s="5" t="s">
        <v>36</v>
      </c>
      <c r="N6" s="5" t="s">
        <v>37</v>
      </c>
      <c r="O6" s="5">
        <v>3000</v>
      </c>
      <c r="P6" s="5">
        <v>81</v>
      </c>
      <c r="Q6" s="25" t="s">
        <v>1241</v>
      </c>
      <c r="R6" s="5"/>
      <c r="S6" s="5"/>
      <c r="XEZ6"/>
      <c r="XFA6"/>
      <c r="XFB6"/>
      <c r="XFC6"/>
      <c r="XFD6"/>
    </row>
    <row r="7" s="2" customFormat="1" spans="1:16384">
      <c r="A7" s="5">
        <v>5</v>
      </c>
      <c r="B7" s="5" t="s">
        <v>24</v>
      </c>
      <c r="C7" s="5" t="s">
        <v>40</v>
      </c>
      <c r="D7" s="5" t="s">
        <v>45</v>
      </c>
      <c r="E7" s="5" t="s">
        <v>46</v>
      </c>
      <c r="F7" s="5">
        <v>0.076</v>
      </c>
      <c r="G7" s="6">
        <v>0.075</v>
      </c>
      <c r="H7" s="6">
        <v>-0.001</v>
      </c>
      <c r="I7" s="5" t="s">
        <v>28</v>
      </c>
      <c r="J7" s="5" t="s">
        <v>29</v>
      </c>
      <c r="K7" s="5" t="s">
        <v>30</v>
      </c>
      <c r="L7" s="5" t="s">
        <v>67</v>
      </c>
      <c r="M7" s="5" t="s">
        <v>36</v>
      </c>
      <c r="N7" s="5" t="s">
        <v>37</v>
      </c>
      <c r="O7" s="5">
        <v>3000</v>
      </c>
      <c r="P7" s="5">
        <v>228</v>
      </c>
      <c r="Q7" s="25" t="s">
        <v>1241</v>
      </c>
      <c r="R7" s="5"/>
      <c r="S7" s="5"/>
      <c r="XEZ7"/>
      <c r="XFA7"/>
      <c r="XFB7"/>
      <c r="XFC7"/>
      <c r="XFD7"/>
    </row>
    <row r="8" s="2" customFormat="1" spans="1:16384">
      <c r="A8" s="5">
        <v>6</v>
      </c>
      <c r="B8" s="5" t="s">
        <v>24</v>
      </c>
      <c r="C8" s="5" t="s">
        <v>40</v>
      </c>
      <c r="D8" s="5" t="s">
        <v>47</v>
      </c>
      <c r="E8" s="5" t="s">
        <v>48</v>
      </c>
      <c r="F8" s="5">
        <v>0.044</v>
      </c>
      <c r="G8" s="6">
        <v>0.041</v>
      </c>
      <c r="H8" s="6">
        <v>-0.003</v>
      </c>
      <c r="I8" s="5" t="s">
        <v>28</v>
      </c>
      <c r="J8" s="5" t="s">
        <v>29</v>
      </c>
      <c r="K8" s="5" t="s">
        <v>30</v>
      </c>
      <c r="L8" s="5" t="s">
        <v>67</v>
      </c>
      <c r="M8" s="5" t="s">
        <v>36</v>
      </c>
      <c r="N8" s="5" t="s">
        <v>37</v>
      </c>
      <c r="O8" s="5">
        <v>3000</v>
      </c>
      <c r="P8" s="5">
        <v>132</v>
      </c>
      <c r="Q8" s="25" t="s">
        <v>1241</v>
      </c>
      <c r="R8" s="5"/>
      <c r="S8" s="5"/>
      <c r="XEZ8"/>
      <c r="XFA8"/>
      <c r="XFB8"/>
      <c r="XFC8"/>
      <c r="XFD8"/>
    </row>
    <row r="9" s="2" customFormat="1" spans="1:16384">
      <c r="A9" s="5">
        <v>7</v>
      </c>
      <c r="B9" s="5" t="s">
        <v>24</v>
      </c>
      <c r="C9" s="5" t="s">
        <v>49</v>
      </c>
      <c r="D9" s="5" t="s">
        <v>50</v>
      </c>
      <c r="E9" s="5" t="s">
        <v>51</v>
      </c>
      <c r="F9" s="5">
        <v>0.004</v>
      </c>
      <c r="G9" s="6"/>
      <c r="H9" s="6">
        <v>-0.004</v>
      </c>
      <c r="I9" s="5" t="s">
        <v>28</v>
      </c>
      <c r="J9" s="5" t="s">
        <v>29</v>
      </c>
      <c r="K9" s="5" t="s">
        <v>30</v>
      </c>
      <c r="L9" s="5" t="s">
        <v>67</v>
      </c>
      <c r="M9" s="5" t="s">
        <v>36</v>
      </c>
      <c r="N9" s="5" t="s">
        <v>37</v>
      </c>
      <c r="O9" s="5">
        <v>50</v>
      </c>
      <c r="P9" s="5">
        <v>0.2</v>
      </c>
      <c r="Q9" s="25" t="s">
        <v>1241</v>
      </c>
      <c r="R9" s="5"/>
      <c r="S9" s="5"/>
      <c r="XEZ9"/>
      <c r="XFA9"/>
      <c r="XFB9"/>
      <c r="XFC9"/>
      <c r="XFD9"/>
    </row>
    <row r="10" s="2" customFormat="1" spans="1:16384">
      <c r="A10" s="5">
        <v>8</v>
      </c>
      <c r="B10" s="5" t="s">
        <v>24</v>
      </c>
      <c r="C10" s="5" t="s">
        <v>49</v>
      </c>
      <c r="D10" s="5" t="s">
        <v>52</v>
      </c>
      <c r="E10" s="5" t="s">
        <v>53</v>
      </c>
      <c r="F10" s="5">
        <v>0.005</v>
      </c>
      <c r="G10" s="6"/>
      <c r="H10" s="6">
        <v>-0.005</v>
      </c>
      <c r="I10" s="5" t="s">
        <v>28</v>
      </c>
      <c r="J10" s="5" t="s">
        <v>29</v>
      </c>
      <c r="K10" s="5" t="s">
        <v>30</v>
      </c>
      <c r="L10" s="5" t="s">
        <v>67</v>
      </c>
      <c r="M10" s="5" t="s">
        <v>36</v>
      </c>
      <c r="N10" s="5" t="s">
        <v>37</v>
      </c>
      <c r="O10" s="5">
        <v>50</v>
      </c>
      <c r="P10" s="5">
        <v>0.25</v>
      </c>
      <c r="Q10" s="25" t="s">
        <v>1241</v>
      </c>
      <c r="R10" s="5"/>
      <c r="S10" s="5"/>
      <c r="XEZ10"/>
      <c r="XFA10"/>
      <c r="XFB10"/>
      <c r="XFC10"/>
      <c r="XFD10"/>
    </row>
    <row r="11" s="2" customFormat="1" spans="1:16384">
      <c r="A11" s="5">
        <v>9</v>
      </c>
      <c r="B11" s="5" t="s">
        <v>24</v>
      </c>
      <c r="C11" s="5" t="s">
        <v>49</v>
      </c>
      <c r="D11" s="5" t="s">
        <v>54</v>
      </c>
      <c r="E11" s="5" t="s">
        <v>55</v>
      </c>
      <c r="F11" s="5">
        <v>0.005</v>
      </c>
      <c r="G11" s="6"/>
      <c r="H11" s="6">
        <v>-0.005</v>
      </c>
      <c r="I11" s="5" t="s">
        <v>28</v>
      </c>
      <c r="J11" s="5" t="s">
        <v>29</v>
      </c>
      <c r="K11" s="5" t="s">
        <v>30</v>
      </c>
      <c r="L11" s="5" t="s">
        <v>67</v>
      </c>
      <c r="M11" s="5" t="s">
        <v>36</v>
      </c>
      <c r="N11" s="5" t="s">
        <v>37</v>
      </c>
      <c r="O11" s="5">
        <v>50</v>
      </c>
      <c r="P11" s="5">
        <v>0.25</v>
      </c>
      <c r="Q11" s="25" t="s">
        <v>1241</v>
      </c>
      <c r="R11" s="5"/>
      <c r="S11" s="5"/>
      <c r="XEZ11"/>
      <c r="XFA11"/>
      <c r="XFB11"/>
      <c r="XFC11"/>
      <c r="XFD11"/>
    </row>
    <row r="12" s="2" customFormat="1" spans="1:16384">
      <c r="A12" s="5">
        <v>10</v>
      </c>
      <c r="B12" s="5" t="s">
        <v>24</v>
      </c>
      <c r="C12" s="5" t="s">
        <v>49</v>
      </c>
      <c r="D12" s="5" t="s">
        <v>56</v>
      </c>
      <c r="E12" s="5" t="s">
        <v>57</v>
      </c>
      <c r="F12" s="5">
        <v>0.004</v>
      </c>
      <c r="G12" s="6"/>
      <c r="H12" s="6">
        <v>-0.004</v>
      </c>
      <c r="I12" s="5" t="s">
        <v>28</v>
      </c>
      <c r="J12" s="5" t="s">
        <v>29</v>
      </c>
      <c r="K12" s="5" t="s">
        <v>30</v>
      </c>
      <c r="L12" s="5" t="s">
        <v>67</v>
      </c>
      <c r="M12" s="5" t="s">
        <v>36</v>
      </c>
      <c r="N12" s="5" t="s">
        <v>37</v>
      </c>
      <c r="O12" s="5">
        <v>50</v>
      </c>
      <c r="P12" s="5">
        <v>0.2</v>
      </c>
      <c r="Q12" s="25" t="s">
        <v>1241</v>
      </c>
      <c r="R12" s="5"/>
      <c r="S12" s="5"/>
      <c r="XEZ12"/>
      <c r="XFA12"/>
      <c r="XFB12"/>
      <c r="XFC12"/>
      <c r="XFD12"/>
    </row>
    <row r="13" s="2" customFormat="1" spans="1:16384">
      <c r="A13" s="5">
        <v>11</v>
      </c>
      <c r="B13" s="5" t="s">
        <v>24</v>
      </c>
      <c r="C13" s="5" t="s">
        <v>58</v>
      </c>
      <c r="D13" s="5" t="s">
        <v>59</v>
      </c>
      <c r="E13" s="5" t="s">
        <v>60</v>
      </c>
      <c r="F13" s="5">
        <v>0.12</v>
      </c>
      <c r="G13" s="6"/>
      <c r="H13" s="6">
        <v>-0.12</v>
      </c>
      <c r="I13" s="5" t="s">
        <v>28</v>
      </c>
      <c r="J13" s="5" t="s">
        <v>29</v>
      </c>
      <c r="K13" s="5" t="s">
        <v>30</v>
      </c>
      <c r="L13" s="5" t="s">
        <v>67</v>
      </c>
      <c r="M13" s="5" t="s">
        <v>36</v>
      </c>
      <c r="N13" s="5" t="s">
        <v>37</v>
      </c>
      <c r="O13" s="5">
        <v>50</v>
      </c>
      <c r="P13" s="5">
        <v>6</v>
      </c>
      <c r="Q13" s="25" t="s">
        <v>1241</v>
      </c>
      <c r="R13" s="5"/>
      <c r="S13" s="5"/>
      <c r="XEZ13"/>
      <c r="XFA13"/>
      <c r="XFB13"/>
      <c r="XFC13"/>
      <c r="XFD13"/>
    </row>
    <row r="14" s="2" customFormat="1" spans="1:16384">
      <c r="A14" s="5">
        <v>12</v>
      </c>
      <c r="B14" s="5" t="s">
        <v>24</v>
      </c>
      <c r="C14" s="15" t="s">
        <v>61</v>
      </c>
      <c r="D14" s="15" t="s">
        <v>62</v>
      </c>
      <c r="E14" s="15" t="s">
        <v>63</v>
      </c>
      <c r="F14" s="5">
        <v>0.007</v>
      </c>
      <c r="G14" s="6"/>
      <c r="H14" s="6">
        <v>-0.007</v>
      </c>
      <c r="I14" s="15" t="s">
        <v>31</v>
      </c>
      <c r="J14" s="15" t="s">
        <v>64</v>
      </c>
      <c r="K14" s="15" t="s">
        <v>65</v>
      </c>
      <c r="L14" s="5" t="s">
        <v>67</v>
      </c>
      <c r="M14" s="5" t="s">
        <v>36</v>
      </c>
      <c r="N14" s="5" t="s">
        <v>37</v>
      </c>
      <c r="O14" s="5">
        <v>100</v>
      </c>
      <c r="P14" s="5">
        <v>0.7</v>
      </c>
      <c r="Q14" s="26" t="s">
        <v>206</v>
      </c>
      <c r="R14" s="5"/>
      <c r="S14" s="5"/>
      <c r="XEZ14"/>
      <c r="XFA14"/>
      <c r="XFB14"/>
      <c r="XFC14"/>
      <c r="XFD14"/>
    </row>
    <row r="15" s="32" customFormat="1" hidden="1" spans="1:16384">
      <c r="A15" s="5">
        <v>13</v>
      </c>
      <c r="B15" s="35" t="s">
        <v>24</v>
      </c>
      <c r="C15" s="35" t="s">
        <v>68</v>
      </c>
      <c r="D15" s="35" t="s">
        <v>69</v>
      </c>
      <c r="E15" s="35" t="s">
        <v>70</v>
      </c>
      <c r="F15" s="35">
        <v>0.371</v>
      </c>
      <c r="G15" s="36"/>
      <c r="H15" s="36">
        <v>-0.371</v>
      </c>
      <c r="I15" s="35" t="s">
        <v>28</v>
      </c>
      <c r="J15" s="35" t="s">
        <v>71</v>
      </c>
      <c r="K15" s="35" t="s">
        <v>72</v>
      </c>
      <c r="L15" s="5" t="s">
        <v>67</v>
      </c>
      <c r="M15" s="5" t="s">
        <v>36</v>
      </c>
      <c r="N15" s="35" t="s">
        <v>37</v>
      </c>
      <c r="O15" s="35">
        <v>1000</v>
      </c>
      <c r="P15" s="35">
        <v>371</v>
      </c>
      <c r="Q15" s="35"/>
      <c r="R15" s="35"/>
      <c r="S15" s="35"/>
      <c r="XEZ15" s="38"/>
      <c r="XFA15" s="38"/>
      <c r="XFB15" s="38"/>
      <c r="XFC15" s="38"/>
      <c r="XFD15" s="38"/>
    </row>
    <row r="16" s="2" customFormat="1" hidden="1" spans="1:16384">
      <c r="A16" s="5">
        <v>14</v>
      </c>
      <c r="B16" s="5" t="s">
        <v>24</v>
      </c>
      <c r="C16" s="5" t="s">
        <v>68</v>
      </c>
      <c r="D16" s="5" t="s">
        <v>74</v>
      </c>
      <c r="E16" s="5" t="s">
        <v>75</v>
      </c>
      <c r="F16" s="5">
        <v>0.246</v>
      </c>
      <c r="G16" s="6"/>
      <c r="H16" s="6">
        <v>-0.246</v>
      </c>
      <c r="I16" s="5" t="s">
        <v>28</v>
      </c>
      <c r="J16" s="5" t="s">
        <v>76</v>
      </c>
      <c r="K16" s="5">
        <v>8303</v>
      </c>
      <c r="L16" s="5" t="s">
        <v>67</v>
      </c>
      <c r="M16" s="5" t="s">
        <v>36</v>
      </c>
      <c r="N16" s="5" t="s">
        <v>37</v>
      </c>
      <c r="O16" s="5">
        <v>20</v>
      </c>
      <c r="P16" s="5">
        <v>4.92</v>
      </c>
      <c r="Q16" s="5"/>
      <c r="R16" s="5"/>
      <c r="S16" s="5"/>
      <c r="XEZ16"/>
      <c r="XFA16"/>
      <c r="XFB16"/>
      <c r="XFC16"/>
      <c r="XFD16"/>
    </row>
    <row r="17" s="2" customFormat="1" hidden="1" spans="1:16384">
      <c r="A17" s="5">
        <v>15</v>
      </c>
      <c r="B17" s="5" t="s">
        <v>24</v>
      </c>
      <c r="C17" s="5" t="s">
        <v>77</v>
      </c>
      <c r="D17" s="5" t="s">
        <v>78</v>
      </c>
      <c r="E17" s="5" t="s">
        <v>79</v>
      </c>
      <c r="F17" s="5">
        <v>0.093</v>
      </c>
      <c r="G17" s="6"/>
      <c r="H17" s="6">
        <v>-0.093</v>
      </c>
      <c r="I17" s="5" t="s">
        <v>80</v>
      </c>
      <c r="J17" s="5" t="s">
        <v>76</v>
      </c>
      <c r="K17" s="5">
        <v>8303</v>
      </c>
      <c r="L17" s="5" t="s">
        <v>67</v>
      </c>
      <c r="M17" s="5" t="s">
        <v>36</v>
      </c>
      <c r="N17" s="5" t="s">
        <v>37</v>
      </c>
      <c r="O17" s="5">
        <v>500</v>
      </c>
      <c r="P17" s="5">
        <v>46.5</v>
      </c>
      <c r="Q17" s="5"/>
      <c r="R17" s="5"/>
      <c r="S17" s="5"/>
      <c r="XEZ17"/>
      <c r="XFA17"/>
      <c r="XFB17"/>
      <c r="XFC17"/>
      <c r="XFD17"/>
    </row>
    <row r="18" s="2" customFormat="1" hidden="1" spans="1:16384">
      <c r="A18" s="5">
        <v>16</v>
      </c>
      <c r="B18" s="5" t="s">
        <v>24</v>
      </c>
      <c r="C18" s="5" t="s">
        <v>77</v>
      </c>
      <c r="D18" s="5" t="s">
        <v>81</v>
      </c>
      <c r="E18" s="5" t="s">
        <v>82</v>
      </c>
      <c r="F18" s="5">
        <v>0.114</v>
      </c>
      <c r="G18" s="6"/>
      <c r="H18" s="6">
        <v>-0.114</v>
      </c>
      <c r="I18" s="5" t="s">
        <v>80</v>
      </c>
      <c r="J18" s="5" t="s">
        <v>76</v>
      </c>
      <c r="K18" s="5">
        <v>8303</v>
      </c>
      <c r="L18" s="5" t="s">
        <v>67</v>
      </c>
      <c r="M18" s="5" t="s">
        <v>36</v>
      </c>
      <c r="N18" s="5" t="s">
        <v>37</v>
      </c>
      <c r="O18" s="5">
        <v>100</v>
      </c>
      <c r="P18" s="5">
        <v>11.4</v>
      </c>
      <c r="Q18" s="5"/>
      <c r="R18" s="5"/>
      <c r="S18" s="5"/>
      <c r="XEZ18"/>
      <c r="XFA18"/>
      <c r="XFB18"/>
      <c r="XFC18"/>
      <c r="XFD18"/>
    </row>
    <row r="19" s="2" customFormat="1" spans="1:16384">
      <c r="A19" s="5">
        <v>17</v>
      </c>
      <c r="B19" s="5" t="s">
        <v>24</v>
      </c>
      <c r="C19" s="5" t="s">
        <v>77</v>
      </c>
      <c r="D19" s="5" t="s">
        <v>83</v>
      </c>
      <c r="E19" s="5" t="s">
        <v>84</v>
      </c>
      <c r="F19" s="5">
        <v>0.068</v>
      </c>
      <c r="G19" s="6"/>
      <c r="H19" s="6">
        <v>-0.068</v>
      </c>
      <c r="I19" s="5" t="s">
        <v>80</v>
      </c>
      <c r="J19" s="5" t="s">
        <v>29</v>
      </c>
      <c r="K19" s="5" t="s">
        <v>30</v>
      </c>
      <c r="L19" s="5" t="s">
        <v>67</v>
      </c>
      <c r="M19" s="5" t="s">
        <v>36</v>
      </c>
      <c r="N19" s="5" t="s">
        <v>37</v>
      </c>
      <c r="O19" s="5">
        <v>100</v>
      </c>
      <c r="P19" s="5">
        <v>6.8</v>
      </c>
      <c r="Q19" s="25" t="s">
        <v>1241</v>
      </c>
      <c r="R19" s="5"/>
      <c r="S19" s="5"/>
      <c r="XEZ19"/>
      <c r="XFA19"/>
      <c r="XFB19"/>
      <c r="XFC19"/>
      <c r="XFD19"/>
    </row>
    <row r="20" s="2" customFormat="1" hidden="1" spans="1:16384">
      <c r="A20" s="5">
        <v>18</v>
      </c>
      <c r="B20" s="5" t="s">
        <v>24</v>
      </c>
      <c r="C20" s="5" t="s">
        <v>77</v>
      </c>
      <c r="D20" s="5" t="s">
        <v>85</v>
      </c>
      <c r="E20" s="5" t="s">
        <v>86</v>
      </c>
      <c r="F20" s="5">
        <v>0.112</v>
      </c>
      <c r="G20" s="6"/>
      <c r="H20" s="6">
        <v>-0.112</v>
      </c>
      <c r="I20" s="5" t="s">
        <v>87</v>
      </c>
      <c r="J20" s="5" t="s">
        <v>76</v>
      </c>
      <c r="K20" s="5">
        <v>8303</v>
      </c>
      <c r="L20" s="5" t="s">
        <v>67</v>
      </c>
      <c r="M20" s="5" t="s">
        <v>36</v>
      </c>
      <c r="N20" s="5" t="s">
        <v>37</v>
      </c>
      <c r="O20" s="5">
        <v>500</v>
      </c>
      <c r="P20" s="5">
        <v>56</v>
      </c>
      <c r="Q20" s="5"/>
      <c r="R20" s="5"/>
      <c r="S20" s="5"/>
      <c r="XEZ20"/>
      <c r="XFA20"/>
      <c r="XFB20"/>
      <c r="XFC20"/>
      <c r="XFD20"/>
    </row>
    <row r="21" s="2" customFormat="1" hidden="1" spans="1:16384">
      <c r="A21" s="5">
        <v>19</v>
      </c>
      <c r="B21" s="5" t="s">
        <v>24</v>
      </c>
      <c r="C21" s="5" t="s">
        <v>77</v>
      </c>
      <c r="D21" s="5" t="s">
        <v>88</v>
      </c>
      <c r="E21" s="5" t="s">
        <v>89</v>
      </c>
      <c r="F21" s="5"/>
      <c r="G21" s="6"/>
      <c r="H21" s="6">
        <v>0</v>
      </c>
      <c r="I21" s="5"/>
      <c r="J21" s="5"/>
      <c r="K21" s="5"/>
      <c r="L21" s="5" t="s">
        <v>67</v>
      </c>
      <c r="M21" s="5" t="s">
        <v>36</v>
      </c>
      <c r="N21" s="5" t="s">
        <v>37</v>
      </c>
      <c r="O21" s="5">
        <v>0</v>
      </c>
      <c r="P21" s="5">
        <v>0</v>
      </c>
      <c r="Q21" s="5"/>
      <c r="R21" s="5"/>
      <c r="S21" s="5"/>
      <c r="XEZ21"/>
      <c r="XFA21"/>
      <c r="XFB21"/>
      <c r="XFC21"/>
      <c r="XFD21"/>
    </row>
    <row r="22" s="2" customFormat="1" spans="1:16384">
      <c r="A22" s="5">
        <v>20</v>
      </c>
      <c r="B22" s="5" t="s">
        <v>24</v>
      </c>
      <c r="C22" s="5" t="s">
        <v>90</v>
      </c>
      <c r="D22" s="5" t="s">
        <v>91</v>
      </c>
      <c r="E22" s="5" t="s">
        <v>92</v>
      </c>
      <c r="F22" s="5">
        <v>0.002</v>
      </c>
      <c r="G22" s="6"/>
      <c r="H22" s="6">
        <v>-0.002</v>
      </c>
      <c r="I22" s="5" t="s">
        <v>31</v>
      </c>
      <c r="J22" s="5" t="s">
        <v>64</v>
      </c>
      <c r="K22" s="5" t="s">
        <v>65</v>
      </c>
      <c r="L22" s="5" t="s">
        <v>67</v>
      </c>
      <c r="M22" s="5" t="s">
        <v>36</v>
      </c>
      <c r="N22" s="5" t="s">
        <v>37</v>
      </c>
      <c r="O22" s="5">
        <v>30</v>
      </c>
      <c r="P22" s="5">
        <v>0.06</v>
      </c>
      <c r="Q22" s="25" t="s">
        <v>206</v>
      </c>
      <c r="R22" s="5"/>
      <c r="S22" s="5"/>
      <c r="XEZ22"/>
      <c r="XFA22"/>
      <c r="XFB22"/>
      <c r="XFC22"/>
      <c r="XFD22"/>
    </row>
    <row r="23" s="33" customFormat="1" hidden="1" spans="1:16384">
      <c r="A23" s="5">
        <v>21</v>
      </c>
      <c r="B23" s="15" t="s">
        <v>24</v>
      </c>
      <c r="C23" s="15" t="s">
        <v>93</v>
      </c>
      <c r="D23" s="15" t="s">
        <v>94</v>
      </c>
      <c r="E23" s="15" t="s">
        <v>95</v>
      </c>
      <c r="F23" s="15">
        <v>0.0015</v>
      </c>
      <c r="G23" s="20"/>
      <c r="H23" s="20">
        <v>-0.0015</v>
      </c>
      <c r="I23" s="15" t="s">
        <v>28</v>
      </c>
      <c r="J23" s="15" t="s">
        <v>96</v>
      </c>
      <c r="K23" s="15"/>
      <c r="L23" s="5" t="s">
        <v>67</v>
      </c>
      <c r="M23" s="5" t="s">
        <v>36</v>
      </c>
      <c r="N23" s="15" t="s">
        <v>37</v>
      </c>
      <c r="O23" s="15">
        <v>1000</v>
      </c>
      <c r="P23" s="15">
        <v>1.5</v>
      </c>
      <c r="Q23" s="15"/>
      <c r="R23" s="15"/>
      <c r="S23" s="15"/>
      <c r="XEZ23" s="39"/>
      <c r="XFA23" s="39"/>
      <c r="XFB23" s="39"/>
      <c r="XFC23" s="39"/>
      <c r="XFD23" s="39"/>
    </row>
    <row r="24" s="33" customFormat="1" hidden="1" spans="1:16384">
      <c r="A24" s="5">
        <v>22</v>
      </c>
      <c r="B24" s="15" t="s">
        <v>24</v>
      </c>
      <c r="C24" s="15" t="s">
        <v>93</v>
      </c>
      <c r="D24" s="15" t="s">
        <v>97</v>
      </c>
      <c r="E24" s="15" t="s">
        <v>98</v>
      </c>
      <c r="F24" s="15">
        <v>0.0015</v>
      </c>
      <c r="G24" s="20"/>
      <c r="H24" s="20">
        <v>-0.0015</v>
      </c>
      <c r="I24" s="15" t="s">
        <v>28</v>
      </c>
      <c r="J24" s="15" t="s">
        <v>96</v>
      </c>
      <c r="K24" s="15"/>
      <c r="L24" s="5" t="s">
        <v>67</v>
      </c>
      <c r="M24" s="5" t="s">
        <v>36</v>
      </c>
      <c r="N24" s="15" t="s">
        <v>37</v>
      </c>
      <c r="O24" s="15">
        <v>1000</v>
      </c>
      <c r="P24" s="15">
        <v>1.5</v>
      </c>
      <c r="Q24" s="15"/>
      <c r="R24" s="15"/>
      <c r="S24" s="15"/>
      <c r="XEZ24" s="39"/>
      <c r="XFA24" s="39"/>
      <c r="XFB24" s="39"/>
      <c r="XFC24" s="39"/>
      <c r="XFD24" s="39"/>
    </row>
    <row r="25" s="33" customFormat="1" hidden="1" spans="1:16384">
      <c r="A25" s="5">
        <v>23</v>
      </c>
      <c r="B25" s="15" t="s">
        <v>24</v>
      </c>
      <c r="C25" s="15" t="s">
        <v>61</v>
      </c>
      <c r="D25" s="15" t="s">
        <v>99</v>
      </c>
      <c r="E25" s="15" t="s">
        <v>100</v>
      </c>
      <c r="F25" s="15">
        <v>0.019</v>
      </c>
      <c r="G25" s="20">
        <v>0.018</v>
      </c>
      <c r="H25" s="20">
        <v>-0.001</v>
      </c>
      <c r="I25" s="15" t="s">
        <v>28</v>
      </c>
      <c r="J25" s="15" t="s">
        <v>71</v>
      </c>
      <c r="K25" s="15" t="s">
        <v>101</v>
      </c>
      <c r="L25" s="5" t="s">
        <v>67</v>
      </c>
      <c r="M25" s="5" t="s">
        <v>36</v>
      </c>
      <c r="N25" s="15" t="s">
        <v>37</v>
      </c>
      <c r="O25" s="15">
        <v>2000</v>
      </c>
      <c r="P25" s="15">
        <v>38</v>
      </c>
      <c r="Q25" s="15"/>
      <c r="R25" s="15"/>
      <c r="S25" s="15"/>
      <c r="XEZ25" s="39"/>
      <c r="XFA25" s="39"/>
      <c r="XFB25" s="39"/>
      <c r="XFC25" s="39"/>
      <c r="XFD25" s="39"/>
    </row>
    <row r="26" s="33" customFormat="1" hidden="1" spans="1:16384">
      <c r="A26" s="5">
        <v>24</v>
      </c>
      <c r="B26" s="15" t="s">
        <v>24</v>
      </c>
      <c r="C26" s="15" t="s">
        <v>61</v>
      </c>
      <c r="D26" s="15" t="s">
        <v>102</v>
      </c>
      <c r="E26" s="15" t="s">
        <v>103</v>
      </c>
      <c r="F26" s="15">
        <v>0.016</v>
      </c>
      <c r="G26" s="20">
        <v>0.014</v>
      </c>
      <c r="H26" s="20">
        <v>-0.002</v>
      </c>
      <c r="I26" s="15" t="s">
        <v>28</v>
      </c>
      <c r="J26" s="15" t="s">
        <v>71</v>
      </c>
      <c r="K26" s="15" t="s">
        <v>101</v>
      </c>
      <c r="L26" s="5" t="s">
        <v>67</v>
      </c>
      <c r="M26" s="5" t="s">
        <v>36</v>
      </c>
      <c r="N26" s="15" t="s">
        <v>37</v>
      </c>
      <c r="O26" s="15">
        <v>2000</v>
      </c>
      <c r="P26" s="15">
        <v>32</v>
      </c>
      <c r="Q26" s="15"/>
      <c r="R26" s="15"/>
      <c r="S26" s="15"/>
      <c r="XEZ26" s="39"/>
      <c r="XFA26" s="39"/>
      <c r="XFB26" s="39"/>
      <c r="XFC26" s="39"/>
      <c r="XFD26" s="39"/>
    </row>
    <row r="27" ht="18" hidden="1" customHeight="1" spans="1:16379">
      <c r="A27" s="5">
        <v>25</v>
      </c>
      <c r="B27" s="11" t="s">
        <v>1242</v>
      </c>
      <c r="C27" s="11"/>
      <c r="D27" s="23" t="s">
        <v>1243</v>
      </c>
      <c r="E27" s="11" t="s">
        <v>1244</v>
      </c>
      <c r="F27" s="11"/>
      <c r="G27" s="11" t="s">
        <v>107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37"/>
      <c r="S27" s="3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</row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27">
    <filterColumn colId="9">
      <customFilters>
        <customFilter operator="equal" val="ABS"/>
        <customFilter operator="equal" val="尼龙"/>
      </customFilters>
    </filterColumn>
    <extLst/>
  </autoFilter>
  <mergeCells count="1">
    <mergeCell ref="A1:Q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zoomScale="90" zoomScaleNormal="90" workbookViewId="0">
      <pane ySplit="2" topLeftCell="A3" activePane="bottomLeft" state="frozen"/>
      <selection/>
      <selection pane="bottomLeft" activeCell="Q2" sqref="Q2"/>
    </sheetView>
  </sheetViews>
  <sheetFormatPr defaultColWidth="9" defaultRowHeight="13.5"/>
  <cols>
    <col min="1" max="1" width="9" style="2"/>
    <col min="2" max="2" width="12.7166666666667" style="2" customWidth="1"/>
    <col min="3" max="3" width="12.0916666666667" style="2" customWidth="1"/>
    <col min="4" max="4" width="14.575" style="2" customWidth="1"/>
    <col min="5" max="5" width="37.3833333333333" style="2" customWidth="1"/>
    <col min="6" max="8" width="9" style="2" hidden="1" customWidth="1"/>
    <col min="9" max="9" width="9" style="2"/>
    <col min="10" max="10" width="13.2" style="2" customWidth="1"/>
    <col min="11" max="11" width="14.075" style="2" customWidth="1"/>
    <col min="12" max="12" width="14.3166666666667" style="2" hidden="1" customWidth="1"/>
    <col min="13" max="16" width="9" style="2" hidden="1" customWidth="1"/>
    <col min="17" max="17" width="15.9166666666667" style="2" customWidth="1"/>
    <col min="18" max="18" width="9" style="2" hidden="1" customWidth="1"/>
    <col min="19" max="19" width="10.6166666666667" style="2" hidden="1" customWidth="1"/>
    <col min="20" max="16379" width="9" style="2"/>
  </cols>
  <sheetData>
    <row r="1" ht="29" customHeight="1" spans="1:17">
      <c r="A1" s="3" t="s">
        <v>219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13" t="s">
        <v>1240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ht="19" customHeight="1" spans="1:16384">
      <c r="A3" s="5">
        <v>1</v>
      </c>
      <c r="B3" s="5" t="s">
        <v>24</v>
      </c>
      <c r="C3" s="5" t="s">
        <v>49</v>
      </c>
      <c r="D3" s="5" t="s">
        <v>214</v>
      </c>
      <c r="E3" s="5" t="s">
        <v>215</v>
      </c>
      <c r="F3" s="5">
        <v>0.097</v>
      </c>
      <c r="G3" s="6">
        <v>0.097</v>
      </c>
      <c r="H3" s="6">
        <v>0</v>
      </c>
      <c r="I3" s="5" t="s">
        <v>216</v>
      </c>
      <c r="J3" s="5" t="s">
        <v>217</v>
      </c>
      <c r="K3" s="5"/>
      <c r="L3" s="5" t="s">
        <v>243</v>
      </c>
      <c r="M3" s="5" t="s">
        <v>36</v>
      </c>
      <c r="N3" s="5" t="s">
        <v>37</v>
      </c>
      <c r="O3" s="5">
        <v>200</v>
      </c>
      <c r="P3" s="5">
        <v>19.4</v>
      </c>
      <c r="Q3" s="25" t="s">
        <v>220</v>
      </c>
      <c r="R3" s="5">
        <v>14.6</v>
      </c>
      <c r="S3" s="5">
        <v>4283.52</v>
      </c>
      <c r="XEZ3"/>
      <c r="XFA3"/>
      <c r="XFB3"/>
      <c r="XFC3"/>
      <c r="XFD3"/>
    </row>
    <row r="4" s="2" customFormat="1" ht="19" customHeight="1" spans="1:16384">
      <c r="A4" s="5">
        <v>2</v>
      </c>
      <c r="B4" s="5" t="s">
        <v>24</v>
      </c>
      <c r="C4" s="5" t="s">
        <v>49</v>
      </c>
      <c r="D4" s="5" t="s">
        <v>221</v>
      </c>
      <c r="E4" s="5" t="s">
        <v>222</v>
      </c>
      <c r="F4" s="5">
        <v>0.014</v>
      </c>
      <c r="G4" s="6">
        <v>0.012</v>
      </c>
      <c r="H4" s="6">
        <v>-0.002</v>
      </c>
      <c r="I4" s="5" t="s">
        <v>216</v>
      </c>
      <c r="J4" s="5" t="s">
        <v>217</v>
      </c>
      <c r="K4" s="5"/>
      <c r="L4" s="5" t="s">
        <v>243</v>
      </c>
      <c r="M4" s="5" t="s">
        <v>36</v>
      </c>
      <c r="N4" s="5" t="s">
        <v>37</v>
      </c>
      <c r="O4" s="5">
        <v>200</v>
      </c>
      <c r="P4" s="5">
        <v>2.8</v>
      </c>
      <c r="Q4" s="25" t="s">
        <v>220</v>
      </c>
      <c r="R4" s="5">
        <v>14.6</v>
      </c>
      <c r="S4" s="5">
        <v>618.24</v>
      </c>
      <c r="XEZ4"/>
      <c r="XFA4"/>
      <c r="XFB4"/>
      <c r="XFC4"/>
      <c r="XFD4"/>
    </row>
    <row r="5" s="2" customFormat="1" ht="19" hidden="1" customHeight="1" spans="1:16384">
      <c r="A5" s="5">
        <v>3</v>
      </c>
      <c r="B5" s="5" t="s">
        <v>24</v>
      </c>
      <c r="C5" s="5" t="s">
        <v>93</v>
      </c>
      <c r="D5" s="5" t="s">
        <v>223</v>
      </c>
      <c r="E5" s="5" t="s">
        <v>224</v>
      </c>
      <c r="F5" s="5">
        <v>0.045</v>
      </c>
      <c r="G5" s="6">
        <v>0.045</v>
      </c>
      <c r="H5" s="6">
        <v>0</v>
      </c>
      <c r="I5" s="5" t="s">
        <v>225</v>
      </c>
      <c r="J5" s="5" t="s">
        <v>226</v>
      </c>
      <c r="K5" s="5"/>
      <c r="L5" s="5" t="s">
        <v>243</v>
      </c>
      <c r="M5" s="5" t="s">
        <v>36</v>
      </c>
      <c r="N5" s="5" t="s">
        <v>37</v>
      </c>
      <c r="O5" s="5">
        <v>800</v>
      </c>
      <c r="P5" s="5">
        <v>36</v>
      </c>
      <c r="Q5" s="5"/>
      <c r="R5" s="5"/>
      <c r="S5" s="5"/>
      <c r="XEZ5"/>
      <c r="XFA5"/>
      <c r="XFB5"/>
      <c r="XFC5"/>
      <c r="XFD5"/>
    </row>
    <row r="6" s="2" customFormat="1" ht="19" customHeight="1" spans="1:16384">
      <c r="A6" s="5">
        <v>4</v>
      </c>
      <c r="B6" s="5" t="s">
        <v>24</v>
      </c>
      <c r="C6" s="5"/>
      <c r="D6" s="5" t="s">
        <v>228</v>
      </c>
      <c r="E6" s="5" t="s">
        <v>229</v>
      </c>
      <c r="F6" s="5"/>
      <c r="G6" s="6"/>
      <c r="H6" s="6">
        <v>0</v>
      </c>
      <c r="I6" s="5" t="s">
        <v>107</v>
      </c>
      <c r="J6" s="5" t="s">
        <v>29</v>
      </c>
      <c r="K6" s="5" t="s">
        <v>30</v>
      </c>
      <c r="L6" s="5" t="s">
        <v>243</v>
      </c>
      <c r="M6" s="5" t="s">
        <v>36</v>
      </c>
      <c r="N6" s="5" t="s">
        <v>37</v>
      </c>
      <c r="O6" s="5">
        <v>0</v>
      </c>
      <c r="P6" s="5">
        <v>0</v>
      </c>
      <c r="Q6" s="25" t="s">
        <v>1241</v>
      </c>
      <c r="R6" s="5"/>
      <c r="S6" s="5"/>
      <c r="XEZ6"/>
      <c r="XFA6"/>
      <c r="XFB6"/>
      <c r="XFC6"/>
      <c r="XFD6"/>
    </row>
    <row r="7" s="2" customFormat="1" ht="19" customHeight="1" spans="1:16384">
      <c r="A7" s="5">
        <v>5</v>
      </c>
      <c r="B7" s="5" t="s">
        <v>24</v>
      </c>
      <c r="C7" s="5"/>
      <c r="D7" s="5" t="s">
        <v>230</v>
      </c>
      <c r="E7" s="5" t="s">
        <v>231</v>
      </c>
      <c r="F7" s="5"/>
      <c r="G7" s="6"/>
      <c r="H7" s="6">
        <v>0</v>
      </c>
      <c r="I7" s="5" t="s">
        <v>107</v>
      </c>
      <c r="J7" s="5" t="s">
        <v>29</v>
      </c>
      <c r="K7" s="5" t="s">
        <v>30</v>
      </c>
      <c r="L7" s="5" t="s">
        <v>243</v>
      </c>
      <c r="M7" s="5" t="s">
        <v>36</v>
      </c>
      <c r="N7" s="5" t="s">
        <v>37</v>
      </c>
      <c r="O7" s="5">
        <v>0</v>
      </c>
      <c r="P7" s="5">
        <v>0</v>
      </c>
      <c r="Q7" s="25" t="s">
        <v>1241</v>
      </c>
      <c r="R7" s="5"/>
      <c r="S7" s="5"/>
      <c r="XEZ7"/>
      <c r="XFA7"/>
      <c r="XFB7"/>
      <c r="XFC7"/>
      <c r="XFD7"/>
    </row>
    <row r="8" s="2" customFormat="1" ht="19" customHeight="1" spans="1:16384">
      <c r="A8" s="5">
        <v>6</v>
      </c>
      <c r="B8" s="5" t="s">
        <v>24</v>
      </c>
      <c r="C8" s="5" t="s">
        <v>232</v>
      </c>
      <c r="D8" s="5" t="s">
        <v>233</v>
      </c>
      <c r="E8" s="5" t="s">
        <v>234</v>
      </c>
      <c r="F8" s="5"/>
      <c r="G8" s="6"/>
      <c r="H8" s="6">
        <v>0</v>
      </c>
      <c r="I8" s="5" t="s">
        <v>107</v>
      </c>
      <c r="J8" s="5" t="s">
        <v>29</v>
      </c>
      <c r="K8" s="5" t="s">
        <v>30</v>
      </c>
      <c r="L8" s="5" t="s">
        <v>243</v>
      </c>
      <c r="M8" s="5" t="s">
        <v>36</v>
      </c>
      <c r="N8" s="5" t="s">
        <v>37</v>
      </c>
      <c r="O8" s="5">
        <v>10</v>
      </c>
      <c r="P8" s="5">
        <v>0</v>
      </c>
      <c r="Q8" s="25" t="s">
        <v>1241</v>
      </c>
      <c r="R8" s="5"/>
      <c r="S8" s="5"/>
      <c r="XEZ8"/>
      <c r="XFA8"/>
      <c r="XFB8"/>
      <c r="XFC8"/>
      <c r="XFD8"/>
    </row>
    <row r="9" s="2" customFormat="1" ht="19" customHeight="1" spans="1:16384">
      <c r="A9" s="5">
        <v>7</v>
      </c>
      <c r="B9" s="5" t="s">
        <v>24</v>
      </c>
      <c r="C9" s="5" t="s">
        <v>232</v>
      </c>
      <c r="D9" s="5" t="s">
        <v>235</v>
      </c>
      <c r="E9" s="5" t="s">
        <v>236</v>
      </c>
      <c r="F9" s="5"/>
      <c r="G9" s="6"/>
      <c r="H9" s="6">
        <v>0</v>
      </c>
      <c r="I9" s="5" t="s">
        <v>107</v>
      </c>
      <c r="J9" s="5" t="s">
        <v>29</v>
      </c>
      <c r="K9" s="5" t="s">
        <v>30</v>
      </c>
      <c r="L9" s="5" t="s">
        <v>243</v>
      </c>
      <c r="M9" s="5" t="s">
        <v>36</v>
      </c>
      <c r="N9" s="5" t="s">
        <v>37</v>
      </c>
      <c r="O9" s="5">
        <v>0</v>
      </c>
      <c r="P9" s="5">
        <v>0</v>
      </c>
      <c r="Q9" s="25" t="s">
        <v>1241</v>
      </c>
      <c r="R9" s="5"/>
      <c r="S9" s="5"/>
      <c r="XEZ9"/>
      <c r="XFA9"/>
      <c r="XFB9"/>
      <c r="XFC9"/>
      <c r="XFD9"/>
    </row>
    <row r="10" s="2" customFormat="1" ht="19" customHeight="1" spans="1:16384">
      <c r="A10" s="5">
        <v>8</v>
      </c>
      <c r="B10" s="5" t="s">
        <v>24</v>
      </c>
      <c r="C10" s="5" t="s">
        <v>232</v>
      </c>
      <c r="D10" s="5" t="s">
        <v>237</v>
      </c>
      <c r="E10" s="5" t="s">
        <v>238</v>
      </c>
      <c r="F10" s="5"/>
      <c r="G10" s="6"/>
      <c r="H10" s="6">
        <v>0</v>
      </c>
      <c r="I10" s="5" t="s">
        <v>107</v>
      </c>
      <c r="J10" s="5" t="s">
        <v>29</v>
      </c>
      <c r="K10" s="5" t="s">
        <v>30</v>
      </c>
      <c r="L10" s="5" t="s">
        <v>243</v>
      </c>
      <c r="M10" s="5" t="s">
        <v>36</v>
      </c>
      <c r="N10" s="5" t="s">
        <v>37</v>
      </c>
      <c r="O10" s="5">
        <v>10</v>
      </c>
      <c r="P10" s="5">
        <v>0</v>
      </c>
      <c r="Q10" s="25" t="s">
        <v>1241</v>
      </c>
      <c r="R10" s="5"/>
      <c r="S10" s="5"/>
      <c r="XEZ10"/>
      <c r="XFA10"/>
      <c r="XFB10"/>
      <c r="XFC10"/>
      <c r="XFD10"/>
    </row>
    <row r="11" s="2" customFormat="1" ht="19" customHeight="1" spans="1:16384">
      <c r="A11" s="5">
        <v>9</v>
      </c>
      <c r="B11" s="5" t="s">
        <v>24</v>
      </c>
      <c r="C11" s="5" t="s">
        <v>232</v>
      </c>
      <c r="D11" s="5" t="s">
        <v>239</v>
      </c>
      <c r="E11" s="5" t="s">
        <v>240</v>
      </c>
      <c r="F11" s="5"/>
      <c r="G11" s="6"/>
      <c r="H11" s="6">
        <v>0</v>
      </c>
      <c r="I11" s="5" t="s">
        <v>107</v>
      </c>
      <c r="J11" s="5" t="s">
        <v>29</v>
      </c>
      <c r="K11" s="5" t="s">
        <v>30</v>
      </c>
      <c r="L11" s="5" t="s">
        <v>243</v>
      </c>
      <c r="M11" s="5" t="s">
        <v>36</v>
      </c>
      <c r="N11" s="5" t="s">
        <v>37</v>
      </c>
      <c r="O11" s="5">
        <v>0</v>
      </c>
      <c r="P11" s="5">
        <v>0</v>
      </c>
      <c r="Q11" s="25" t="s">
        <v>1241</v>
      </c>
      <c r="R11" s="5"/>
      <c r="S11" s="5"/>
      <c r="XEZ11"/>
      <c r="XFA11"/>
      <c r="XFB11"/>
      <c r="XFC11"/>
      <c r="XFD11"/>
    </row>
    <row r="12" s="2" customFormat="1" ht="19" customHeight="1" spans="1:16384">
      <c r="A12" s="5">
        <v>10</v>
      </c>
      <c r="B12" s="5" t="s">
        <v>24</v>
      </c>
      <c r="C12" s="5" t="s">
        <v>58</v>
      </c>
      <c r="D12" s="5" t="s">
        <v>241</v>
      </c>
      <c r="E12" s="5" t="s">
        <v>242</v>
      </c>
      <c r="F12" s="5"/>
      <c r="G12" s="6"/>
      <c r="H12" s="6">
        <v>0</v>
      </c>
      <c r="I12" s="5" t="s">
        <v>107</v>
      </c>
      <c r="J12" s="5" t="s">
        <v>217</v>
      </c>
      <c r="K12" s="5"/>
      <c r="L12" s="5" t="s">
        <v>243</v>
      </c>
      <c r="M12" s="5" t="s">
        <v>36</v>
      </c>
      <c r="N12" s="5" t="s">
        <v>37</v>
      </c>
      <c r="O12" s="5">
        <v>20</v>
      </c>
      <c r="P12" s="5">
        <v>0</v>
      </c>
      <c r="Q12" s="25" t="s">
        <v>1245</v>
      </c>
      <c r="R12" s="5"/>
      <c r="S12" s="5"/>
      <c r="XEZ12"/>
      <c r="XFA12"/>
      <c r="XFB12"/>
      <c r="XFC12"/>
      <c r="XFD12"/>
    </row>
    <row r="13" s="2" customFormat="1" hidden="1" spans="1:16384">
      <c r="A13" s="5">
        <v>11</v>
      </c>
      <c r="B13" s="5" t="s">
        <v>24</v>
      </c>
      <c r="C13" s="5" t="s">
        <v>93</v>
      </c>
      <c r="D13" s="5" t="s">
        <v>244</v>
      </c>
      <c r="E13" s="5" t="s">
        <v>245</v>
      </c>
      <c r="F13" s="5">
        <v>0.018</v>
      </c>
      <c r="G13" s="6">
        <v>0.018</v>
      </c>
      <c r="H13" s="6">
        <v>0</v>
      </c>
      <c r="I13" s="5" t="s">
        <v>246</v>
      </c>
      <c r="J13" s="5" t="s">
        <v>247</v>
      </c>
      <c r="K13" s="5"/>
      <c r="L13" s="5" t="s">
        <v>243</v>
      </c>
      <c r="M13" s="5" t="s">
        <v>36</v>
      </c>
      <c r="N13" s="5" t="s">
        <v>37</v>
      </c>
      <c r="O13" s="5">
        <v>800</v>
      </c>
      <c r="P13" s="5">
        <v>14.4</v>
      </c>
      <c r="Q13" s="5"/>
      <c r="R13" s="5"/>
      <c r="S13" s="5"/>
      <c r="XEZ13"/>
      <c r="XFA13"/>
      <c r="XFB13"/>
      <c r="XFC13"/>
      <c r="XFD13"/>
    </row>
    <row r="14" s="2" customFormat="1" hidden="1" spans="1:16384">
      <c r="A14" s="5">
        <v>12</v>
      </c>
      <c r="B14" s="5" t="s">
        <v>24</v>
      </c>
      <c r="C14" s="5">
        <v>1780</v>
      </c>
      <c r="D14" s="5" t="s">
        <v>249</v>
      </c>
      <c r="E14" s="5" t="s">
        <v>250</v>
      </c>
      <c r="F14" s="5">
        <v>0.013</v>
      </c>
      <c r="G14" s="6">
        <v>0.013</v>
      </c>
      <c r="H14" s="6">
        <v>0</v>
      </c>
      <c r="I14" s="5" t="s">
        <v>107</v>
      </c>
      <c r="J14" s="5" t="s">
        <v>76</v>
      </c>
      <c r="K14" s="5" t="s">
        <v>251</v>
      </c>
      <c r="L14" s="5" t="s">
        <v>243</v>
      </c>
      <c r="M14" s="5" t="s">
        <v>36</v>
      </c>
      <c r="N14" s="5" t="s">
        <v>37</v>
      </c>
      <c r="O14" s="5">
        <v>1200</v>
      </c>
      <c r="P14" s="5">
        <v>15.6</v>
      </c>
      <c r="Q14" s="5"/>
      <c r="R14" s="5">
        <v>7.5</v>
      </c>
      <c r="S14" s="5">
        <v>954.72</v>
      </c>
      <c r="XEZ14"/>
      <c r="XFA14"/>
      <c r="XFB14"/>
      <c r="XFC14"/>
      <c r="XFD14"/>
    </row>
    <row r="15" s="2" customFormat="1" hidden="1" spans="1:16384">
      <c r="A15" s="5">
        <v>13</v>
      </c>
      <c r="B15" s="5" t="s">
        <v>24</v>
      </c>
      <c r="C15" s="5">
        <v>1780</v>
      </c>
      <c r="D15" s="5" t="s">
        <v>253</v>
      </c>
      <c r="E15" s="5" t="s">
        <v>254</v>
      </c>
      <c r="F15" s="5">
        <v>0.019</v>
      </c>
      <c r="G15" s="6">
        <v>0.019</v>
      </c>
      <c r="H15" s="6">
        <v>0</v>
      </c>
      <c r="I15" s="5" t="s">
        <v>107</v>
      </c>
      <c r="J15" s="5" t="s">
        <v>76</v>
      </c>
      <c r="K15" s="5" t="s">
        <v>251</v>
      </c>
      <c r="L15" s="5" t="s">
        <v>243</v>
      </c>
      <c r="M15" s="5" t="s">
        <v>36</v>
      </c>
      <c r="N15" s="5" t="s">
        <v>37</v>
      </c>
      <c r="O15" s="5">
        <v>300</v>
      </c>
      <c r="P15" s="5">
        <v>5.7</v>
      </c>
      <c r="Q15" s="5"/>
      <c r="R15" s="5">
        <v>7.5</v>
      </c>
      <c r="S15" s="5">
        <v>348.84</v>
      </c>
      <c r="XEZ15"/>
      <c r="XFA15"/>
      <c r="XFB15"/>
      <c r="XFC15"/>
      <c r="XFD15"/>
    </row>
    <row r="16" s="2" customFormat="1" hidden="1" spans="1:16384">
      <c r="A16" s="5">
        <v>14</v>
      </c>
      <c r="B16" s="5" t="s">
        <v>24</v>
      </c>
      <c r="C16" s="5"/>
      <c r="D16" s="5" t="s">
        <v>255</v>
      </c>
      <c r="E16" s="5" t="s">
        <v>256</v>
      </c>
      <c r="F16" s="5"/>
      <c r="G16" s="6"/>
      <c r="H16" s="6">
        <v>0</v>
      </c>
      <c r="I16" s="5" t="s">
        <v>107</v>
      </c>
      <c r="J16" s="5" t="s">
        <v>76</v>
      </c>
      <c r="K16" s="5" t="s">
        <v>251</v>
      </c>
      <c r="L16" s="5" t="s">
        <v>243</v>
      </c>
      <c r="M16" s="5" t="s">
        <v>243</v>
      </c>
      <c r="N16" s="5" t="s">
        <v>37</v>
      </c>
      <c r="O16" s="5">
        <v>0</v>
      </c>
      <c r="P16" s="5">
        <v>0</v>
      </c>
      <c r="Q16" s="5"/>
      <c r="R16" s="5">
        <v>7.5</v>
      </c>
      <c r="S16" s="5">
        <v>0</v>
      </c>
      <c r="XEZ16"/>
      <c r="XFA16"/>
      <c r="XFB16"/>
      <c r="XFC16"/>
      <c r="XFD16"/>
    </row>
    <row r="17" s="2" customFormat="1" hidden="1" spans="1:16384">
      <c r="A17" s="5">
        <v>15</v>
      </c>
      <c r="B17" s="5" t="s">
        <v>24</v>
      </c>
      <c r="C17" s="5"/>
      <c r="D17" s="5" t="s">
        <v>257</v>
      </c>
      <c r="E17" s="5" t="s">
        <v>258</v>
      </c>
      <c r="F17" s="5"/>
      <c r="G17" s="6"/>
      <c r="H17" s="6">
        <v>0</v>
      </c>
      <c r="I17" s="5" t="s">
        <v>107</v>
      </c>
      <c r="J17" s="5" t="s">
        <v>76</v>
      </c>
      <c r="K17" s="5" t="s">
        <v>251</v>
      </c>
      <c r="L17" s="5" t="s">
        <v>243</v>
      </c>
      <c r="M17" s="5" t="s">
        <v>243</v>
      </c>
      <c r="N17" s="5" t="s">
        <v>37</v>
      </c>
      <c r="O17" s="5">
        <v>0</v>
      </c>
      <c r="P17" s="5">
        <v>0</v>
      </c>
      <c r="Q17" s="5"/>
      <c r="R17" s="5">
        <v>7.5</v>
      </c>
      <c r="S17" s="5">
        <v>0</v>
      </c>
      <c r="XEZ17"/>
      <c r="XFA17"/>
      <c r="XFB17"/>
      <c r="XFC17"/>
      <c r="XFD17"/>
    </row>
    <row r="18" s="2" customFormat="1" hidden="1" spans="1:16384">
      <c r="A18" s="5">
        <v>16</v>
      </c>
      <c r="B18" s="5" t="s">
        <v>24</v>
      </c>
      <c r="C18" s="5"/>
      <c r="D18" s="5" t="s">
        <v>259</v>
      </c>
      <c r="E18" s="5" t="s">
        <v>260</v>
      </c>
      <c r="F18" s="5"/>
      <c r="G18" s="6"/>
      <c r="H18" s="6">
        <v>0</v>
      </c>
      <c r="I18" s="5" t="s">
        <v>107</v>
      </c>
      <c r="J18" s="5" t="s">
        <v>76</v>
      </c>
      <c r="K18" s="5" t="s">
        <v>251</v>
      </c>
      <c r="L18" s="5" t="s">
        <v>243</v>
      </c>
      <c r="M18" s="5" t="s">
        <v>243</v>
      </c>
      <c r="N18" s="5" t="s">
        <v>37</v>
      </c>
      <c r="O18" s="5">
        <v>0</v>
      </c>
      <c r="P18" s="5">
        <v>0</v>
      </c>
      <c r="Q18" s="5"/>
      <c r="R18" s="5">
        <v>7.5</v>
      </c>
      <c r="S18" s="5">
        <v>0</v>
      </c>
      <c r="XEZ18"/>
      <c r="XFA18"/>
      <c r="XFB18"/>
      <c r="XFC18"/>
      <c r="XFD18"/>
    </row>
    <row r="19" s="2" customFormat="1" hidden="1" spans="1:16384">
      <c r="A19" s="5">
        <v>17</v>
      </c>
      <c r="B19" s="5" t="s">
        <v>24</v>
      </c>
      <c r="C19" s="5"/>
      <c r="D19" s="5" t="s">
        <v>261</v>
      </c>
      <c r="E19" s="5" t="s">
        <v>262</v>
      </c>
      <c r="F19" s="5"/>
      <c r="G19" s="6"/>
      <c r="H19" s="6">
        <v>0</v>
      </c>
      <c r="I19" s="5" t="s">
        <v>107</v>
      </c>
      <c r="J19" s="5" t="s">
        <v>76</v>
      </c>
      <c r="K19" s="5" t="s">
        <v>251</v>
      </c>
      <c r="L19" s="5" t="s">
        <v>243</v>
      </c>
      <c r="M19" s="5" t="s">
        <v>243</v>
      </c>
      <c r="N19" s="5" t="s">
        <v>37</v>
      </c>
      <c r="O19" s="5">
        <v>0</v>
      </c>
      <c r="P19" s="5">
        <v>0</v>
      </c>
      <c r="Q19" s="5"/>
      <c r="R19" s="5">
        <v>7.5</v>
      </c>
      <c r="S19" s="5">
        <v>0</v>
      </c>
      <c r="XEZ19"/>
      <c r="XFA19"/>
      <c r="XFB19"/>
      <c r="XFC19"/>
      <c r="XFD19"/>
    </row>
    <row r="20" s="2" customFormat="1" hidden="1" spans="1:16384">
      <c r="A20" s="5">
        <v>18</v>
      </c>
      <c r="B20" s="5" t="s">
        <v>24</v>
      </c>
      <c r="C20" s="5"/>
      <c r="D20" s="5" t="s">
        <v>263</v>
      </c>
      <c r="E20" s="5" t="s">
        <v>264</v>
      </c>
      <c r="F20" s="5"/>
      <c r="G20" s="6"/>
      <c r="H20" s="6">
        <v>0</v>
      </c>
      <c r="I20" s="5" t="s">
        <v>107</v>
      </c>
      <c r="J20" s="5" t="s">
        <v>76</v>
      </c>
      <c r="K20" s="5" t="s">
        <v>251</v>
      </c>
      <c r="L20" s="5" t="s">
        <v>243</v>
      </c>
      <c r="M20" s="5" t="s">
        <v>243</v>
      </c>
      <c r="N20" s="5" t="s">
        <v>37</v>
      </c>
      <c r="O20" s="5">
        <v>0</v>
      </c>
      <c r="P20" s="5">
        <v>0</v>
      </c>
      <c r="Q20" s="5"/>
      <c r="R20" s="5">
        <v>7.5</v>
      </c>
      <c r="S20" s="5">
        <v>0</v>
      </c>
      <c r="XEZ20"/>
      <c r="XFA20"/>
      <c r="XFB20"/>
      <c r="XFC20"/>
      <c r="XFD20"/>
    </row>
    <row r="21" s="2" customFormat="1" hidden="1" spans="1:16384">
      <c r="A21" s="5">
        <v>19</v>
      </c>
      <c r="B21" s="5" t="s">
        <v>24</v>
      </c>
      <c r="C21" s="5"/>
      <c r="D21" s="5" t="s">
        <v>265</v>
      </c>
      <c r="E21" s="5" t="s">
        <v>266</v>
      </c>
      <c r="F21" s="5"/>
      <c r="G21" s="6"/>
      <c r="H21" s="6">
        <v>0</v>
      </c>
      <c r="I21" s="5" t="s">
        <v>107</v>
      </c>
      <c r="J21" s="5" t="s">
        <v>76</v>
      </c>
      <c r="K21" s="5" t="s">
        <v>251</v>
      </c>
      <c r="L21" s="5" t="s">
        <v>243</v>
      </c>
      <c r="M21" s="5" t="s">
        <v>243</v>
      </c>
      <c r="N21" s="5" t="s">
        <v>37</v>
      </c>
      <c r="O21" s="5">
        <v>0</v>
      </c>
      <c r="P21" s="5">
        <v>0</v>
      </c>
      <c r="Q21" s="5"/>
      <c r="R21" s="5">
        <v>7.5</v>
      </c>
      <c r="S21" s="5">
        <v>0</v>
      </c>
      <c r="XEZ21"/>
      <c r="XFA21"/>
      <c r="XFB21"/>
      <c r="XFC21"/>
      <c r="XFD21"/>
    </row>
    <row r="22" s="2" customFormat="1" hidden="1" spans="1:16384">
      <c r="A22" s="5">
        <v>20</v>
      </c>
      <c r="B22" s="5" t="s">
        <v>24</v>
      </c>
      <c r="C22" s="5"/>
      <c r="D22" s="5" t="s">
        <v>267</v>
      </c>
      <c r="E22" s="5" t="s">
        <v>268</v>
      </c>
      <c r="F22" s="5"/>
      <c r="G22" s="6"/>
      <c r="H22" s="6">
        <v>0</v>
      </c>
      <c r="I22" s="5" t="s">
        <v>107</v>
      </c>
      <c r="J22" s="5" t="s">
        <v>76</v>
      </c>
      <c r="K22" s="5" t="s">
        <v>251</v>
      </c>
      <c r="L22" s="5" t="s">
        <v>243</v>
      </c>
      <c r="M22" s="5" t="s">
        <v>243</v>
      </c>
      <c r="N22" s="5" t="s">
        <v>37</v>
      </c>
      <c r="O22" s="5">
        <v>0</v>
      </c>
      <c r="P22" s="5">
        <v>0</v>
      </c>
      <c r="Q22" s="5"/>
      <c r="R22" s="5">
        <v>7.5</v>
      </c>
      <c r="S22" s="5">
        <v>0</v>
      </c>
      <c r="XEZ22"/>
      <c r="XFA22"/>
      <c r="XFB22"/>
      <c r="XFC22"/>
      <c r="XFD22"/>
    </row>
    <row r="23" s="2" customFormat="1" hidden="1" spans="1:16384">
      <c r="A23" s="5">
        <v>21</v>
      </c>
      <c r="B23" s="5" t="s">
        <v>24</v>
      </c>
      <c r="C23" s="5" t="s">
        <v>203</v>
      </c>
      <c r="D23" s="5" t="s">
        <v>269</v>
      </c>
      <c r="E23" s="5" t="s">
        <v>270</v>
      </c>
      <c r="F23" s="5">
        <v>0.033</v>
      </c>
      <c r="G23" s="6">
        <v>0.035</v>
      </c>
      <c r="H23" s="6">
        <v>0.002</v>
      </c>
      <c r="I23" s="5" t="s">
        <v>107</v>
      </c>
      <c r="J23" s="5" t="s">
        <v>76</v>
      </c>
      <c r="K23" s="5" t="s">
        <v>251</v>
      </c>
      <c r="L23" s="5" t="s">
        <v>243</v>
      </c>
      <c r="M23" s="5" t="s">
        <v>36</v>
      </c>
      <c r="N23" s="5" t="s">
        <v>37</v>
      </c>
      <c r="O23" s="5">
        <v>200</v>
      </c>
      <c r="P23" s="5">
        <v>6.6</v>
      </c>
      <c r="Q23" s="5"/>
      <c r="R23" s="5">
        <v>7.5</v>
      </c>
      <c r="S23" s="5">
        <v>403.92</v>
      </c>
      <c r="XEZ23"/>
      <c r="XFA23"/>
      <c r="XFB23"/>
      <c r="XFC23"/>
      <c r="XFD23"/>
    </row>
    <row r="24" s="2" customFormat="1" hidden="1" spans="1:16384">
      <c r="A24" s="5">
        <v>22</v>
      </c>
      <c r="B24" s="5" t="s">
        <v>24</v>
      </c>
      <c r="C24" s="5" t="s">
        <v>203</v>
      </c>
      <c r="D24" s="5" t="s">
        <v>271</v>
      </c>
      <c r="E24" s="5" t="s">
        <v>272</v>
      </c>
      <c r="F24" s="5">
        <v>0.033</v>
      </c>
      <c r="G24" s="6">
        <v>0.035</v>
      </c>
      <c r="H24" s="6">
        <v>0.002</v>
      </c>
      <c r="I24" s="5" t="s">
        <v>107</v>
      </c>
      <c r="J24" s="5" t="s">
        <v>76</v>
      </c>
      <c r="K24" s="5" t="s">
        <v>251</v>
      </c>
      <c r="L24" s="5" t="s">
        <v>243</v>
      </c>
      <c r="M24" s="5" t="s">
        <v>36</v>
      </c>
      <c r="N24" s="5" t="s">
        <v>37</v>
      </c>
      <c r="O24" s="5">
        <v>200</v>
      </c>
      <c r="P24" s="5">
        <v>6.6</v>
      </c>
      <c r="Q24" s="5"/>
      <c r="R24" s="5">
        <v>7.5</v>
      </c>
      <c r="S24" s="5">
        <v>403.92</v>
      </c>
      <c r="XEZ24"/>
      <c r="XFA24"/>
      <c r="XFB24"/>
      <c r="XFC24"/>
      <c r="XFD24"/>
    </row>
    <row r="25" s="2" customFormat="1" hidden="1" spans="1:16384">
      <c r="A25" s="5">
        <v>23</v>
      </c>
      <c r="B25" s="5" t="s">
        <v>24</v>
      </c>
      <c r="C25" s="5" t="s">
        <v>207</v>
      </c>
      <c r="D25" s="5" t="s">
        <v>273</v>
      </c>
      <c r="E25" s="5" t="s">
        <v>274</v>
      </c>
      <c r="F25" s="5">
        <v>0.004</v>
      </c>
      <c r="G25" s="6">
        <v>0.004</v>
      </c>
      <c r="H25" s="6">
        <v>0</v>
      </c>
      <c r="I25" s="5" t="s">
        <v>107</v>
      </c>
      <c r="J25" s="5" t="s">
        <v>76</v>
      </c>
      <c r="K25" s="5" t="s">
        <v>251</v>
      </c>
      <c r="L25" s="5" t="s">
        <v>243</v>
      </c>
      <c r="M25" s="5" t="s">
        <v>36</v>
      </c>
      <c r="N25" s="5" t="s">
        <v>37</v>
      </c>
      <c r="O25" s="5">
        <v>200</v>
      </c>
      <c r="P25" s="5">
        <v>0.8</v>
      </c>
      <c r="Q25" s="5"/>
      <c r="R25" s="5">
        <v>7.5</v>
      </c>
      <c r="S25" s="5">
        <v>48.96</v>
      </c>
      <c r="XEZ25"/>
      <c r="XFA25"/>
      <c r="XFB25"/>
      <c r="XFC25"/>
      <c r="XFD25"/>
    </row>
    <row r="26" s="2" customFormat="1" hidden="1" spans="1:16384">
      <c r="A26" s="5">
        <v>24</v>
      </c>
      <c r="B26" s="5" t="s">
        <v>24</v>
      </c>
      <c r="C26" s="5" t="s">
        <v>207</v>
      </c>
      <c r="D26" s="5" t="s">
        <v>275</v>
      </c>
      <c r="E26" s="5" t="s">
        <v>276</v>
      </c>
      <c r="F26" s="5">
        <v>0.002</v>
      </c>
      <c r="G26" s="6">
        <v>0.003</v>
      </c>
      <c r="H26" s="6">
        <v>0.001</v>
      </c>
      <c r="I26" s="5" t="s">
        <v>107</v>
      </c>
      <c r="J26" s="5" t="s">
        <v>76</v>
      </c>
      <c r="K26" s="5" t="s">
        <v>251</v>
      </c>
      <c r="L26" s="5" t="s">
        <v>243</v>
      </c>
      <c r="M26" s="5" t="s">
        <v>36</v>
      </c>
      <c r="N26" s="5" t="s">
        <v>37</v>
      </c>
      <c r="O26" s="5">
        <v>200</v>
      </c>
      <c r="P26" s="5">
        <v>0.4</v>
      </c>
      <c r="Q26" s="5"/>
      <c r="R26" s="5">
        <v>7.5</v>
      </c>
      <c r="S26" s="5">
        <v>24.48</v>
      </c>
      <c r="XEZ26"/>
      <c r="XFA26"/>
      <c r="XFB26"/>
      <c r="XFC26"/>
      <c r="XFD26"/>
    </row>
    <row r="27" s="2" customFormat="1" hidden="1" spans="1:16384">
      <c r="A27" s="5">
        <v>25</v>
      </c>
      <c r="B27" s="5" t="s">
        <v>24</v>
      </c>
      <c r="C27" s="5" t="s">
        <v>161</v>
      </c>
      <c r="D27" s="5" t="s">
        <v>277</v>
      </c>
      <c r="E27" s="5" t="s">
        <v>278</v>
      </c>
      <c r="F27" s="5">
        <v>0.007</v>
      </c>
      <c r="G27" s="6"/>
      <c r="H27" s="6">
        <v>-0.007</v>
      </c>
      <c r="I27" s="5" t="s">
        <v>107</v>
      </c>
      <c r="J27" s="5" t="s">
        <v>76</v>
      </c>
      <c r="K27" s="5" t="s">
        <v>251</v>
      </c>
      <c r="L27" s="5" t="s">
        <v>243</v>
      </c>
      <c r="M27" s="5" t="s">
        <v>36</v>
      </c>
      <c r="N27" s="5" t="s">
        <v>37</v>
      </c>
      <c r="O27" s="5">
        <v>600</v>
      </c>
      <c r="P27" s="5">
        <v>4.2</v>
      </c>
      <c r="Q27" s="5"/>
      <c r="R27" s="5">
        <v>7.5</v>
      </c>
      <c r="S27" s="5">
        <v>257.04</v>
      </c>
      <c r="XEZ27"/>
      <c r="XFA27"/>
      <c r="XFB27"/>
      <c r="XFC27"/>
      <c r="XFD27"/>
    </row>
    <row r="28" s="2" customFormat="1" ht="19" customHeight="1" spans="1:16384">
      <c r="A28" s="5">
        <v>26</v>
      </c>
      <c r="B28" s="5" t="s">
        <v>24</v>
      </c>
      <c r="C28" s="5" t="s">
        <v>158</v>
      </c>
      <c r="D28" s="5" t="s">
        <v>279</v>
      </c>
      <c r="E28" s="5" t="s">
        <v>280</v>
      </c>
      <c r="F28" s="5">
        <v>0.156</v>
      </c>
      <c r="G28" s="6">
        <v>0.152</v>
      </c>
      <c r="H28" s="6">
        <v>-0.004</v>
      </c>
      <c r="I28" s="5" t="s">
        <v>107</v>
      </c>
      <c r="J28" s="5" t="s">
        <v>217</v>
      </c>
      <c r="K28" s="5"/>
      <c r="L28" s="5" t="s">
        <v>243</v>
      </c>
      <c r="M28" s="5" t="s">
        <v>36</v>
      </c>
      <c r="N28" s="5" t="s">
        <v>37</v>
      </c>
      <c r="O28" s="5">
        <v>1200</v>
      </c>
      <c r="P28" s="5">
        <v>187.2</v>
      </c>
      <c r="Q28" s="25" t="s">
        <v>1245</v>
      </c>
      <c r="R28" s="5"/>
      <c r="S28" s="5"/>
      <c r="XEZ28"/>
      <c r="XFA28"/>
      <c r="XFB28"/>
      <c r="XFC28"/>
      <c r="XFD28"/>
    </row>
    <row r="29" s="2" customFormat="1" ht="19" customHeight="1" spans="1:16384">
      <c r="A29" s="5">
        <v>27</v>
      </c>
      <c r="B29" s="5" t="s">
        <v>24</v>
      </c>
      <c r="C29" s="5" t="s">
        <v>207</v>
      </c>
      <c r="D29" s="5" t="s">
        <v>281</v>
      </c>
      <c r="E29" s="5" t="s">
        <v>282</v>
      </c>
      <c r="F29" s="5">
        <v>0.01</v>
      </c>
      <c r="G29" s="6">
        <v>0.001</v>
      </c>
      <c r="H29" s="6">
        <v>-0.009</v>
      </c>
      <c r="I29" s="5" t="s">
        <v>107</v>
      </c>
      <c r="J29" s="5" t="s">
        <v>217</v>
      </c>
      <c r="K29" s="5"/>
      <c r="L29" s="5" t="s">
        <v>243</v>
      </c>
      <c r="M29" s="5" t="s">
        <v>36</v>
      </c>
      <c r="N29" s="5" t="s">
        <v>37</v>
      </c>
      <c r="O29" s="5">
        <v>200</v>
      </c>
      <c r="P29" s="5">
        <v>2</v>
      </c>
      <c r="Q29" s="25" t="s">
        <v>1245</v>
      </c>
      <c r="R29" s="5"/>
      <c r="S29" s="5"/>
      <c r="XEZ29"/>
      <c r="XFA29"/>
      <c r="XFB29"/>
      <c r="XFC29"/>
      <c r="XFD29"/>
    </row>
    <row r="30" s="2" customFormat="1" ht="19" customHeight="1" spans="1:16384">
      <c r="A30" s="5">
        <v>28</v>
      </c>
      <c r="B30" s="15" t="s">
        <v>24</v>
      </c>
      <c r="C30" s="15" t="s">
        <v>207</v>
      </c>
      <c r="D30" s="15" t="s">
        <v>283</v>
      </c>
      <c r="E30" s="15" t="s">
        <v>284</v>
      </c>
      <c r="F30" s="5">
        <v>0.006</v>
      </c>
      <c r="G30" s="6">
        <v>0.007</v>
      </c>
      <c r="H30" s="6">
        <v>0.001</v>
      </c>
      <c r="I30" s="15" t="s">
        <v>107</v>
      </c>
      <c r="J30" s="15" t="s">
        <v>217</v>
      </c>
      <c r="K30" s="15"/>
      <c r="L30" s="5" t="s">
        <v>243</v>
      </c>
      <c r="M30" s="5" t="s">
        <v>36</v>
      </c>
      <c r="N30" s="5" t="s">
        <v>37</v>
      </c>
      <c r="O30" s="5">
        <v>200</v>
      </c>
      <c r="P30" s="5">
        <v>1.2</v>
      </c>
      <c r="Q30" s="26" t="s">
        <v>1245</v>
      </c>
      <c r="R30" s="5"/>
      <c r="S30" s="5"/>
      <c r="XEZ30"/>
      <c r="XFA30"/>
      <c r="XFB30"/>
      <c r="XFC30"/>
      <c r="XFD30"/>
    </row>
    <row r="31" s="2" customFormat="1" ht="19" customHeight="1" spans="1:16384">
      <c r="A31" s="5">
        <v>29</v>
      </c>
      <c r="B31" s="5" t="s">
        <v>24</v>
      </c>
      <c r="C31" s="5" t="s">
        <v>285</v>
      </c>
      <c r="D31" s="5" t="s">
        <v>286</v>
      </c>
      <c r="E31" s="5" t="s">
        <v>287</v>
      </c>
      <c r="F31" s="5">
        <v>0.056</v>
      </c>
      <c r="G31" s="6"/>
      <c r="H31" s="6">
        <v>-0.056</v>
      </c>
      <c r="I31" s="5" t="s">
        <v>216</v>
      </c>
      <c r="J31" s="5" t="s">
        <v>29</v>
      </c>
      <c r="K31" s="5" t="s">
        <v>30</v>
      </c>
      <c r="L31" s="5" t="s">
        <v>243</v>
      </c>
      <c r="M31" s="5" t="s">
        <v>36</v>
      </c>
      <c r="N31" s="5" t="s">
        <v>37</v>
      </c>
      <c r="O31" s="5">
        <v>50</v>
      </c>
      <c r="P31" s="5">
        <v>2.8</v>
      </c>
      <c r="Q31" s="25" t="s">
        <v>1241</v>
      </c>
      <c r="R31" s="5"/>
      <c r="S31" s="5"/>
      <c r="XEZ31"/>
      <c r="XFA31"/>
      <c r="XFB31"/>
      <c r="XFC31"/>
      <c r="XFD31"/>
    </row>
    <row r="32" s="2" customFormat="1" hidden="1" spans="1:16384">
      <c r="A32" s="5">
        <v>30</v>
      </c>
      <c r="B32" s="5" t="s">
        <v>24</v>
      </c>
      <c r="C32" s="5" t="s">
        <v>285</v>
      </c>
      <c r="D32" s="5" t="s">
        <v>288</v>
      </c>
      <c r="E32" s="5" t="s">
        <v>289</v>
      </c>
      <c r="F32" s="5">
        <v>0.025</v>
      </c>
      <c r="G32" s="6"/>
      <c r="H32" s="6">
        <v>-0.025</v>
      </c>
      <c r="I32" s="5" t="s">
        <v>216</v>
      </c>
      <c r="J32" s="5" t="s">
        <v>290</v>
      </c>
      <c r="K32" s="5" t="s">
        <v>290</v>
      </c>
      <c r="L32" s="5" t="s">
        <v>243</v>
      </c>
      <c r="M32" s="5" t="s">
        <v>36</v>
      </c>
      <c r="N32" s="5" t="s">
        <v>37</v>
      </c>
      <c r="O32" s="5">
        <v>50</v>
      </c>
      <c r="P32" s="5">
        <v>1.25</v>
      </c>
      <c r="Q32" s="5"/>
      <c r="R32" s="5"/>
      <c r="S32" s="5"/>
      <c r="XEZ32"/>
      <c r="XFA32"/>
      <c r="XFB32"/>
      <c r="XFC32"/>
      <c r="XFD32"/>
    </row>
    <row r="33" s="2" customFormat="1" ht="19" customHeight="1" spans="1:16384">
      <c r="A33" s="5">
        <v>31</v>
      </c>
      <c r="B33" s="5" t="s">
        <v>24</v>
      </c>
      <c r="C33" s="5" t="s">
        <v>77</v>
      </c>
      <c r="D33" s="5" t="s">
        <v>291</v>
      </c>
      <c r="E33" s="5" t="s">
        <v>292</v>
      </c>
      <c r="F33" s="5"/>
      <c r="G33" s="6">
        <v>0.071</v>
      </c>
      <c r="H33" s="6">
        <v>0.071</v>
      </c>
      <c r="I33" s="5" t="s">
        <v>225</v>
      </c>
      <c r="J33" s="5" t="s">
        <v>29</v>
      </c>
      <c r="K33" s="5" t="s">
        <v>30</v>
      </c>
      <c r="L33" s="5" t="s">
        <v>243</v>
      </c>
      <c r="M33" s="5" t="s">
        <v>36</v>
      </c>
      <c r="N33" s="5" t="s">
        <v>37</v>
      </c>
      <c r="O33" s="5">
        <v>50</v>
      </c>
      <c r="P33" s="5">
        <v>0</v>
      </c>
      <c r="Q33" s="25" t="s">
        <v>1241</v>
      </c>
      <c r="R33" s="5"/>
      <c r="S33" s="5"/>
      <c r="XEZ33"/>
      <c r="XFA33"/>
      <c r="XFB33"/>
      <c r="XFC33"/>
      <c r="XFD33"/>
    </row>
    <row r="34" s="2" customFormat="1" ht="19" customHeight="1" spans="1:16384">
      <c r="A34" s="5">
        <v>32</v>
      </c>
      <c r="B34" s="5" t="s">
        <v>24</v>
      </c>
      <c r="C34" s="5" t="s">
        <v>77</v>
      </c>
      <c r="D34" s="5" t="s">
        <v>293</v>
      </c>
      <c r="E34" s="5" t="s">
        <v>294</v>
      </c>
      <c r="F34" s="5"/>
      <c r="G34" s="6"/>
      <c r="H34" s="6">
        <v>0</v>
      </c>
      <c r="I34" s="5" t="s">
        <v>225</v>
      </c>
      <c r="J34" s="5" t="s">
        <v>29</v>
      </c>
      <c r="K34" s="5" t="s">
        <v>30</v>
      </c>
      <c r="L34" s="5" t="s">
        <v>243</v>
      </c>
      <c r="M34" s="5" t="s">
        <v>36</v>
      </c>
      <c r="N34" s="5" t="s">
        <v>37</v>
      </c>
      <c r="O34" s="5">
        <v>50</v>
      </c>
      <c r="P34" s="5">
        <v>0</v>
      </c>
      <c r="Q34" s="25" t="s">
        <v>1241</v>
      </c>
      <c r="R34" s="5"/>
      <c r="S34" s="5"/>
      <c r="XEZ34"/>
      <c r="XFA34"/>
      <c r="XFB34"/>
      <c r="XFC34"/>
      <c r="XFD34"/>
    </row>
    <row r="35" s="2" customFormat="1" ht="19" customHeight="1" spans="1:16384">
      <c r="A35" s="5">
        <v>33</v>
      </c>
      <c r="B35" s="5" t="s">
        <v>24</v>
      </c>
      <c r="C35" s="5" t="s">
        <v>77</v>
      </c>
      <c r="D35" s="5" t="s">
        <v>295</v>
      </c>
      <c r="E35" s="5" t="s">
        <v>296</v>
      </c>
      <c r="F35" s="5"/>
      <c r="G35" s="6"/>
      <c r="H35" s="6">
        <v>0</v>
      </c>
      <c r="I35" s="5" t="s">
        <v>225</v>
      </c>
      <c r="J35" s="5" t="s">
        <v>29</v>
      </c>
      <c r="K35" s="5" t="s">
        <v>30</v>
      </c>
      <c r="L35" s="5" t="s">
        <v>243</v>
      </c>
      <c r="M35" s="5" t="s">
        <v>36</v>
      </c>
      <c r="N35" s="5" t="s">
        <v>37</v>
      </c>
      <c r="O35" s="5">
        <v>0</v>
      </c>
      <c r="P35" s="5">
        <v>0</v>
      </c>
      <c r="Q35" s="25" t="s">
        <v>1241</v>
      </c>
      <c r="R35" s="5"/>
      <c r="S35" s="5"/>
      <c r="XEZ35"/>
      <c r="XFA35"/>
      <c r="XFB35"/>
      <c r="XFC35"/>
      <c r="XFD35"/>
    </row>
    <row r="36" s="2" customFormat="1" ht="19" customHeight="1" spans="1:16384">
      <c r="A36" s="5">
        <v>34</v>
      </c>
      <c r="B36" s="5" t="s">
        <v>24</v>
      </c>
      <c r="C36" s="5" t="s">
        <v>77</v>
      </c>
      <c r="D36" s="5" t="s">
        <v>297</v>
      </c>
      <c r="E36" s="5" t="s">
        <v>298</v>
      </c>
      <c r="F36" s="5"/>
      <c r="G36" s="6"/>
      <c r="H36" s="6">
        <v>0</v>
      </c>
      <c r="I36" s="5" t="s">
        <v>225</v>
      </c>
      <c r="J36" s="5" t="s">
        <v>29</v>
      </c>
      <c r="K36" s="5" t="s">
        <v>30</v>
      </c>
      <c r="L36" s="5" t="s">
        <v>243</v>
      </c>
      <c r="M36" s="5" t="s">
        <v>36</v>
      </c>
      <c r="N36" s="5" t="s">
        <v>37</v>
      </c>
      <c r="O36" s="5">
        <v>0</v>
      </c>
      <c r="P36" s="5">
        <v>0</v>
      </c>
      <c r="Q36" s="25" t="s">
        <v>1241</v>
      </c>
      <c r="R36" s="5"/>
      <c r="S36" s="5"/>
      <c r="XEZ36"/>
      <c r="XFA36"/>
      <c r="XFB36"/>
      <c r="XFC36"/>
      <c r="XFD36"/>
    </row>
    <row r="37" s="2" customFormat="1" hidden="1" spans="1:16384">
      <c r="A37" s="5">
        <v>35</v>
      </c>
      <c r="B37" s="5" t="s">
        <v>24</v>
      </c>
      <c r="C37" s="5" t="s">
        <v>190</v>
      </c>
      <c r="D37" s="5" t="s">
        <v>299</v>
      </c>
      <c r="E37" s="5" t="s">
        <v>300</v>
      </c>
      <c r="F37" s="5">
        <v>0.04</v>
      </c>
      <c r="G37" s="6">
        <v>0.039</v>
      </c>
      <c r="H37" s="6">
        <v>-0.001</v>
      </c>
      <c r="I37" s="5" t="s">
        <v>107</v>
      </c>
      <c r="J37" s="5" t="s">
        <v>76</v>
      </c>
      <c r="K37" s="5" t="s">
        <v>251</v>
      </c>
      <c r="L37" s="5" t="s">
        <v>243</v>
      </c>
      <c r="M37" s="5" t="s">
        <v>36</v>
      </c>
      <c r="N37" s="5" t="s">
        <v>37</v>
      </c>
      <c r="O37" s="5">
        <v>100</v>
      </c>
      <c r="P37" s="5">
        <v>4</v>
      </c>
      <c r="Q37" s="5"/>
      <c r="R37" s="5"/>
      <c r="S37" s="5"/>
      <c r="XEZ37"/>
      <c r="XFA37"/>
      <c r="XFB37"/>
      <c r="XFC37"/>
      <c r="XFD37"/>
    </row>
    <row r="38" s="2" customFormat="1" hidden="1" spans="1:16384">
      <c r="A38" s="5">
        <v>36</v>
      </c>
      <c r="B38" s="5" t="s">
        <v>24</v>
      </c>
      <c r="C38" s="5" t="s">
        <v>190</v>
      </c>
      <c r="D38" s="5" t="s">
        <v>301</v>
      </c>
      <c r="E38" s="5" t="s">
        <v>302</v>
      </c>
      <c r="F38" s="5">
        <v>0.04</v>
      </c>
      <c r="G38" s="6">
        <v>0.039</v>
      </c>
      <c r="H38" s="6">
        <v>-0.001</v>
      </c>
      <c r="I38" s="5" t="s">
        <v>107</v>
      </c>
      <c r="J38" s="5" t="s">
        <v>76</v>
      </c>
      <c r="K38" s="5" t="s">
        <v>251</v>
      </c>
      <c r="L38" s="5" t="s">
        <v>243</v>
      </c>
      <c r="M38" s="5" t="s">
        <v>36</v>
      </c>
      <c r="N38" s="5" t="s">
        <v>37</v>
      </c>
      <c r="O38" s="5">
        <v>100</v>
      </c>
      <c r="P38" s="5">
        <v>4</v>
      </c>
      <c r="Q38" s="5"/>
      <c r="R38" s="5">
        <v>7.5</v>
      </c>
      <c r="S38" s="5">
        <v>244.8</v>
      </c>
      <c r="XEZ38"/>
      <c r="XFA38"/>
      <c r="XFB38"/>
      <c r="XFC38"/>
      <c r="XFD38"/>
    </row>
    <row r="39" s="2" customFormat="1" hidden="1" spans="1:16384">
      <c r="A39" s="5">
        <v>37</v>
      </c>
      <c r="B39" s="5" t="s">
        <v>24</v>
      </c>
      <c r="C39" s="5" t="s">
        <v>190</v>
      </c>
      <c r="D39" s="5" t="s">
        <v>303</v>
      </c>
      <c r="E39" s="5" t="s">
        <v>304</v>
      </c>
      <c r="F39" s="5">
        <v>0.03</v>
      </c>
      <c r="G39" s="6">
        <v>0.03</v>
      </c>
      <c r="H39" s="6">
        <v>0</v>
      </c>
      <c r="I39" s="5" t="s">
        <v>107</v>
      </c>
      <c r="J39" s="5" t="s">
        <v>76</v>
      </c>
      <c r="K39" s="5" t="s">
        <v>251</v>
      </c>
      <c r="L39" s="5" t="s">
        <v>243</v>
      </c>
      <c r="M39" s="5" t="s">
        <v>36</v>
      </c>
      <c r="N39" s="5" t="s">
        <v>37</v>
      </c>
      <c r="O39" s="5">
        <v>200</v>
      </c>
      <c r="P39" s="5">
        <v>6</v>
      </c>
      <c r="Q39" s="5"/>
      <c r="R39" s="5">
        <v>7.5</v>
      </c>
      <c r="S39" s="5">
        <v>367.2</v>
      </c>
      <c r="XEZ39"/>
      <c r="XFA39"/>
      <c r="XFB39"/>
      <c r="XFC39"/>
      <c r="XFD39"/>
    </row>
    <row r="40" s="2" customFormat="1" hidden="1" spans="1:16384">
      <c r="A40" s="5">
        <v>38</v>
      </c>
      <c r="B40" s="5" t="s">
        <v>24</v>
      </c>
      <c r="C40" s="5" t="s">
        <v>77</v>
      </c>
      <c r="D40" s="5" t="s">
        <v>305</v>
      </c>
      <c r="E40" s="5" t="s">
        <v>306</v>
      </c>
      <c r="F40" s="5"/>
      <c r="G40" s="6"/>
      <c r="H40" s="6">
        <v>0</v>
      </c>
      <c r="I40" s="5" t="s">
        <v>107</v>
      </c>
      <c r="J40" s="5" t="s">
        <v>76</v>
      </c>
      <c r="K40" s="5" t="s">
        <v>251</v>
      </c>
      <c r="L40" s="5" t="s">
        <v>243</v>
      </c>
      <c r="M40" s="5" t="s">
        <v>36</v>
      </c>
      <c r="N40" s="5" t="s">
        <v>37</v>
      </c>
      <c r="O40" s="5">
        <v>0</v>
      </c>
      <c r="P40" s="5">
        <v>0</v>
      </c>
      <c r="Q40" s="5"/>
      <c r="R40" s="5">
        <v>7.5</v>
      </c>
      <c r="S40" s="5">
        <v>0</v>
      </c>
      <c r="XEZ40"/>
      <c r="XFA40"/>
      <c r="XFB40"/>
      <c r="XFC40"/>
      <c r="XFD40"/>
    </row>
    <row r="41" s="2" customFormat="1" hidden="1" spans="1:16384">
      <c r="A41" s="5">
        <v>39</v>
      </c>
      <c r="B41" s="5" t="s">
        <v>24</v>
      </c>
      <c r="C41" s="5" t="s">
        <v>77</v>
      </c>
      <c r="D41" s="5" t="s">
        <v>307</v>
      </c>
      <c r="E41" s="5" t="s">
        <v>308</v>
      </c>
      <c r="F41" s="5"/>
      <c r="G41" s="6"/>
      <c r="H41" s="6">
        <v>0</v>
      </c>
      <c r="I41" s="5" t="s">
        <v>107</v>
      </c>
      <c r="J41" s="5" t="s">
        <v>76</v>
      </c>
      <c r="K41" s="5" t="s">
        <v>251</v>
      </c>
      <c r="L41" s="5" t="s">
        <v>243</v>
      </c>
      <c r="M41" s="5" t="s">
        <v>36</v>
      </c>
      <c r="N41" s="5" t="s">
        <v>37</v>
      </c>
      <c r="O41" s="5">
        <v>0</v>
      </c>
      <c r="P41" s="5">
        <v>0</v>
      </c>
      <c r="Q41" s="5"/>
      <c r="R41" s="5">
        <v>7.5</v>
      </c>
      <c r="S41" s="5">
        <v>0</v>
      </c>
      <c r="XEZ41"/>
      <c r="XFA41"/>
      <c r="XFB41"/>
      <c r="XFC41"/>
      <c r="XFD41"/>
    </row>
    <row r="42" hidden="1" spans="1:19">
      <c r="A42" s="5">
        <v>40</v>
      </c>
      <c r="B42" s="11" t="s">
        <v>537</v>
      </c>
      <c r="C42" s="5" t="s">
        <v>1246</v>
      </c>
      <c r="D42" s="11" t="s">
        <v>1247</v>
      </c>
      <c r="E42" s="11" t="s">
        <v>1248</v>
      </c>
      <c r="F42" s="11"/>
      <c r="G42" s="5"/>
      <c r="H42" s="5"/>
      <c r="I42" s="11" t="s">
        <v>225</v>
      </c>
      <c r="J42" s="5"/>
      <c r="K42" s="5"/>
      <c r="L42" s="5" t="s">
        <v>243</v>
      </c>
      <c r="M42" s="5"/>
      <c r="N42" s="5"/>
      <c r="O42" s="5">
        <f>VLOOKUP(D42,'[1]220'!$C$3:$J$26,8,0)</f>
        <v>327</v>
      </c>
      <c r="P42" s="5"/>
      <c r="Q42" s="5"/>
      <c r="R42" s="5"/>
      <c r="S42" s="5"/>
    </row>
    <row r="43" hidden="1" spans="1:19">
      <c r="A43" s="5">
        <v>41</v>
      </c>
      <c r="B43" s="11" t="s">
        <v>537</v>
      </c>
      <c r="C43" s="5" t="s">
        <v>1246</v>
      </c>
      <c r="D43" s="11" t="s">
        <v>1249</v>
      </c>
      <c r="E43" s="11" t="s">
        <v>1250</v>
      </c>
      <c r="F43" s="11"/>
      <c r="G43" s="5"/>
      <c r="H43" s="5"/>
      <c r="I43" s="11" t="s">
        <v>225</v>
      </c>
      <c r="J43" s="5"/>
      <c r="K43" s="5"/>
      <c r="L43" s="5" t="s">
        <v>243</v>
      </c>
      <c r="M43" s="5"/>
      <c r="N43" s="5"/>
      <c r="O43" s="5"/>
      <c r="P43" s="5"/>
      <c r="Q43" s="5"/>
      <c r="R43" s="5"/>
      <c r="S43" s="5"/>
    </row>
    <row r="44" hidden="1" spans="1:19">
      <c r="A44" s="5">
        <v>42</v>
      </c>
      <c r="B44" s="11" t="s">
        <v>537</v>
      </c>
      <c r="C44" s="5" t="s">
        <v>1246</v>
      </c>
      <c r="D44" s="11" t="s">
        <v>1251</v>
      </c>
      <c r="E44" s="11" t="s">
        <v>1252</v>
      </c>
      <c r="F44" s="11"/>
      <c r="G44" s="5"/>
      <c r="H44" s="5"/>
      <c r="I44" s="11" t="s">
        <v>225</v>
      </c>
      <c r="J44" s="5"/>
      <c r="K44" s="5"/>
      <c r="L44" s="5" t="s">
        <v>243</v>
      </c>
      <c r="M44" s="5"/>
      <c r="N44" s="5"/>
      <c r="O44" s="5"/>
      <c r="P44" s="5"/>
      <c r="Q44" s="5"/>
      <c r="R44" s="5"/>
      <c r="S44" s="5"/>
    </row>
    <row r="45" hidden="1" spans="1:19">
      <c r="A45" s="5">
        <v>43</v>
      </c>
      <c r="B45" s="11" t="s">
        <v>537</v>
      </c>
      <c r="C45" s="5" t="s">
        <v>1246</v>
      </c>
      <c r="D45" s="11" t="s">
        <v>1253</v>
      </c>
      <c r="E45" s="11" t="s">
        <v>1254</v>
      </c>
      <c r="F45" s="11"/>
      <c r="G45" s="5"/>
      <c r="H45" s="5"/>
      <c r="I45" s="11" t="s">
        <v>225</v>
      </c>
      <c r="J45" s="5"/>
      <c r="K45" s="5"/>
      <c r="L45" s="5" t="s">
        <v>243</v>
      </c>
      <c r="M45" s="5"/>
      <c r="N45" s="5"/>
      <c r="O45" s="5">
        <f>VLOOKUP(D45,'[1]220'!$C$3:$J$26,8,0)</f>
        <v>327</v>
      </c>
      <c r="P45" s="5"/>
      <c r="Q45" s="5"/>
      <c r="R45" s="5"/>
      <c r="S45" s="5"/>
    </row>
    <row r="46" hidden="1" spans="1:19">
      <c r="A46" s="5">
        <v>44</v>
      </c>
      <c r="B46" s="11" t="s">
        <v>537</v>
      </c>
      <c r="C46" s="5" t="s">
        <v>1246</v>
      </c>
      <c r="D46" s="11" t="s">
        <v>1255</v>
      </c>
      <c r="E46" s="11" t="s">
        <v>1256</v>
      </c>
      <c r="F46" s="11"/>
      <c r="G46" s="5"/>
      <c r="H46" s="5"/>
      <c r="I46" s="11" t="s">
        <v>225</v>
      </c>
      <c r="J46" s="5"/>
      <c r="K46" s="5"/>
      <c r="L46" s="5" t="s">
        <v>243</v>
      </c>
      <c r="M46" s="5"/>
      <c r="N46" s="5"/>
      <c r="O46" s="5">
        <f>VLOOKUP(D46,'[1]220'!$C$3:$J$26,8,0)</f>
        <v>327</v>
      </c>
      <c r="P46" s="5"/>
      <c r="Q46" s="5"/>
      <c r="R46" s="5"/>
      <c r="S46" s="5"/>
    </row>
    <row r="47" hidden="1" spans="1:19">
      <c r="A47" s="5">
        <v>45</v>
      </c>
      <c r="B47" s="11" t="s">
        <v>537</v>
      </c>
      <c r="C47" s="11" t="s">
        <v>1191</v>
      </c>
      <c r="D47" s="11" t="s">
        <v>1257</v>
      </c>
      <c r="E47" s="11" t="s">
        <v>1258</v>
      </c>
      <c r="F47" s="11"/>
      <c r="G47" s="5"/>
      <c r="H47" s="5"/>
      <c r="I47" s="11" t="s">
        <v>225</v>
      </c>
      <c r="J47" s="5"/>
      <c r="K47" s="5"/>
      <c r="L47" s="5" t="s">
        <v>243</v>
      </c>
      <c r="M47" s="5"/>
      <c r="N47" s="5"/>
      <c r="O47" s="5">
        <f>VLOOKUP(D47,'[1]220'!$C$3:$J$26,8,0)</f>
        <v>327</v>
      </c>
      <c r="P47" s="5"/>
      <c r="Q47" s="5"/>
      <c r="R47" s="5"/>
      <c r="S47" s="5"/>
    </row>
    <row r="48" hidden="1" spans="1:19">
      <c r="A48" s="5">
        <v>46</v>
      </c>
      <c r="B48" s="11" t="s">
        <v>537</v>
      </c>
      <c r="C48" s="11" t="s">
        <v>1259</v>
      </c>
      <c r="D48" s="11" t="s">
        <v>1260</v>
      </c>
      <c r="E48" s="11" t="s">
        <v>1261</v>
      </c>
      <c r="F48" s="11"/>
      <c r="G48" s="5"/>
      <c r="H48" s="5"/>
      <c r="I48" s="11" t="s">
        <v>107</v>
      </c>
      <c r="J48" s="5"/>
      <c r="K48" s="5"/>
      <c r="L48" s="5" t="s">
        <v>243</v>
      </c>
      <c r="M48" s="5"/>
      <c r="N48" s="5"/>
      <c r="O48" s="5">
        <f>VLOOKUP(D48,'[1]220'!$C$3:$J$26,8,0)</f>
        <v>10</v>
      </c>
      <c r="P48" s="5"/>
      <c r="Q48" s="5"/>
      <c r="R48" s="5"/>
      <c r="S48" s="5"/>
    </row>
    <row r="49" hidden="1" spans="1:19">
      <c r="A49" s="5">
        <v>47</v>
      </c>
      <c r="B49" s="11" t="s">
        <v>537</v>
      </c>
      <c r="C49" s="11" t="s">
        <v>1259</v>
      </c>
      <c r="D49" s="11" t="s">
        <v>1262</v>
      </c>
      <c r="E49" s="11" t="s">
        <v>1263</v>
      </c>
      <c r="F49" s="11"/>
      <c r="G49" s="5"/>
      <c r="H49" s="5"/>
      <c r="I49" s="11" t="s">
        <v>107</v>
      </c>
      <c r="J49" s="5"/>
      <c r="K49" s="5"/>
      <c r="L49" s="5" t="s">
        <v>243</v>
      </c>
      <c r="M49" s="5"/>
      <c r="N49" s="5"/>
      <c r="O49" s="5">
        <f>VLOOKUP(D49,'[1]220'!$C$3:$J$26,8,0)</f>
        <v>54</v>
      </c>
      <c r="P49" s="5"/>
      <c r="Q49" s="5"/>
      <c r="R49" s="5"/>
      <c r="S49" s="5"/>
    </row>
    <row r="50" hidden="1" spans="1:19">
      <c r="A50" s="5">
        <v>48</v>
      </c>
      <c r="B50" s="11" t="s">
        <v>537</v>
      </c>
      <c r="C50" s="11" t="s">
        <v>1259</v>
      </c>
      <c r="D50" s="11" t="s">
        <v>1264</v>
      </c>
      <c r="E50" s="11" t="s">
        <v>1265</v>
      </c>
      <c r="F50" s="11"/>
      <c r="G50" s="5"/>
      <c r="H50" s="5"/>
      <c r="I50" s="11" t="s">
        <v>107</v>
      </c>
      <c r="J50" s="5"/>
      <c r="K50" s="5"/>
      <c r="L50" s="5" t="s">
        <v>243</v>
      </c>
      <c r="M50" s="5"/>
      <c r="N50" s="5"/>
      <c r="O50" s="5">
        <f>VLOOKUP(D50,'[1]220'!$C$3:$J$26,8,0)</f>
        <v>54</v>
      </c>
      <c r="P50" s="5"/>
      <c r="Q50" s="5"/>
      <c r="R50" s="5"/>
      <c r="S50" s="5"/>
    </row>
    <row r="51" hidden="1" spans="1:19">
      <c r="A51" s="5">
        <v>49</v>
      </c>
      <c r="B51" s="11" t="s">
        <v>537</v>
      </c>
      <c r="C51" s="11" t="s">
        <v>1259</v>
      </c>
      <c r="D51" s="11" t="s">
        <v>1266</v>
      </c>
      <c r="E51" s="11" t="s">
        <v>1267</v>
      </c>
      <c r="F51" s="11"/>
      <c r="G51" s="5"/>
      <c r="H51" s="5"/>
      <c r="I51" s="11" t="s">
        <v>107</v>
      </c>
      <c r="J51" s="5"/>
      <c r="K51" s="5"/>
      <c r="L51" s="5" t="s">
        <v>243</v>
      </c>
      <c r="M51" s="5"/>
      <c r="N51" s="5"/>
      <c r="O51" s="5">
        <f>VLOOKUP(D51,'[1]220'!$C$3:$J$26,8,0)</f>
        <v>10</v>
      </c>
      <c r="P51" s="5"/>
      <c r="Q51" s="5"/>
      <c r="R51" s="5"/>
      <c r="S51" s="5"/>
    </row>
    <row r="52" hidden="1" spans="1:19">
      <c r="A52" s="5">
        <v>50</v>
      </c>
      <c r="B52" s="11" t="s">
        <v>537</v>
      </c>
      <c r="C52" s="11" t="s">
        <v>1259</v>
      </c>
      <c r="D52" s="11" t="s">
        <v>1268</v>
      </c>
      <c r="E52" s="11" t="s">
        <v>1269</v>
      </c>
      <c r="F52" s="11"/>
      <c r="G52" s="5"/>
      <c r="H52" s="5"/>
      <c r="I52" s="11" t="s">
        <v>107</v>
      </c>
      <c r="J52" s="5"/>
      <c r="K52" s="5"/>
      <c r="L52" s="5" t="s">
        <v>243</v>
      </c>
      <c r="M52" s="5"/>
      <c r="N52" s="5"/>
      <c r="O52" s="5">
        <f>VLOOKUP(D52,'[1]220'!$C$3:$J$26,8,0)</f>
        <v>582</v>
      </c>
      <c r="P52" s="5"/>
      <c r="Q52" s="5"/>
      <c r="R52" s="5"/>
      <c r="S52" s="5"/>
    </row>
    <row r="53" hidden="1" spans="1:19">
      <c r="A53" s="5">
        <v>51</v>
      </c>
      <c r="B53" s="11" t="s">
        <v>537</v>
      </c>
      <c r="C53" s="11" t="s">
        <v>1191</v>
      </c>
      <c r="D53" s="11" t="s">
        <v>1270</v>
      </c>
      <c r="E53" s="11" t="s">
        <v>1271</v>
      </c>
      <c r="F53" s="11"/>
      <c r="G53" s="5"/>
      <c r="H53" s="5"/>
      <c r="I53" s="11" t="s">
        <v>1272</v>
      </c>
      <c r="J53" s="5"/>
      <c r="K53" s="5"/>
      <c r="L53" s="5" t="s">
        <v>243</v>
      </c>
      <c r="M53" s="5"/>
      <c r="N53" s="5"/>
      <c r="O53" s="5"/>
      <c r="P53" s="5"/>
      <c r="Q53" s="5"/>
      <c r="R53" s="5"/>
      <c r="S53" s="5"/>
    </row>
    <row r="54" hidden="1" spans="1:19">
      <c r="A54" s="5">
        <v>52</v>
      </c>
      <c r="B54" s="11" t="s">
        <v>537</v>
      </c>
      <c r="C54" s="11" t="s">
        <v>1273</v>
      </c>
      <c r="D54" s="11" t="s">
        <v>1274</v>
      </c>
      <c r="E54" s="11" t="s">
        <v>1275</v>
      </c>
      <c r="F54" s="11"/>
      <c r="G54" s="5"/>
      <c r="H54" s="5"/>
      <c r="I54" s="11" t="s">
        <v>447</v>
      </c>
      <c r="J54" s="5"/>
      <c r="K54" s="5"/>
      <c r="L54" s="5" t="s">
        <v>243</v>
      </c>
      <c r="M54" s="5"/>
      <c r="N54" s="5"/>
      <c r="O54" s="5"/>
      <c r="P54" s="5"/>
      <c r="Q54" s="5"/>
      <c r="R54" s="5"/>
      <c r="S54" s="5"/>
    </row>
    <row r="55" hidden="1" spans="1:19">
      <c r="A55" s="5">
        <v>53</v>
      </c>
      <c r="B55" s="11" t="s">
        <v>537</v>
      </c>
      <c r="C55" s="11" t="s">
        <v>1273</v>
      </c>
      <c r="D55" s="11" t="s">
        <v>1276</v>
      </c>
      <c r="E55" s="11" t="s">
        <v>1277</v>
      </c>
      <c r="F55" s="11"/>
      <c r="G55" s="5"/>
      <c r="H55" s="5"/>
      <c r="I55" s="11" t="s">
        <v>1278</v>
      </c>
      <c r="J55" s="5"/>
      <c r="K55" s="5"/>
      <c r="L55" s="5" t="s">
        <v>243</v>
      </c>
      <c r="M55" s="5"/>
      <c r="N55" s="5"/>
      <c r="O55" s="5"/>
      <c r="P55" s="5"/>
      <c r="Q55" s="5"/>
      <c r="R55" s="5"/>
      <c r="S55" s="5"/>
    </row>
    <row r="56" hidden="1" spans="1:19">
      <c r="A56" s="5">
        <v>54</v>
      </c>
      <c r="B56" s="11" t="s">
        <v>537</v>
      </c>
      <c r="C56" s="11" t="s">
        <v>1273</v>
      </c>
      <c r="D56" s="11" t="s">
        <v>1279</v>
      </c>
      <c r="E56" s="11" t="s">
        <v>1280</v>
      </c>
      <c r="F56" s="11"/>
      <c r="G56" s="5"/>
      <c r="H56" s="5"/>
      <c r="I56" s="11" t="s">
        <v>1278</v>
      </c>
      <c r="J56" s="5"/>
      <c r="K56" s="5"/>
      <c r="L56" s="5" t="s">
        <v>243</v>
      </c>
      <c r="M56" s="5"/>
      <c r="N56" s="5"/>
      <c r="O56" s="5"/>
      <c r="P56" s="5"/>
      <c r="Q56" s="5"/>
      <c r="R56" s="5"/>
      <c r="S56" s="5"/>
    </row>
    <row r="57" hidden="1" spans="1:19">
      <c r="A57" s="5">
        <v>55</v>
      </c>
      <c r="B57" s="11" t="s">
        <v>537</v>
      </c>
      <c r="C57" s="11" t="s">
        <v>1273</v>
      </c>
      <c r="D57" s="11" t="s">
        <v>1281</v>
      </c>
      <c r="E57" s="11" t="s">
        <v>1282</v>
      </c>
      <c r="F57" s="11"/>
      <c r="G57" s="5"/>
      <c r="H57" s="5"/>
      <c r="I57" s="11" t="s">
        <v>1278</v>
      </c>
      <c r="J57" s="5"/>
      <c r="K57" s="5"/>
      <c r="L57" s="5" t="s">
        <v>243</v>
      </c>
      <c r="M57" s="5"/>
      <c r="N57" s="5"/>
      <c r="O57" s="5"/>
      <c r="P57" s="5"/>
      <c r="Q57" s="5"/>
      <c r="R57" s="5"/>
      <c r="S57" s="5"/>
    </row>
    <row r="58" hidden="1" spans="1:19">
      <c r="A58" s="5">
        <v>56</v>
      </c>
      <c r="B58" s="11" t="s">
        <v>537</v>
      </c>
      <c r="C58" s="11" t="s">
        <v>1273</v>
      </c>
      <c r="D58" s="11" t="s">
        <v>1283</v>
      </c>
      <c r="E58" s="11" t="s">
        <v>1284</v>
      </c>
      <c r="F58" s="11"/>
      <c r="G58" s="5"/>
      <c r="H58" s="5"/>
      <c r="I58" s="11" t="s">
        <v>107</v>
      </c>
      <c r="J58" s="5"/>
      <c r="K58" s="5"/>
      <c r="L58" s="5" t="s">
        <v>243</v>
      </c>
      <c r="M58" s="5"/>
      <c r="N58" s="5"/>
      <c r="O58" s="5">
        <f>VLOOKUP(D58,'[1]220'!$C$3:$J$26,8,0)</f>
        <v>850</v>
      </c>
      <c r="P58" s="5"/>
      <c r="Q58" s="5"/>
      <c r="R58" s="5"/>
      <c r="S58" s="5"/>
    </row>
    <row r="59" hidden="1" spans="1:19">
      <c r="A59" s="5">
        <v>57</v>
      </c>
      <c r="B59" s="11" t="s">
        <v>537</v>
      </c>
      <c r="C59" s="11" t="s">
        <v>664</v>
      </c>
      <c r="D59" s="11" t="s">
        <v>1285</v>
      </c>
      <c r="E59" s="11" t="s">
        <v>1286</v>
      </c>
      <c r="F59" s="11"/>
      <c r="G59" s="5"/>
      <c r="H59" s="5"/>
      <c r="I59" s="11" t="s">
        <v>107</v>
      </c>
      <c r="J59" s="5"/>
      <c r="K59" s="5"/>
      <c r="L59" s="5" t="s">
        <v>243</v>
      </c>
      <c r="M59" s="5"/>
      <c r="N59" s="5"/>
      <c r="O59" s="5">
        <f>VLOOKUP(D59,'[1]220'!$C$3:$J$26,8,0)</f>
        <v>850</v>
      </c>
      <c r="P59" s="5"/>
      <c r="Q59" s="5"/>
      <c r="R59" s="5"/>
      <c r="S59" s="5"/>
    </row>
    <row r="60" hidden="1" spans="1:19">
      <c r="A60" s="5">
        <v>58</v>
      </c>
      <c r="B60" s="11" t="s">
        <v>537</v>
      </c>
      <c r="C60" s="11" t="s">
        <v>664</v>
      </c>
      <c r="D60" s="11" t="s">
        <v>1287</v>
      </c>
      <c r="E60" s="11" t="s">
        <v>1288</v>
      </c>
      <c r="F60" s="11"/>
      <c r="G60" s="5"/>
      <c r="H60" s="5"/>
      <c r="I60" s="11" t="s">
        <v>107</v>
      </c>
      <c r="J60" s="5"/>
      <c r="K60" s="5"/>
      <c r="L60" s="5" t="s">
        <v>243</v>
      </c>
      <c r="M60" s="5"/>
      <c r="N60" s="5"/>
      <c r="O60" s="5">
        <f>VLOOKUP(D60,'[1]220'!$C$3:$J$26,8,0)</f>
        <v>425</v>
      </c>
      <c r="P60" s="5"/>
      <c r="Q60" s="5"/>
      <c r="R60" s="5"/>
      <c r="S60" s="5"/>
    </row>
    <row r="61" hidden="1" spans="1:19">
      <c r="A61" s="5">
        <v>59</v>
      </c>
      <c r="B61" s="11" t="s">
        <v>537</v>
      </c>
      <c r="C61" s="11" t="s">
        <v>664</v>
      </c>
      <c r="D61" s="11" t="s">
        <v>1289</v>
      </c>
      <c r="E61" s="11" t="s">
        <v>1290</v>
      </c>
      <c r="F61" s="11"/>
      <c r="G61" s="5"/>
      <c r="H61" s="5"/>
      <c r="I61" s="11" t="s">
        <v>107</v>
      </c>
      <c r="J61" s="5"/>
      <c r="K61" s="5"/>
      <c r="L61" s="5" t="s">
        <v>243</v>
      </c>
      <c r="M61" s="5"/>
      <c r="N61" s="5"/>
      <c r="O61" s="5">
        <f>VLOOKUP(D61,'[1]220'!$C$3:$J$26,8,0)</f>
        <v>850</v>
      </c>
      <c r="P61" s="5"/>
      <c r="Q61" s="5"/>
      <c r="R61" s="5"/>
      <c r="S61" s="5"/>
    </row>
    <row r="62" hidden="1" spans="1:19">
      <c r="A62" s="5">
        <v>60</v>
      </c>
      <c r="B62" s="11" t="s">
        <v>537</v>
      </c>
      <c r="C62" s="11" t="s">
        <v>664</v>
      </c>
      <c r="D62" s="11" t="s">
        <v>1291</v>
      </c>
      <c r="E62" s="11" t="s">
        <v>1292</v>
      </c>
      <c r="F62" s="11"/>
      <c r="G62" s="5"/>
      <c r="H62" s="5"/>
      <c r="I62" s="11" t="s">
        <v>107</v>
      </c>
      <c r="J62" s="5"/>
      <c r="K62" s="5"/>
      <c r="L62" s="5" t="s">
        <v>243</v>
      </c>
      <c r="M62" s="5"/>
      <c r="N62" s="5"/>
      <c r="O62" s="5">
        <f>VLOOKUP(D62,'[1]220'!$C$3:$J$26,8,0)</f>
        <v>6395</v>
      </c>
      <c r="P62" s="5"/>
      <c r="Q62" s="5"/>
      <c r="R62" s="5"/>
      <c r="S62" s="5"/>
    </row>
    <row r="63" hidden="1" spans="1:19">
      <c r="A63" s="5">
        <v>61</v>
      </c>
      <c r="B63" s="11" t="s">
        <v>537</v>
      </c>
      <c r="C63" s="11" t="s">
        <v>664</v>
      </c>
      <c r="D63" s="11" t="s">
        <v>1293</v>
      </c>
      <c r="E63" s="11" t="s">
        <v>1294</v>
      </c>
      <c r="F63" s="11"/>
      <c r="G63" s="5"/>
      <c r="H63" s="5"/>
      <c r="I63" s="11" t="s">
        <v>107</v>
      </c>
      <c r="J63" s="5"/>
      <c r="K63" s="5"/>
      <c r="L63" s="5" t="s">
        <v>243</v>
      </c>
      <c r="M63" s="5"/>
      <c r="N63" s="5"/>
      <c r="O63" s="5">
        <f>VLOOKUP(D63,'[1]220'!$C$3:$J$26,8,0)</f>
        <v>6395</v>
      </c>
      <c r="P63" s="5"/>
      <c r="Q63" s="5"/>
      <c r="R63" s="5"/>
      <c r="S63" s="5"/>
    </row>
    <row r="64" hidden="1" spans="1:19">
      <c r="A64" s="5">
        <v>62</v>
      </c>
      <c r="B64" s="11" t="s">
        <v>537</v>
      </c>
      <c r="C64" s="11" t="s">
        <v>664</v>
      </c>
      <c r="D64" s="11" t="s">
        <v>1295</v>
      </c>
      <c r="E64" s="11" t="s">
        <v>1296</v>
      </c>
      <c r="F64" s="11"/>
      <c r="G64" s="5"/>
      <c r="H64" s="5"/>
      <c r="I64" s="11" t="s">
        <v>1272</v>
      </c>
      <c r="J64" s="5"/>
      <c r="K64" s="5"/>
      <c r="L64" s="5" t="s">
        <v>243</v>
      </c>
      <c r="M64" s="5"/>
      <c r="N64" s="5"/>
      <c r="O64" s="5"/>
      <c r="P64" s="5"/>
      <c r="Q64" s="5"/>
      <c r="R64" s="5"/>
      <c r="S64" s="5"/>
    </row>
    <row r="65" hidden="1" spans="1:19">
      <c r="A65" s="5">
        <v>63</v>
      </c>
      <c r="B65" s="11" t="s">
        <v>537</v>
      </c>
      <c r="C65" s="11" t="s">
        <v>1297</v>
      </c>
      <c r="D65" s="11" t="s">
        <v>1298</v>
      </c>
      <c r="E65" s="11" t="s">
        <v>1299</v>
      </c>
      <c r="F65" s="11"/>
      <c r="G65" s="5"/>
      <c r="H65" s="5"/>
      <c r="I65" s="11" t="s">
        <v>1272</v>
      </c>
      <c r="J65" s="5"/>
      <c r="K65" s="5"/>
      <c r="L65" s="5" t="s">
        <v>243</v>
      </c>
      <c r="M65" s="5"/>
      <c r="N65" s="5"/>
      <c r="O65" s="5"/>
      <c r="P65" s="5"/>
      <c r="Q65" s="5"/>
      <c r="R65" s="5"/>
      <c r="S65" s="5"/>
    </row>
    <row r="66" hidden="1" spans="1:19">
      <c r="A66" s="5">
        <v>64</v>
      </c>
      <c r="B66" s="11" t="s">
        <v>537</v>
      </c>
      <c r="C66" s="11" t="s">
        <v>1297</v>
      </c>
      <c r="D66" s="11" t="s">
        <v>1300</v>
      </c>
      <c r="E66" s="11" t="s">
        <v>1301</v>
      </c>
      <c r="F66" s="11"/>
      <c r="G66" s="5"/>
      <c r="H66" s="5"/>
      <c r="I66" s="11" t="s">
        <v>1302</v>
      </c>
      <c r="J66" s="5"/>
      <c r="K66" s="5"/>
      <c r="L66" s="5" t="s">
        <v>243</v>
      </c>
      <c r="M66" s="5"/>
      <c r="N66" s="5"/>
      <c r="O66" s="5"/>
      <c r="P66" s="5"/>
      <c r="Q66" s="5"/>
      <c r="R66" s="5"/>
      <c r="S66" s="5"/>
    </row>
    <row r="67" hidden="1" spans="1:19">
      <c r="A67" s="5">
        <v>65</v>
      </c>
      <c r="B67" s="11" t="s">
        <v>537</v>
      </c>
      <c r="C67" s="11" t="s">
        <v>1297</v>
      </c>
      <c r="D67" s="11" t="s">
        <v>1303</v>
      </c>
      <c r="E67" s="11" t="s">
        <v>1304</v>
      </c>
      <c r="F67" s="11"/>
      <c r="G67" s="5"/>
      <c r="H67" s="5"/>
      <c r="I67" s="11" t="s">
        <v>1302</v>
      </c>
      <c r="J67" s="5"/>
      <c r="K67" s="5"/>
      <c r="L67" s="5" t="s">
        <v>243</v>
      </c>
      <c r="M67" s="5"/>
      <c r="N67" s="5"/>
      <c r="O67" s="5"/>
      <c r="P67" s="5"/>
      <c r="Q67" s="5"/>
      <c r="R67" s="5"/>
      <c r="S67" s="5"/>
    </row>
    <row r="68" hidden="1" spans="1:19">
      <c r="A68" s="5">
        <v>66</v>
      </c>
      <c r="B68" s="11" t="s">
        <v>537</v>
      </c>
      <c r="C68" s="11" t="s">
        <v>1297</v>
      </c>
      <c r="D68" s="11" t="s">
        <v>1305</v>
      </c>
      <c r="E68" s="11" t="s">
        <v>1306</v>
      </c>
      <c r="F68" s="11"/>
      <c r="G68" s="5"/>
      <c r="H68" s="5"/>
      <c r="I68" s="11" t="s">
        <v>1272</v>
      </c>
      <c r="J68" s="5"/>
      <c r="K68" s="5"/>
      <c r="L68" s="5" t="s">
        <v>243</v>
      </c>
      <c r="M68" s="5"/>
      <c r="N68" s="5"/>
      <c r="O68" s="5"/>
      <c r="P68" s="5"/>
      <c r="Q68" s="5"/>
      <c r="R68" s="5"/>
      <c r="S68" s="5"/>
    </row>
    <row r="69" hidden="1" spans="1:19">
      <c r="A69" s="5">
        <v>67</v>
      </c>
      <c r="B69" s="11" t="s">
        <v>537</v>
      </c>
      <c r="C69" s="11" t="s">
        <v>1297</v>
      </c>
      <c r="D69" s="11" t="s">
        <v>1307</v>
      </c>
      <c r="E69" s="11" t="s">
        <v>1308</v>
      </c>
      <c r="F69" s="11"/>
      <c r="G69" s="5"/>
      <c r="H69" s="5"/>
      <c r="I69" s="11" t="s">
        <v>1272</v>
      </c>
      <c r="J69" s="5"/>
      <c r="K69" s="5"/>
      <c r="L69" s="5" t="s">
        <v>243</v>
      </c>
      <c r="M69" s="5"/>
      <c r="N69" s="5"/>
      <c r="O69" s="5"/>
      <c r="P69" s="5"/>
      <c r="Q69" s="5"/>
      <c r="R69" s="5"/>
      <c r="S69" s="5"/>
    </row>
    <row r="70" hidden="1" spans="1:19">
      <c r="A70" s="5">
        <v>68</v>
      </c>
      <c r="B70" s="11" t="s">
        <v>537</v>
      </c>
      <c r="C70" s="11" t="s">
        <v>1297</v>
      </c>
      <c r="D70" s="11" t="s">
        <v>1309</v>
      </c>
      <c r="E70" s="11" t="s">
        <v>1310</v>
      </c>
      <c r="F70" s="11"/>
      <c r="G70" s="5"/>
      <c r="H70" s="5"/>
      <c r="I70" s="11" t="s">
        <v>1272</v>
      </c>
      <c r="J70" s="5"/>
      <c r="K70" s="5"/>
      <c r="L70" s="5" t="s">
        <v>243</v>
      </c>
      <c r="M70" s="5"/>
      <c r="N70" s="5"/>
      <c r="O70" s="5"/>
      <c r="P70" s="5"/>
      <c r="Q70" s="5"/>
      <c r="R70" s="5"/>
      <c r="S70" s="5"/>
    </row>
    <row r="71" hidden="1" spans="1:19">
      <c r="A71" s="5">
        <v>69</v>
      </c>
      <c r="B71" s="11" t="s">
        <v>537</v>
      </c>
      <c r="C71" s="11" t="s">
        <v>1297</v>
      </c>
      <c r="D71" s="11" t="s">
        <v>1311</v>
      </c>
      <c r="E71" s="11" t="s">
        <v>1312</v>
      </c>
      <c r="F71" s="11"/>
      <c r="G71" s="5"/>
      <c r="H71" s="5"/>
      <c r="I71" s="11" t="s">
        <v>225</v>
      </c>
      <c r="J71" s="5"/>
      <c r="K71" s="5"/>
      <c r="L71" s="5" t="s">
        <v>243</v>
      </c>
      <c r="M71" s="5"/>
      <c r="N71" s="5"/>
      <c r="O71" s="5"/>
      <c r="P71" s="5"/>
      <c r="Q71" s="5"/>
      <c r="R71" s="5"/>
      <c r="S71" s="5"/>
    </row>
    <row r="72" hidden="1" spans="1:19">
      <c r="A72" s="5">
        <v>70</v>
      </c>
      <c r="B72" s="11" t="s">
        <v>537</v>
      </c>
      <c r="C72" s="11" t="s">
        <v>1297</v>
      </c>
      <c r="D72" s="11" t="s">
        <v>1313</v>
      </c>
      <c r="E72" s="11" t="s">
        <v>1314</v>
      </c>
      <c r="F72" s="11"/>
      <c r="G72" s="5"/>
      <c r="H72" s="5"/>
      <c r="I72" s="11" t="s">
        <v>225</v>
      </c>
      <c r="J72" s="5"/>
      <c r="K72" s="5"/>
      <c r="L72" s="5" t="s">
        <v>243</v>
      </c>
      <c r="M72" s="5"/>
      <c r="N72" s="5"/>
      <c r="O72" s="5"/>
      <c r="P72" s="5"/>
      <c r="Q72" s="5"/>
      <c r="R72" s="5"/>
      <c r="S72" s="5"/>
    </row>
    <row r="73" hidden="1" spans="1:19">
      <c r="A73" s="5">
        <v>71</v>
      </c>
      <c r="B73" s="11" t="s">
        <v>537</v>
      </c>
      <c r="C73" s="11" t="s">
        <v>1297</v>
      </c>
      <c r="D73" s="11" t="s">
        <v>1315</v>
      </c>
      <c r="E73" s="11" t="s">
        <v>1316</v>
      </c>
      <c r="F73" s="11"/>
      <c r="G73" s="5"/>
      <c r="H73" s="5"/>
      <c r="I73" s="11" t="s">
        <v>447</v>
      </c>
      <c r="J73" s="5"/>
      <c r="K73" s="5"/>
      <c r="L73" s="5" t="s">
        <v>243</v>
      </c>
      <c r="M73" s="5"/>
      <c r="N73" s="5"/>
      <c r="O73" s="5"/>
      <c r="P73" s="5"/>
      <c r="Q73" s="5"/>
      <c r="R73" s="5"/>
      <c r="S73" s="5"/>
    </row>
    <row r="74" hidden="1" spans="1:19">
      <c r="A74" s="5">
        <v>72</v>
      </c>
      <c r="B74" s="11" t="s">
        <v>537</v>
      </c>
      <c r="C74" s="11" t="s">
        <v>1297</v>
      </c>
      <c r="D74" s="11" t="s">
        <v>1317</v>
      </c>
      <c r="E74" s="11" t="s">
        <v>1318</v>
      </c>
      <c r="F74" s="11"/>
      <c r="G74" s="5"/>
      <c r="H74" s="5"/>
      <c r="I74" s="11" t="s">
        <v>447</v>
      </c>
      <c r="J74" s="5"/>
      <c r="K74" s="5"/>
      <c r="L74" s="5" t="s">
        <v>243</v>
      </c>
      <c r="M74" s="5"/>
      <c r="N74" s="5"/>
      <c r="O74" s="5"/>
      <c r="P74" s="5"/>
      <c r="Q74" s="5"/>
      <c r="R74" s="5"/>
      <c r="S74" s="5"/>
    </row>
    <row r="75" hidden="1" spans="1:19">
      <c r="A75" s="5">
        <v>73</v>
      </c>
      <c r="B75" s="11" t="s">
        <v>537</v>
      </c>
      <c r="C75" s="11" t="s">
        <v>1297</v>
      </c>
      <c r="D75" s="11" t="s">
        <v>1319</v>
      </c>
      <c r="E75" s="11" t="s">
        <v>1320</v>
      </c>
      <c r="F75" s="11"/>
      <c r="G75" s="5"/>
      <c r="H75" s="5"/>
      <c r="I75" s="11" t="s">
        <v>447</v>
      </c>
      <c r="J75" s="5"/>
      <c r="K75" s="5"/>
      <c r="L75" s="5" t="s">
        <v>243</v>
      </c>
      <c r="M75" s="5"/>
      <c r="N75" s="5"/>
      <c r="O75" s="5"/>
      <c r="P75" s="5"/>
      <c r="Q75" s="5"/>
      <c r="R75" s="5"/>
      <c r="S75" s="5"/>
    </row>
    <row r="76" hidden="1" spans="1:19">
      <c r="A76" s="5">
        <v>74</v>
      </c>
      <c r="B76" s="11" t="s">
        <v>537</v>
      </c>
      <c r="C76" s="11" t="s">
        <v>1297</v>
      </c>
      <c r="D76" s="11" t="s">
        <v>1321</v>
      </c>
      <c r="E76" s="11" t="s">
        <v>1322</v>
      </c>
      <c r="F76" s="11"/>
      <c r="G76" s="5"/>
      <c r="H76" s="5"/>
      <c r="I76" s="11" t="s">
        <v>447</v>
      </c>
      <c r="J76" s="5"/>
      <c r="K76" s="5"/>
      <c r="L76" s="5" t="s">
        <v>243</v>
      </c>
      <c r="M76" s="5"/>
      <c r="N76" s="5"/>
      <c r="O76" s="5"/>
      <c r="P76" s="5"/>
      <c r="Q76" s="5"/>
      <c r="R76" s="5"/>
      <c r="S76" s="5"/>
    </row>
    <row r="77" hidden="1" spans="1:19">
      <c r="A77" s="5">
        <v>75</v>
      </c>
      <c r="B77" s="11" t="s">
        <v>537</v>
      </c>
      <c r="C77" s="11" t="s">
        <v>1297</v>
      </c>
      <c r="D77" s="11" t="s">
        <v>1323</v>
      </c>
      <c r="E77" s="11" t="s">
        <v>1324</v>
      </c>
      <c r="F77" s="11"/>
      <c r="G77" s="5"/>
      <c r="H77" s="5"/>
      <c r="I77" s="11" t="s">
        <v>447</v>
      </c>
      <c r="J77" s="5"/>
      <c r="K77" s="5"/>
      <c r="L77" s="5" t="s">
        <v>243</v>
      </c>
      <c r="M77" s="5"/>
      <c r="N77" s="5"/>
      <c r="O77" s="5"/>
      <c r="P77" s="5"/>
      <c r="Q77" s="5"/>
      <c r="R77" s="5"/>
      <c r="S77" s="5"/>
    </row>
    <row r="78" hidden="1" spans="1:19">
      <c r="A78" s="5">
        <v>76</v>
      </c>
      <c r="B78" s="11" t="s">
        <v>537</v>
      </c>
      <c r="C78" s="11" t="s">
        <v>1297</v>
      </c>
      <c r="D78" s="11" t="s">
        <v>1325</v>
      </c>
      <c r="E78" s="11" t="s">
        <v>1326</v>
      </c>
      <c r="F78" s="11"/>
      <c r="G78" s="5"/>
      <c r="H78" s="5"/>
      <c r="I78" s="11" t="s">
        <v>447</v>
      </c>
      <c r="J78" s="5"/>
      <c r="K78" s="5"/>
      <c r="L78" s="5" t="s">
        <v>243</v>
      </c>
      <c r="M78" s="5"/>
      <c r="N78" s="5"/>
      <c r="O78" s="5"/>
      <c r="P78" s="5"/>
      <c r="Q78" s="5"/>
      <c r="R78" s="5"/>
      <c r="S78" s="5"/>
    </row>
    <row r="79" hidden="1" spans="1:19">
      <c r="A79" s="5">
        <v>77</v>
      </c>
      <c r="B79" s="11" t="s">
        <v>537</v>
      </c>
      <c r="C79" s="11" t="s">
        <v>1297</v>
      </c>
      <c r="D79" s="11" t="s">
        <v>1327</v>
      </c>
      <c r="E79" s="11" t="s">
        <v>1328</v>
      </c>
      <c r="F79" s="11"/>
      <c r="G79" s="5"/>
      <c r="H79" s="5"/>
      <c r="I79" s="11" t="s">
        <v>1329</v>
      </c>
      <c r="J79" s="5"/>
      <c r="K79" s="5"/>
      <c r="L79" s="5" t="s">
        <v>243</v>
      </c>
      <c r="M79" s="5"/>
      <c r="N79" s="5"/>
      <c r="O79" s="5"/>
      <c r="P79" s="5"/>
      <c r="Q79" s="5"/>
      <c r="R79" s="5"/>
      <c r="S79" s="5"/>
    </row>
    <row r="80" hidden="1" spans="1:19">
      <c r="A80" s="5">
        <v>78</v>
      </c>
      <c r="B80" s="11" t="s">
        <v>537</v>
      </c>
      <c r="C80" s="11" t="s">
        <v>1297</v>
      </c>
      <c r="D80" s="11" t="s">
        <v>1330</v>
      </c>
      <c r="E80" s="11" t="s">
        <v>1331</v>
      </c>
      <c r="F80" s="11"/>
      <c r="G80" s="5"/>
      <c r="H80" s="5"/>
      <c r="I80" s="11" t="s">
        <v>107</v>
      </c>
      <c r="J80" s="5"/>
      <c r="K80" s="5"/>
      <c r="L80" s="5" t="s">
        <v>243</v>
      </c>
      <c r="M80" s="5"/>
      <c r="N80" s="5"/>
      <c r="O80" s="5">
        <f>VLOOKUP(D80,'[1]220'!$C$3:$J$26,8,0)</f>
        <v>52</v>
      </c>
      <c r="P80" s="5"/>
      <c r="Q80" s="5"/>
      <c r="R80" s="5"/>
      <c r="S80" s="5"/>
    </row>
    <row r="81" hidden="1" spans="1:19">
      <c r="A81" s="5">
        <v>79</v>
      </c>
      <c r="B81" s="11" t="s">
        <v>537</v>
      </c>
      <c r="C81" s="11" t="s">
        <v>1191</v>
      </c>
      <c r="D81" s="11" t="s">
        <v>1332</v>
      </c>
      <c r="E81" s="11" t="s">
        <v>1333</v>
      </c>
      <c r="F81" s="11"/>
      <c r="G81" s="5"/>
      <c r="H81" s="5"/>
      <c r="I81" s="11" t="s">
        <v>107</v>
      </c>
      <c r="J81" s="5"/>
      <c r="K81" s="5"/>
      <c r="L81" s="5" t="s">
        <v>243</v>
      </c>
      <c r="M81" s="5"/>
      <c r="N81" s="5"/>
      <c r="O81" s="5"/>
      <c r="P81" s="5"/>
      <c r="Q81" s="5"/>
      <c r="R81" s="5"/>
      <c r="S81" s="5"/>
    </row>
    <row r="82" hidden="1" spans="1:19">
      <c r="A82" s="5">
        <v>80</v>
      </c>
      <c r="B82" s="11" t="s">
        <v>537</v>
      </c>
      <c r="C82" s="11" t="s">
        <v>1191</v>
      </c>
      <c r="D82" s="11" t="s">
        <v>1334</v>
      </c>
      <c r="E82" s="11" t="s">
        <v>1335</v>
      </c>
      <c r="F82" s="11"/>
      <c r="G82" s="5"/>
      <c r="H82" s="5"/>
      <c r="I82" s="11" t="s">
        <v>1336</v>
      </c>
      <c r="J82" s="5"/>
      <c r="K82" s="5"/>
      <c r="L82" s="5" t="s">
        <v>243</v>
      </c>
      <c r="M82" s="5"/>
      <c r="N82" s="5"/>
      <c r="O82" s="5"/>
      <c r="P82" s="5"/>
      <c r="Q82" s="5"/>
      <c r="R82" s="5"/>
      <c r="S82" s="5"/>
    </row>
    <row r="83" hidden="1" spans="1:19">
      <c r="A83" s="5">
        <v>81</v>
      </c>
      <c r="B83" s="11" t="s">
        <v>537</v>
      </c>
      <c r="C83" s="11" t="s">
        <v>766</v>
      </c>
      <c r="D83" s="11" t="s">
        <v>1337</v>
      </c>
      <c r="E83" s="11" t="s">
        <v>1338</v>
      </c>
      <c r="F83" s="11"/>
      <c r="G83" s="5"/>
      <c r="H83" s="5"/>
      <c r="I83" s="11" t="s">
        <v>107</v>
      </c>
      <c r="J83" s="5"/>
      <c r="K83" s="5"/>
      <c r="L83" s="5" t="s">
        <v>243</v>
      </c>
      <c r="M83" s="5"/>
      <c r="N83" s="5"/>
      <c r="O83" s="5">
        <f>VLOOKUP(D83,'[1]220'!$C$3:$J$26,8,0)</f>
        <v>2502</v>
      </c>
      <c r="P83" s="5"/>
      <c r="Q83" s="5"/>
      <c r="R83" s="5"/>
      <c r="S83" s="5"/>
    </row>
    <row r="84" hidden="1" spans="1:19">
      <c r="A84" s="5">
        <v>82</v>
      </c>
      <c r="B84" s="11" t="s">
        <v>537</v>
      </c>
      <c r="C84" s="11" t="s">
        <v>1339</v>
      </c>
      <c r="D84" s="11" t="s">
        <v>1340</v>
      </c>
      <c r="E84" s="11" t="s">
        <v>1341</v>
      </c>
      <c r="F84" s="11"/>
      <c r="G84" s="5"/>
      <c r="H84" s="5"/>
      <c r="I84" s="11" t="s">
        <v>1336</v>
      </c>
      <c r="J84" s="5"/>
      <c r="K84" s="5"/>
      <c r="L84" s="5" t="s">
        <v>243</v>
      </c>
      <c r="M84" s="5"/>
      <c r="N84" s="5"/>
      <c r="O84" s="5"/>
      <c r="P84" s="5"/>
      <c r="Q84" s="5"/>
      <c r="R84" s="5"/>
      <c r="S84" s="5"/>
    </row>
    <row r="85" hidden="1" spans="1:19">
      <c r="A85" s="5">
        <v>83</v>
      </c>
      <c r="B85" s="11" t="s">
        <v>537</v>
      </c>
      <c r="C85" s="11" t="s">
        <v>1297</v>
      </c>
      <c r="D85" s="11" t="s">
        <v>1342</v>
      </c>
      <c r="E85" s="11" t="s">
        <v>1343</v>
      </c>
      <c r="F85" s="11"/>
      <c r="G85" s="5"/>
      <c r="H85" s="5"/>
      <c r="I85" s="11" t="s">
        <v>1336</v>
      </c>
      <c r="J85" s="5"/>
      <c r="K85" s="5"/>
      <c r="L85" s="5" t="s">
        <v>243</v>
      </c>
      <c r="M85" s="5"/>
      <c r="N85" s="5"/>
      <c r="O85" s="5"/>
      <c r="P85" s="5"/>
      <c r="Q85" s="5"/>
      <c r="R85" s="5"/>
      <c r="S85" s="5"/>
    </row>
    <row r="86" hidden="1" spans="1:19">
      <c r="A86" s="5">
        <v>84</v>
      </c>
      <c r="B86" s="11" t="s">
        <v>537</v>
      </c>
      <c r="C86" s="11" t="s">
        <v>1297</v>
      </c>
      <c r="D86" s="11" t="s">
        <v>1344</v>
      </c>
      <c r="E86" s="11" t="s">
        <v>1345</v>
      </c>
      <c r="F86" s="11"/>
      <c r="G86" s="5"/>
      <c r="H86" s="5"/>
      <c r="I86" s="11" t="s">
        <v>1336</v>
      </c>
      <c r="J86" s="5"/>
      <c r="K86" s="5"/>
      <c r="L86" s="5" t="s">
        <v>243</v>
      </c>
      <c r="M86" s="5"/>
      <c r="N86" s="5"/>
      <c r="O86" s="5"/>
      <c r="P86" s="5"/>
      <c r="Q86" s="5"/>
      <c r="R86" s="5"/>
      <c r="S86" s="5"/>
    </row>
    <row r="87" hidden="1" spans="1:19">
      <c r="A87" s="5">
        <v>85</v>
      </c>
      <c r="B87" s="11" t="s">
        <v>537</v>
      </c>
      <c r="C87" s="11" t="s">
        <v>1297</v>
      </c>
      <c r="D87" s="11" t="s">
        <v>1346</v>
      </c>
      <c r="E87" s="11" t="s">
        <v>1347</v>
      </c>
      <c r="F87" s="11"/>
      <c r="G87" s="5"/>
      <c r="H87" s="5"/>
      <c r="I87" s="11" t="s">
        <v>107</v>
      </c>
      <c r="J87" s="5"/>
      <c r="K87" s="5"/>
      <c r="L87" s="5" t="s">
        <v>243</v>
      </c>
      <c r="M87" s="5"/>
      <c r="N87" s="5"/>
      <c r="O87" s="5">
        <f>VLOOKUP(D87,'[1]220'!$C$3:$J$26,8,0)</f>
        <v>2502</v>
      </c>
      <c r="P87" s="5"/>
      <c r="Q87" s="5"/>
      <c r="R87" s="5"/>
      <c r="S87" s="5"/>
    </row>
    <row r="88" hidden="1" spans="1:19">
      <c r="A88" s="5">
        <v>86</v>
      </c>
      <c r="B88" s="11" t="s">
        <v>537</v>
      </c>
      <c r="C88" s="11" t="s">
        <v>1339</v>
      </c>
      <c r="D88" s="11" t="s">
        <v>1348</v>
      </c>
      <c r="E88" s="11" t="s">
        <v>1349</v>
      </c>
      <c r="F88" s="11"/>
      <c r="G88" s="5"/>
      <c r="H88" s="5"/>
      <c r="I88" s="11" t="s">
        <v>107</v>
      </c>
      <c r="J88" s="5"/>
      <c r="K88" s="5"/>
      <c r="L88" s="5" t="s">
        <v>243</v>
      </c>
      <c r="M88" s="5"/>
      <c r="N88" s="5"/>
      <c r="O88" s="5"/>
      <c r="P88" s="5"/>
      <c r="Q88" s="5"/>
      <c r="R88" s="5"/>
      <c r="S88" s="5"/>
    </row>
    <row r="89" hidden="1" spans="1:19">
      <c r="A89" s="5">
        <v>87</v>
      </c>
      <c r="B89" s="11" t="s">
        <v>537</v>
      </c>
      <c r="C89" s="11" t="s">
        <v>1297</v>
      </c>
      <c r="D89" s="11" t="s">
        <v>1350</v>
      </c>
      <c r="E89" s="11" t="s">
        <v>1351</v>
      </c>
      <c r="F89" s="11"/>
      <c r="G89" s="5"/>
      <c r="H89" s="5"/>
      <c r="I89" s="11" t="s">
        <v>1336</v>
      </c>
      <c r="J89" s="5"/>
      <c r="K89" s="5"/>
      <c r="L89" s="5" t="s">
        <v>243</v>
      </c>
      <c r="M89" s="5"/>
      <c r="N89" s="5"/>
      <c r="O89" s="5"/>
      <c r="P89" s="5"/>
      <c r="Q89" s="5"/>
      <c r="R89" s="5"/>
      <c r="S89" s="5"/>
    </row>
    <row r="90" hidden="1" spans="1:19">
      <c r="A90" s="5">
        <v>88</v>
      </c>
      <c r="B90" s="11" t="s">
        <v>537</v>
      </c>
      <c r="C90" s="11" t="s">
        <v>1297</v>
      </c>
      <c r="D90" s="11" t="s">
        <v>1352</v>
      </c>
      <c r="E90" s="11" t="s">
        <v>1353</v>
      </c>
      <c r="F90" s="11"/>
      <c r="G90" s="5"/>
      <c r="H90" s="5"/>
      <c r="I90" s="11" t="s">
        <v>107</v>
      </c>
      <c r="J90" s="5"/>
      <c r="K90" s="5"/>
      <c r="L90" s="5" t="s">
        <v>243</v>
      </c>
      <c r="M90" s="5"/>
      <c r="N90" s="5"/>
      <c r="O90" s="5">
        <f>VLOOKUP(D90,'[1]220'!$C$3:$J$26,8,0)</f>
        <v>597</v>
      </c>
      <c r="P90" s="5"/>
      <c r="Q90" s="5"/>
      <c r="R90" s="5"/>
      <c r="S90" s="5"/>
    </row>
    <row r="91" hidden="1" spans="1:19">
      <c r="A91" s="5">
        <v>89</v>
      </c>
      <c r="B91" s="11" t="s">
        <v>537</v>
      </c>
      <c r="C91" s="11" t="s">
        <v>1354</v>
      </c>
      <c r="D91" s="11" t="s">
        <v>1355</v>
      </c>
      <c r="E91" s="11" t="s">
        <v>1356</v>
      </c>
      <c r="F91" s="11"/>
      <c r="G91" s="5"/>
      <c r="H91" s="5"/>
      <c r="I91" s="11" t="s">
        <v>107</v>
      </c>
      <c r="J91" s="5"/>
      <c r="K91" s="5"/>
      <c r="L91" s="5" t="s">
        <v>243</v>
      </c>
      <c r="M91" s="5"/>
      <c r="N91" s="5"/>
      <c r="O91" s="5">
        <f>VLOOKUP(D91,'[1]220'!$C$3:$J$26,8,0)</f>
        <v>813</v>
      </c>
      <c r="P91" s="5"/>
      <c r="Q91" s="5"/>
      <c r="R91" s="5"/>
      <c r="S91" s="5"/>
    </row>
    <row r="92" hidden="1" spans="1:19">
      <c r="A92" s="5">
        <v>90</v>
      </c>
      <c r="B92" s="11" t="s">
        <v>537</v>
      </c>
      <c r="C92" s="11" t="s">
        <v>1354</v>
      </c>
      <c r="D92" s="11" t="s">
        <v>1357</v>
      </c>
      <c r="E92" s="11" t="s">
        <v>1358</v>
      </c>
      <c r="F92" s="11"/>
      <c r="G92" s="5"/>
      <c r="H92" s="5"/>
      <c r="I92" s="11" t="s">
        <v>107</v>
      </c>
      <c r="J92" s="5"/>
      <c r="K92" s="5"/>
      <c r="L92" s="5" t="s">
        <v>243</v>
      </c>
      <c r="M92" s="5"/>
      <c r="N92" s="5"/>
      <c r="O92" s="5">
        <f>VLOOKUP(D92,'[1]220'!$C$3:$J$26,8,0)</f>
        <v>1649</v>
      </c>
      <c r="P92" s="5"/>
      <c r="Q92" s="5"/>
      <c r="R92" s="5"/>
      <c r="S92" s="5"/>
    </row>
    <row r="93" hidden="1" spans="1:19">
      <c r="A93" s="5">
        <v>91</v>
      </c>
      <c r="B93" s="11" t="s">
        <v>537</v>
      </c>
      <c r="C93" s="11" t="s">
        <v>1191</v>
      </c>
      <c r="D93" s="11" t="s">
        <v>1359</v>
      </c>
      <c r="E93" s="11" t="s">
        <v>1360</v>
      </c>
      <c r="F93" s="11"/>
      <c r="G93" s="5"/>
      <c r="H93" s="5"/>
      <c r="I93" s="11" t="s">
        <v>107</v>
      </c>
      <c r="J93" s="5"/>
      <c r="K93" s="5"/>
      <c r="L93" s="5" t="s">
        <v>243</v>
      </c>
      <c r="M93" s="5"/>
      <c r="N93" s="5"/>
      <c r="O93" s="5">
        <f>VLOOKUP(D93,'[1]220'!$C$3:$J$26,8,0)</f>
        <v>1368</v>
      </c>
      <c r="P93" s="5"/>
      <c r="Q93" s="5"/>
      <c r="R93" s="5"/>
      <c r="S93" s="5"/>
    </row>
    <row r="94" hidden="1" spans="1:19">
      <c r="A94" s="5">
        <v>92</v>
      </c>
      <c r="B94" s="11" t="s">
        <v>537</v>
      </c>
      <c r="C94" s="11" t="s">
        <v>1191</v>
      </c>
      <c r="D94" s="11" t="s">
        <v>1361</v>
      </c>
      <c r="E94" s="11" t="s">
        <v>1362</v>
      </c>
      <c r="F94" s="11"/>
      <c r="G94" s="5"/>
      <c r="H94" s="5"/>
      <c r="I94" s="11" t="s">
        <v>107</v>
      </c>
      <c r="J94" s="5"/>
      <c r="K94" s="5"/>
      <c r="L94" s="5" t="s">
        <v>243</v>
      </c>
      <c r="M94" s="5"/>
      <c r="N94" s="5"/>
      <c r="O94" s="5">
        <f>VLOOKUP(D94,'[1]220'!$C$3:$J$26,8,0)</f>
        <v>300</v>
      </c>
      <c r="P94" s="5"/>
      <c r="Q94" s="5"/>
      <c r="R94" s="5"/>
      <c r="S94" s="5"/>
    </row>
    <row r="95" hidden="1" spans="1:19">
      <c r="A95" s="5">
        <v>93</v>
      </c>
      <c r="B95" s="11" t="s">
        <v>537</v>
      </c>
      <c r="C95" s="11" t="s">
        <v>1191</v>
      </c>
      <c r="D95" s="11" t="s">
        <v>1363</v>
      </c>
      <c r="E95" s="11" t="s">
        <v>1364</v>
      </c>
      <c r="F95" s="11"/>
      <c r="G95" s="5"/>
      <c r="H95" s="5"/>
      <c r="I95" s="11" t="s">
        <v>107</v>
      </c>
      <c r="J95" s="5"/>
      <c r="K95" s="5"/>
      <c r="L95" s="5" t="s">
        <v>243</v>
      </c>
      <c r="M95" s="5"/>
      <c r="N95" s="5"/>
      <c r="O95" s="5">
        <f>VLOOKUP(D95,'[1]220'!$C$3:$J$26,8,0)</f>
        <v>4200</v>
      </c>
      <c r="P95" s="5"/>
      <c r="Q95" s="5"/>
      <c r="R95" s="5"/>
      <c r="S95" s="5"/>
    </row>
    <row r="96" hidden="1" spans="1:19">
      <c r="A96" s="5">
        <v>94</v>
      </c>
      <c r="B96" s="11" t="s">
        <v>537</v>
      </c>
      <c r="C96" s="11" t="s">
        <v>1339</v>
      </c>
      <c r="D96" s="11" t="s">
        <v>1365</v>
      </c>
      <c r="E96" s="11" t="s">
        <v>1366</v>
      </c>
      <c r="F96" s="11"/>
      <c r="G96" s="5"/>
      <c r="H96" s="5"/>
      <c r="I96" s="11" t="s">
        <v>107</v>
      </c>
      <c r="J96" s="5"/>
      <c r="K96" s="5"/>
      <c r="L96" s="5" t="s">
        <v>243</v>
      </c>
      <c r="M96" s="5"/>
      <c r="N96" s="5"/>
      <c r="O96" s="5"/>
      <c r="P96" s="5"/>
      <c r="Q96" s="5"/>
      <c r="R96" s="5"/>
      <c r="S96" s="5"/>
    </row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96">
    <filterColumn colId="9">
      <customFilters>
        <customFilter operator="equal" val="ABS"/>
        <customFilter operator="equal" val="PA66+45%"/>
      </customFilters>
    </filterColumn>
    <extLst/>
  </autoFilter>
  <mergeCells count="1">
    <mergeCell ref="A1:Q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topLeftCell="C1" workbookViewId="0">
      <selection activeCell="Q2" sqref="Q2"/>
    </sheetView>
  </sheetViews>
  <sheetFormatPr defaultColWidth="9" defaultRowHeight="13.5"/>
  <cols>
    <col min="1" max="2" width="9" style="2"/>
    <col min="3" max="3" width="13.5583333333333" style="2" customWidth="1"/>
    <col min="4" max="4" width="14.775" style="2" customWidth="1"/>
    <col min="5" max="5" width="31" style="2" customWidth="1"/>
    <col min="6" max="9" width="9" style="2"/>
    <col min="10" max="10" width="11.3333333333333" style="2" customWidth="1"/>
    <col min="11" max="11" width="11" style="2" customWidth="1"/>
    <col min="12" max="12" width="14.8833333333333" style="2" hidden="1" customWidth="1"/>
    <col min="13" max="16" width="9" style="2" hidden="1" customWidth="1"/>
    <col min="17" max="17" width="17.4416666666667" style="2" customWidth="1"/>
    <col min="18" max="19" width="9" style="2" hidden="1" customWidth="1"/>
    <col min="20" max="16379" width="9" style="2"/>
  </cols>
  <sheetData>
    <row r="1" ht="27" customHeight="1" spans="1:17">
      <c r="A1" s="3" t="s">
        <v>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13" t="s">
        <v>1240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ht="19" hidden="1" customHeight="1" spans="1:16384">
      <c r="A3" s="5">
        <v>1</v>
      </c>
      <c r="B3" s="5" t="s">
        <v>24</v>
      </c>
      <c r="C3" s="5" t="s">
        <v>161</v>
      </c>
      <c r="D3" s="5" t="s">
        <v>309</v>
      </c>
      <c r="E3" s="5" t="s">
        <v>310</v>
      </c>
      <c r="F3" s="5"/>
      <c r="G3" s="6"/>
      <c r="H3" s="6">
        <v>0</v>
      </c>
      <c r="I3" s="5" t="s">
        <v>107</v>
      </c>
      <c r="J3" s="5" t="s">
        <v>311</v>
      </c>
      <c r="K3" s="5">
        <v>8303</v>
      </c>
      <c r="L3" s="5" t="s">
        <v>1367</v>
      </c>
      <c r="M3" s="5" t="s">
        <v>36</v>
      </c>
      <c r="N3" s="5" t="s">
        <v>37</v>
      </c>
      <c r="O3" s="5">
        <v>10</v>
      </c>
      <c r="P3" s="5">
        <v>0</v>
      </c>
      <c r="Q3" s="25"/>
      <c r="R3" s="5"/>
      <c r="S3" s="5"/>
      <c r="XEZ3"/>
      <c r="XFA3"/>
      <c r="XFB3"/>
      <c r="XFC3"/>
      <c r="XFD3"/>
    </row>
    <row r="4" s="2" customFormat="1" ht="23" hidden="1" customHeight="1" spans="1:16384">
      <c r="A4" s="5">
        <v>2</v>
      </c>
      <c r="B4" s="5" t="s">
        <v>24</v>
      </c>
      <c r="C4" s="5" t="s">
        <v>61</v>
      </c>
      <c r="D4" s="5" t="s">
        <v>314</v>
      </c>
      <c r="E4" s="5" t="s">
        <v>315</v>
      </c>
      <c r="F4" s="5">
        <v>0.003</v>
      </c>
      <c r="G4" s="6"/>
      <c r="H4" s="6">
        <v>-0.003</v>
      </c>
      <c r="I4" s="5" t="s">
        <v>107</v>
      </c>
      <c r="J4" s="5" t="s">
        <v>316</v>
      </c>
      <c r="K4" s="5" t="s">
        <v>317</v>
      </c>
      <c r="L4" s="5" t="s">
        <v>1367</v>
      </c>
      <c r="M4" s="5" t="s">
        <v>36</v>
      </c>
      <c r="N4" s="5" t="s">
        <v>37</v>
      </c>
      <c r="O4" s="5">
        <v>1500</v>
      </c>
      <c r="P4" s="5">
        <v>4.5</v>
      </c>
      <c r="Q4" s="25"/>
      <c r="R4" s="5"/>
      <c r="S4" s="5"/>
      <c r="XEZ4"/>
      <c r="XFA4"/>
      <c r="XFB4"/>
      <c r="XFC4"/>
      <c r="XFD4"/>
    </row>
    <row r="5" s="2" customFormat="1" spans="1:16384">
      <c r="A5" s="5">
        <v>3</v>
      </c>
      <c r="B5" s="5" t="s">
        <v>24</v>
      </c>
      <c r="C5" s="5" t="s">
        <v>190</v>
      </c>
      <c r="D5" s="5" t="s">
        <v>319</v>
      </c>
      <c r="E5" s="5" t="s">
        <v>320</v>
      </c>
      <c r="F5" s="5">
        <v>0.113</v>
      </c>
      <c r="G5" s="6">
        <v>0.109</v>
      </c>
      <c r="H5" s="6">
        <v>-0.004</v>
      </c>
      <c r="I5" s="5" t="s">
        <v>107</v>
      </c>
      <c r="J5" s="5" t="s">
        <v>321</v>
      </c>
      <c r="K5" s="5" t="s">
        <v>322</v>
      </c>
      <c r="L5" s="5" t="s">
        <v>1367</v>
      </c>
      <c r="M5" s="5" t="s">
        <v>36</v>
      </c>
      <c r="N5" s="5" t="s">
        <v>37</v>
      </c>
      <c r="O5" s="5">
        <v>100</v>
      </c>
      <c r="P5" s="5">
        <v>11.3</v>
      </c>
      <c r="Q5" s="25" t="s">
        <v>324</v>
      </c>
      <c r="R5" s="5">
        <v>15.5</v>
      </c>
      <c r="S5" s="5">
        <v>1288.2</v>
      </c>
      <c r="XEZ5"/>
      <c r="XFA5"/>
      <c r="XFB5"/>
      <c r="XFC5"/>
      <c r="XFD5"/>
    </row>
    <row r="6" s="2" customFormat="1" spans="1:16384">
      <c r="A6" s="5">
        <v>4</v>
      </c>
      <c r="B6" s="5" t="s">
        <v>24</v>
      </c>
      <c r="C6" s="5" t="s">
        <v>190</v>
      </c>
      <c r="D6" s="5" t="s">
        <v>325</v>
      </c>
      <c r="E6" s="5" t="s">
        <v>326</v>
      </c>
      <c r="F6" s="5">
        <v>0.1066</v>
      </c>
      <c r="G6" s="6">
        <v>0.109</v>
      </c>
      <c r="H6" s="6">
        <v>0.0024</v>
      </c>
      <c r="I6" s="5" t="s">
        <v>107</v>
      </c>
      <c r="J6" s="5" t="s">
        <v>321</v>
      </c>
      <c r="K6" s="5" t="s">
        <v>322</v>
      </c>
      <c r="L6" s="5" t="s">
        <v>1367</v>
      </c>
      <c r="M6" s="5" t="s">
        <v>36</v>
      </c>
      <c r="N6" s="5" t="s">
        <v>37</v>
      </c>
      <c r="O6" s="5">
        <v>100</v>
      </c>
      <c r="P6" s="5">
        <v>10.66</v>
      </c>
      <c r="Q6" s="25" t="s">
        <v>324</v>
      </c>
      <c r="R6" s="5">
        <v>15.5</v>
      </c>
      <c r="S6" s="5">
        <v>1215.24</v>
      </c>
      <c r="XEZ6"/>
      <c r="XFA6"/>
      <c r="XFB6"/>
      <c r="XFC6"/>
      <c r="XFD6"/>
    </row>
    <row r="7" s="2" customFormat="1" spans="1:16384">
      <c r="A7" s="5">
        <v>5</v>
      </c>
      <c r="B7" s="5" t="s">
        <v>24</v>
      </c>
      <c r="C7" s="5" t="s">
        <v>58</v>
      </c>
      <c r="D7" s="5" t="s">
        <v>327</v>
      </c>
      <c r="E7" s="5" t="s">
        <v>328</v>
      </c>
      <c r="F7" s="5">
        <v>0.0185</v>
      </c>
      <c r="G7" s="6">
        <v>0.019</v>
      </c>
      <c r="H7" s="6">
        <v>0.0005</v>
      </c>
      <c r="I7" s="5" t="s">
        <v>107</v>
      </c>
      <c r="J7" s="5" t="s">
        <v>29</v>
      </c>
      <c r="K7" s="5" t="s">
        <v>329</v>
      </c>
      <c r="L7" s="5" t="s">
        <v>1367</v>
      </c>
      <c r="M7" s="5" t="s">
        <v>36</v>
      </c>
      <c r="N7" s="5" t="s">
        <v>37</v>
      </c>
      <c r="O7" s="5">
        <v>60</v>
      </c>
      <c r="P7" s="5">
        <v>1.11</v>
      </c>
      <c r="Q7" s="25" t="s">
        <v>1241</v>
      </c>
      <c r="R7" s="5"/>
      <c r="S7" s="5"/>
      <c r="XEZ7"/>
      <c r="XFA7"/>
      <c r="XFB7"/>
      <c r="XFC7"/>
      <c r="XFD7"/>
    </row>
    <row r="8" s="2" customFormat="1" spans="1:16384">
      <c r="A8" s="5">
        <v>6</v>
      </c>
      <c r="B8" s="5" t="s">
        <v>24</v>
      </c>
      <c r="C8" s="5" t="s">
        <v>58</v>
      </c>
      <c r="D8" s="5" t="s">
        <v>330</v>
      </c>
      <c r="E8" s="5" t="s">
        <v>331</v>
      </c>
      <c r="F8" s="5">
        <v>0.019</v>
      </c>
      <c r="G8" s="6">
        <v>0.019</v>
      </c>
      <c r="H8" s="6">
        <v>0</v>
      </c>
      <c r="I8" s="5" t="s">
        <v>107</v>
      </c>
      <c r="J8" s="5" t="s">
        <v>29</v>
      </c>
      <c r="K8" s="5" t="s">
        <v>329</v>
      </c>
      <c r="L8" s="5" t="s">
        <v>1367</v>
      </c>
      <c r="M8" s="5" t="s">
        <v>36</v>
      </c>
      <c r="N8" s="5" t="s">
        <v>37</v>
      </c>
      <c r="O8" s="5">
        <v>60</v>
      </c>
      <c r="P8" s="5">
        <v>1.14</v>
      </c>
      <c r="Q8" s="25" t="s">
        <v>1241</v>
      </c>
      <c r="R8" s="5"/>
      <c r="S8" s="5"/>
      <c r="XEZ8"/>
      <c r="XFA8"/>
      <c r="XFB8"/>
      <c r="XFC8"/>
      <c r="XFD8"/>
    </row>
    <row r="9" s="2" customFormat="1" spans="1:16384">
      <c r="A9" s="5">
        <v>7</v>
      </c>
      <c r="B9" s="5" t="s">
        <v>24</v>
      </c>
      <c r="C9" s="5" t="s">
        <v>58</v>
      </c>
      <c r="D9" s="5" t="s">
        <v>332</v>
      </c>
      <c r="E9" s="5" t="s">
        <v>333</v>
      </c>
      <c r="F9" s="5">
        <v>0.0615</v>
      </c>
      <c r="G9" s="6">
        <v>0.063</v>
      </c>
      <c r="H9" s="6">
        <v>0.0015</v>
      </c>
      <c r="I9" s="5" t="s">
        <v>107</v>
      </c>
      <c r="J9" s="5" t="s">
        <v>29</v>
      </c>
      <c r="K9" s="5" t="s">
        <v>329</v>
      </c>
      <c r="L9" s="5" t="s">
        <v>1367</v>
      </c>
      <c r="M9" s="5" t="s">
        <v>36</v>
      </c>
      <c r="N9" s="5" t="s">
        <v>37</v>
      </c>
      <c r="O9" s="5">
        <v>60</v>
      </c>
      <c r="P9" s="5">
        <v>3.69</v>
      </c>
      <c r="Q9" s="25" t="s">
        <v>1241</v>
      </c>
      <c r="R9" s="5"/>
      <c r="S9" s="5"/>
      <c r="XEZ9"/>
      <c r="XFA9"/>
      <c r="XFB9"/>
      <c r="XFC9"/>
      <c r="XFD9"/>
    </row>
    <row r="10" s="2" customFormat="1" spans="1:16384">
      <c r="A10" s="5">
        <v>8</v>
      </c>
      <c r="B10" s="5" t="s">
        <v>24</v>
      </c>
      <c r="C10" s="5" t="s">
        <v>58</v>
      </c>
      <c r="D10" s="5" t="s">
        <v>334</v>
      </c>
      <c r="E10" s="5" t="s">
        <v>335</v>
      </c>
      <c r="F10" s="5">
        <v>0.0605</v>
      </c>
      <c r="G10" s="6">
        <v>0.062</v>
      </c>
      <c r="H10" s="6">
        <v>0.0015</v>
      </c>
      <c r="I10" s="5" t="s">
        <v>107</v>
      </c>
      <c r="J10" s="5" t="s">
        <v>29</v>
      </c>
      <c r="K10" s="5" t="s">
        <v>329</v>
      </c>
      <c r="L10" s="5" t="s">
        <v>1367</v>
      </c>
      <c r="M10" s="5" t="s">
        <v>36</v>
      </c>
      <c r="N10" s="5" t="s">
        <v>37</v>
      </c>
      <c r="O10" s="5">
        <v>60</v>
      </c>
      <c r="P10" s="5">
        <v>3.63</v>
      </c>
      <c r="Q10" s="25" t="s">
        <v>1241</v>
      </c>
      <c r="R10" s="5"/>
      <c r="S10" s="5"/>
      <c r="XEZ10"/>
      <c r="XFA10"/>
      <c r="XFB10"/>
      <c r="XFC10"/>
      <c r="XFD10"/>
    </row>
    <row r="11" s="2" customFormat="1" spans="1:16384">
      <c r="A11" s="5">
        <v>9</v>
      </c>
      <c r="B11" s="5" t="s">
        <v>24</v>
      </c>
      <c r="C11" s="5" t="s">
        <v>58</v>
      </c>
      <c r="D11" s="5" t="s">
        <v>336</v>
      </c>
      <c r="E11" s="5" t="s">
        <v>337</v>
      </c>
      <c r="F11" s="5">
        <v>0.00825</v>
      </c>
      <c r="G11" s="6">
        <v>0.008</v>
      </c>
      <c r="H11" s="6">
        <v>-0.00025</v>
      </c>
      <c r="I11" s="5" t="s">
        <v>107</v>
      </c>
      <c r="J11" s="5" t="s">
        <v>29</v>
      </c>
      <c r="K11" s="5" t="s">
        <v>329</v>
      </c>
      <c r="L11" s="5" t="s">
        <v>1367</v>
      </c>
      <c r="M11" s="5" t="s">
        <v>36</v>
      </c>
      <c r="N11" s="5" t="s">
        <v>37</v>
      </c>
      <c r="O11" s="5">
        <v>30</v>
      </c>
      <c r="P11" s="5">
        <v>0.2475</v>
      </c>
      <c r="Q11" s="25" t="s">
        <v>1241</v>
      </c>
      <c r="R11" s="5"/>
      <c r="S11" s="5"/>
      <c r="XEZ11"/>
      <c r="XFA11"/>
      <c r="XFB11"/>
      <c r="XFC11"/>
      <c r="XFD11"/>
    </row>
    <row r="12" s="2" customFormat="1" hidden="1" spans="1:16384">
      <c r="A12" s="5">
        <v>10</v>
      </c>
      <c r="B12" s="5" t="s">
        <v>24</v>
      </c>
      <c r="C12" s="5" t="s">
        <v>161</v>
      </c>
      <c r="D12" s="5" t="s">
        <v>338</v>
      </c>
      <c r="E12" s="5" t="s">
        <v>339</v>
      </c>
      <c r="F12" s="5">
        <v>0.0165</v>
      </c>
      <c r="G12" s="6"/>
      <c r="H12" s="6">
        <v>-0.0165</v>
      </c>
      <c r="I12" s="5" t="s">
        <v>107</v>
      </c>
      <c r="J12" s="5" t="s">
        <v>311</v>
      </c>
      <c r="K12" s="5">
        <v>8303</v>
      </c>
      <c r="L12" s="5" t="s">
        <v>1367</v>
      </c>
      <c r="M12" s="5" t="s">
        <v>36</v>
      </c>
      <c r="N12" s="5" t="s">
        <v>37</v>
      </c>
      <c r="O12" s="5">
        <v>0</v>
      </c>
      <c r="P12" s="5">
        <v>0</v>
      </c>
      <c r="Q12" s="25"/>
      <c r="R12" s="5"/>
      <c r="S12" s="5"/>
      <c r="XEZ12"/>
      <c r="XFA12"/>
      <c r="XFB12"/>
      <c r="XFC12"/>
      <c r="XFD12"/>
    </row>
    <row r="13" s="2" customFormat="1" spans="1:16384">
      <c r="A13" s="5">
        <v>11</v>
      </c>
      <c r="B13" s="5" t="s">
        <v>24</v>
      </c>
      <c r="C13" s="5" t="s">
        <v>161</v>
      </c>
      <c r="D13" s="5" t="s">
        <v>340</v>
      </c>
      <c r="E13" s="5" t="s">
        <v>341</v>
      </c>
      <c r="F13" s="5">
        <v>0.0185</v>
      </c>
      <c r="G13" s="6">
        <v>0.019</v>
      </c>
      <c r="H13" s="6">
        <v>0.0005</v>
      </c>
      <c r="I13" s="5" t="s">
        <v>107</v>
      </c>
      <c r="J13" s="5" t="s">
        <v>29</v>
      </c>
      <c r="K13" s="5" t="s">
        <v>329</v>
      </c>
      <c r="L13" s="5" t="s">
        <v>1367</v>
      </c>
      <c r="M13" s="5" t="s">
        <v>36</v>
      </c>
      <c r="N13" s="5" t="s">
        <v>37</v>
      </c>
      <c r="O13" s="5">
        <v>300</v>
      </c>
      <c r="P13" s="5">
        <v>5.55</v>
      </c>
      <c r="Q13" s="25" t="s">
        <v>1241</v>
      </c>
      <c r="R13" s="5"/>
      <c r="S13" s="5"/>
      <c r="XEZ13"/>
      <c r="XFA13"/>
      <c r="XFB13"/>
      <c r="XFC13"/>
      <c r="XFD13"/>
    </row>
    <row r="14" s="2" customFormat="1" spans="1:16384">
      <c r="A14" s="5">
        <v>12</v>
      </c>
      <c r="B14" s="5" t="s">
        <v>24</v>
      </c>
      <c r="C14" s="5" t="s">
        <v>342</v>
      </c>
      <c r="D14" s="5" t="s">
        <v>343</v>
      </c>
      <c r="E14" s="5" t="s">
        <v>344</v>
      </c>
      <c r="F14" s="5">
        <v>0.042</v>
      </c>
      <c r="G14" s="6">
        <v>0.043</v>
      </c>
      <c r="H14" s="6">
        <v>0.000999999999999994</v>
      </c>
      <c r="I14" s="5" t="s">
        <v>107</v>
      </c>
      <c r="J14" s="5" t="s">
        <v>321</v>
      </c>
      <c r="K14" s="5" t="s">
        <v>322</v>
      </c>
      <c r="L14" s="5" t="s">
        <v>1367</v>
      </c>
      <c r="M14" s="5" t="s">
        <v>36</v>
      </c>
      <c r="N14" s="5" t="s">
        <v>37</v>
      </c>
      <c r="O14" s="5">
        <v>600</v>
      </c>
      <c r="P14" s="5">
        <v>25.2</v>
      </c>
      <c r="Q14" s="25" t="s">
        <v>324</v>
      </c>
      <c r="R14" s="5">
        <v>15.5</v>
      </c>
      <c r="S14" s="5">
        <v>2872.8</v>
      </c>
      <c r="XEZ14"/>
      <c r="XFA14"/>
      <c r="XFB14"/>
      <c r="XFC14"/>
      <c r="XFD14"/>
    </row>
    <row r="15" s="2" customFormat="1" hidden="1" spans="1:16384">
      <c r="A15" s="5">
        <v>13</v>
      </c>
      <c r="B15" s="5" t="s">
        <v>24</v>
      </c>
      <c r="C15" s="5" t="s">
        <v>345</v>
      </c>
      <c r="D15" s="5" t="s">
        <v>346</v>
      </c>
      <c r="E15" s="5" t="s">
        <v>347</v>
      </c>
      <c r="F15" s="5">
        <v>0.0145</v>
      </c>
      <c r="G15" s="6"/>
      <c r="H15" s="6">
        <v>-0.0145</v>
      </c>
      <c r="I15" s="5" t="s">
        <v>107</v>
      </c>
      <c r="J15" s="5" t="s">
        <v>316</v>
      </c>
      <c r="K15" s="5" t="s">
        <v>317</v>
      </c>
      <c r="L15" s="5" t="s">
        <v>1367</v>
      </c>
      <c r="M15" s="5" t="s">
        <v>36</v>
      </c>
      <c r="N15" s="5" t="s">
        <v>37</v>
      </c>
      <c r="O15" s="5">
        <v>200</v>
      </c>
      <c r="P15" s="5">
        <v>2.9</v>
      </c>
      <c r="Q15" s="25"/>
      <c r="R15" s="5"/>
      <c r="S15" s="5"/>
      <c r="XEZ15"/>
      <c r="XFA15"/>
      <c r="XFB15"/>
      <c r="XFC15"/>
      <c r="XFD15"/>
    </row>
    <row r="16" s="2" customFormat="1" hidden="1" spans="1:16384">
      <c r="A16" s="5">
        <v>14</v>
      </c>
      <c r="B16" s="5" t="s">
        <v>24</v>
      </c>
      <c r="C16" s="5" t="s">
        <v>345</v>
      </c>
      <c r="D16" s="5" t="s">
        <v>348</v>
      </c>
      <c r="E16" s="5" t="s">
        <v>349</v>
      </c>
      <c r="F16" s="5">
        <v>0.009</v>
      </c>
      <c r="G16" s="6">
        <v>0.009</v>
      </c>
      <c r="H16" s="6">
        <v>0</v>
      </c>
      <c r="I16" s="5" t="s">
        <v>107</v>
      </c>
      <c r="J16" s="5" t="s">
        <v>311</v>
      </c>
      <c r="K16" s="5">
        <v>8303</v>
      </c>
      <c r="L16" s="5" t="s">
        <v>1367</v>
      </c>
      <c r="M16" s="5" t="s">
        <v>36</v>
      </c>
      <c r="N16" s="5" t="s">
        <v>37</v>
      </c>
      <c r="O16" s="5">
        <v>200</v>
      </c>
      <c r="P16" s="5">
        <v>1.8</v>
      </c>
      <c r="Q16" s="25"/>
      <c r="R16" s="5"/>
      <c r="S16" s="5"/>
      <c r="XEZ16"/>
      <c r="XFA16"/>
      <c r="XFB16"/>
      <c r="XFC16"/>
      <c r="XFD16"/>
    </row>
    <row r="17" s="2" customFormat="1" hidden="1" spans="1:16384">
      <c r="A17" s="5">
        <v>15</v>
      </c>
      <c r="B17" s="5" t="s">
        <v>24</v>
      </c>
      <c r="C17" s="5" t="s">
        <v>350</v>
      </c>
      <c r="D17" s="5" t="s">
        <v>351</v>
      </c>
      <c r="E17" s="5" t="s">
        <v>352</v>
      </c>
      <c r="F17" s="5">
        <v>0.011</v>
      </c>
      <c r="G17" s="6">
        <v>0.011</v>
      </c>
      <c r="H17" s="6">
        <v>0</v>
      </c>
      <c r="I17" s="5" t="s">
        <v>107</v>
      </c>
      <c r="J17" s="5" t="s">
        <v>311</v>
      </c>
      <c r="K17" s="5">
        <v>8303</v>
      </c>
      <c r="L17" s="5" t="s">
        <v>1367</v>
      </c>
      <c r="M17" s="5" t="s">
        <v>36</v>
      </c>
      <c r="N17" s="5" t="s">
        <v>37</v>
      </c>
      <c r="O17" s="5">
        <v>20</v>
      </c>
      <c r="P17" s="5">
        <v>0.22</v>
      </c>
      <c r="Q17" s="25"/>
      <c r="R17" s="5"/>
      <c r="S17" s="5"/>
      <c r="XEZ17"/>
      <c r="XFA17"/>
      <c r="XFB17"/>
      <c r="XFC17"/>
      <c r="XFD17"/>
    </row>
    <row r="18" s="2" customFormat="1" spans="1:16384">
      <c r="A18" s="5">
        <v>16</v>
      </c>
      <c r="B18" s="5" t="s">
        <v>24</v>
      </c>
      <c r="C18" s="5" t="s">
        <v>190</v>
      </c>
      <c r="D18" s="5" t="s">
        <v>353</v>
      </c>
      <c r="E18" s="5" t="s">
        <v>354</v>
      </c>
      <c r="F18" s="5">
        <v>0.0545</v>
      </c>
      <c r="G18" s="6"/>
      <c r="H18" s="6">
        <v>-0.0545</v>
      </c>
      <c r="I18" s="5" t="s">
        <v>107</v>
      </c>
      <c r="J18" s="5" t="s">
        <v>321</v>
      </c>
      <c r="K18" s="5" t="s">
        <v>322</v>
      </c>
      <c r="L18" s="5" t="s">
        <v>1367</v>
      </c>
      <c r="M18" s="5" t="s">
        <v>36</v>
      </c>
      <c r="N18" s="5" t="s">
        <v>37</v>
      </c>
      <c r="O18" s="5">
        <v>60</v>
      </c>
      <c r="P18" s="5">
        <v>3.27</v>
      </c>
      <c r="Q18" s="25" t="s">
        <v>324</v>
      </c>
      <c r="R18" s="5">
        <v>15.5</v>
      </c>
      <c r="S18" s="5">
        <v>372.78</v>
      </c>
      <c r="XEZ18"/>
      <c r="XFA18"/>
      <c r="XFB18"/>
      <c r="XFC18"/>
      <c r="XFD18"/>
    </row>
    <row r="19" s="2" customFormat="1" hidden="1" spans="1:16384">
      <c r="A19" s="5">
        <v>17</v>
      </c>
      <c r="B19" s="5" t="s">
        <v>24</v>
      </c>
      <c r="C19" s="5" t="s">
        <v>61</v>
      </c>
      <c r="D19" s="5" t="s">
        <v>314</v>
      </c>
      <c r="E19" s="5" t="s">
        <v>355</v>
      </c>
      <c r="F19" s="5">
        <v>0.003</v>
      </c>
      <c r="G19" s="6"/>
      <c r="H19" s="6">
        <v>-0.003</v>
      </c>
      <c r="I19" s="5" t="s">
        <v>107</v>
      </c>
      <c r="J19" s="5" t="s">
        <v>316</v>
      </c>
      <c r="K19" s="5" t="s">
        <v>317</v>
      </c>
      <c r="L19" s="5" t="s">
        <v>1367</v>
      </c>
      <c r="M19" s="5" t="s">
        <v>36</v>
      </c>
      <c r="N19" s="5" t="s">
        <v>37</v>
      </c>
      <c r="O19" s="5">
        <v>0</v>
      </c>
      <c r="P19" s="5">
        <v>0</v>
      </c>
      <c r="Q19" s="25"/>
      <c r="R19" s="5"/>
      <c r="S19" s="5"/>
      <c r="XEZ19"/>
      <c r="XFA19"/>
      <c r="XFB19"/>
      <c r="XFC19"/>
      <c r="XFD19"/>
    </row>
    <row r="20" s="2" customFormat="1" spans="1:16384">
      <c r="A20" s="5">
        <v>18</v>
      </c>
      <c r="B20" s="5" t="s">
        <v>24</v>
      </c>
      <c r="C20" s="5" t="s">
        <v>49</v>
      </c>
      <c r="D20" s="5" t="s">
        <v>356</v>
      </c>
      <c r="E20" s="5" t="s">
        <v>357</v>
      </c>
      <c r="F20" s="5">
        <v>0.195</v>
      </c>
      <c r="G20" s="6">
        <v>0.169</v>
      </c>
      <c r="H20" s="6">
        <v>-0.026</v>
      </c>
      <c r="I20" s="5" t="s">
        <v>107</v>
      </c>
      <c r="J20" s="5" t="s">
        <v>321</v>
      </c>
      <c r="K20" s="5" t="s">
        <v>322</v>
      </c>
      <c r="L20" s="5" t="s">
        <v>1367</v>
      </c>
      <c r="M20" s="5" t="s">
        <v>36</v>
      </c>
      <c r="N20" s="5" t="s">
        <v>37</v>
      </c>
      <c r="O20" s="5">
        <v>30</v>
      </c>
      <c r="P20" s="5">
        <v>5.85</v>
      </c>
      <c r="Q20" s="25" t="s">
        <v>324</v>
      </c>
      <c r="R20" s="5">
        <v>15.5</v>
      </c>
      <c r="S20" s="5">
        <v>666.9</v>
      </c>
      <c r="XEZ20"/>
      <c r="XFA20"/>
      <c r="XFB20"/>
      <c r="XFC20"/>
      <c r="XFD20"/>
    </row>
    <row r="21" s="2" customFormat="1" spans="1:16384">
      <c r="A21" s="5">
        <v>19</v>
      </c>
      <c r="B21" s="5" t="s">
        <v>24</v>
      </c>
      <c r="C21" s="5" t="s">
        <v>49</v>
      </c>
      <c r="D21" s="5" t="s">
        <v>358</v>
      </c>
      <c r="E21" s="5" t="s">
        <v>359</v>
      </c>
      <c r="F21" s="5">
        <v>0.197</v>
      </c>
      <c r="G21" s="6">
        <v>0.194</v>
      </c>
      <c r="H21" s="6">
        <v>-0.003</v>
      </c>
      <c r="I21" s="5" t="s">
        <v>107</v>
      </c>
      <c r="J21" s="5" t="s">
        <v>321</v>
      </c>
      <c r="K21" s="5" t="s">
        <v>322</v>
      </c>
      <c r="L21" s="5" t="s">
        <v>1367</v>
      </c>
      <c r="M21" s="5" t="s">
        <v>36</v>
      </c>
      <c r="N21" s="5" t="s">
        <v>37</v>
      </c>
      <c r="O21" s="5">
        <v>30</v>
      </c>
      <c r="P21" s="5">
        <v>5.91</v>
      </c>
      <c r="Q21" s="25" t="s">
        <v>324</v>
      </c>
      <c r="R21" s="5">
        <v>15.5</v>
      </c>
      <c r="S21" s="5">
        <v>673.74</v>
      </c>
      <c r="XEZ21"/>
      <c r="XFA21"/>
      <c r="XFB21"/>
      <c r="XFC21"/>
      <c r="XFD21"/>
    </row>
    <row r="22" s="2" customFormat="1" spans="1:16384">
      <c r="A22" s="5">
        <v>20</v>
      </c>
      <c r="B22" s="15" t="s">
        <v>24</v>
      </c>
      <c r="C22" s="15" t="s">
        <v>207</v>
      </c>
      <c r="D22" s="15" t="s">
        <v>360</v>
      </c>
      <c r="E22" s="15" t="s">
        <v>361</v>
      </c>
      <c r="F22" s="15">
        <v>0.1805</v>
      </c>
      <c r="G22" s="20">
        <v>0.182</v>
      </c>
      <c r="H22" s="20">
        <v>0.0015</v>
      </c>
      <c r="I22" s="15" t="s">
        <v>107</v>
      </c>
      <c r="J22" s="15" t="s">
        <v>321</v>
      </c>
      <c r="K22" s="15" t="s">
        <v>322</v>
      </c>
      <c r="L22" s="5" t="s">
        <v>1367</v>
      </c>
      <c r="M22" s="5" t="s">
        <v>36</v>
      </c>
      <c r="N22" s="5" t="s">
        <v>37</v>
      </c>
      <c r="O22" s="5">
        <v>200</v>
      </c>
      <c r="P22" s="5">
        <v>36.1</v>
      </c>
      <c r="Q22" s="26" t="s">
        <v>324</v>
      </c>
      <c r="R22" s="5">
        <v>15.5</v>
      </c>
      <c r="S22" s="5">
        <v>4115.4</v>
      </c>
      <c r="XEZ22"/>
      <c r="XFA22"/>
      <c r="XFB22"/>
      <c r="XFC22"/>
      <c r="XFD22"/>
    </row>
    <row r="23" s="2" customFormat="1" spans="1:16384">
      <c r="A23" s="5">
        <v>21</v>
      </c>
      <c r="B23" s="5" t="s">
        <v>24</v>
      </c>
      <c r="C23" s="5" t="s">
        <v>362</v>
      </c>
      <c r="D23" s="5" t="s">
        <v>363</v>
      </c>
      <c r="E23" s="5" t="s">
        <v>364</v>
      </c>
      <c r="F23" s="5"/>
      <c r="G23" s="6"/>
      <c r="H23" s="6">
        <v>0</v>
      </c>
      <c r="I23" s="5" t="s">
        <v>107</v>
      </c>
      <c r="J23" s="5" t="s">
        <v>321</v>
      </c>
      <c r="K23" s="5" t="s">
        <v>322</v>
      </c>
      <c r="L23" s="5" t="s">
        <v>1367</v>
      </c>
      <c r="M23" s="5" t="s">
        <v>36</v>
      </c>
      <c r="N23" s="5" t="s">
        <v>37</v>
      </c>
      <c r="O23" s="5">
        <v>150</v>
      </c>
      <c r="P23" s="5">
        <v>0</v>
      </c>
      <c r="Q23" s="25" t="s">
        <v>324</v>
      </c>
      <c r="R23" s="5">
        <v>15.5</v>
      </c>
      <c r="S23" s="5">
        <v>0</v>
      </c>
      <c r="XEZ23"/>
      <c r="XFA23"/>
      <c r="XFB23"/>
      <c r="XFC23"/>
      <c r="XFD23"/>
    </row>
    <row r="24" s="2" customFormat="1" spans="1:16384">
      <c r="A24" s="5">
        <v>22</v>
      </c>
      <c r="B24" s="5" t="s">
        <v>24</v>
      </c>
      <c r="C24" s="5" t="s">
        <v>362</v>
      </c>
      <c r="D24" s="5" t="s">
        <v>365</v>
      </c>
      <c r="E24" s="5" t="s">
        <v>366</v>
      </c>
      <c r="F24" s="5">
        <v>0.0495</v>
      </c>
      <c r="G24" s="6"/>
      <c r="H24" s="6">
        <v>-0.0495</v>
      </c>
      <c r="I24" s="5" t="s">
        <v>107</v>
      </c>
      <c r="J24" s="5" t="s">
        <v>321</v>
      </c>
      <c r="K24" s="5" t="s">
        <v>322</v>
      </c>
      <c r="L24" s="5" t="s">
        <v>1367</v>
      </c>
      <c r="M24" s="5" t="s">
        <v>36</v>
      </c>
      <c r="N24" s="5" t="s">
        <v>37</v>
      </c>
      <c r="O24" s="5">
        <v>150</v>
      </c>
      <c r="P24" s="5">
        <v>7.425</v>
      </c>
      <c r="Q24" s="25" t="s">
        <v>324</v>
      </c>
      <c r="R24" s="5">
        <v>15.5</v>
      </c>
      <c r="S24" s="5">
        <v>846.45</v>
      </c>
      <c r="XEZ24"/>
      <c r="XFA24"/>
      <c r="XFB24"/>
      <c r="XFC24"/>
      <c r="XFD24"/>
    </row>
    <row r="25" s="2" customFormat="1" spans="1:16384">
      <c r="A25" s="5">
        <v>23</v>
      </c>
      <c r="B25" s="5" t="s">
        <v>24</v>
      </c>
      <c r="C25" s="5" t="s">
        <v>25</v>
      </c>
      <c r="D25" s="5" t="s">
        <v>367</v>
      </c>
      <c r="E25" s="5" t="s">
        <v>368</v>
      </c>
      <c r="F25" s="5">
        <v>0.0265</v>
      </c>
      <c r="G25" s="6">
        <v>0.029</v>
      </c>
      <c r="H25" s="6">
        <v>0.0025</v>
      </c>
      <c r="I25" s="5" t="s">
        <v>107</v>
      </c>
      <c r="J25" s="5" t="s">
        <v>321</v>
      </c>
      <c r="K25" s="5" t="s">
        <v>322</v>
      </c>
      <c r="L25" s="5" t="s">
        <v>1367</v>
      </c>
      <c r="M25" s="5" t="s">
        <v>36</v>
      </c>
      <c r="N25" s="5" t="s">
        <v>37</v>
      </c>
      <c r="O25" s="5">
        <v>200</v>
      </c>
      <c r="P25" s="5">
        <v>5.3</v>
      </c>
      <c r="Q25" s="25" t="s">
        <v>324</v>
      </c>
      <c r="R25" s="5">
        <v>15.5</v>
      </c>
      <c r="S25" s="5">
        <v>604.2</v>
      </c>
      <c r="XEZ25"/>
      <c r="XFA25"/>
      <c r="XFB25"/>
      <c r="XFC25"/>
      <c r="XFD25"/>
    </row>
    <row r="26" s="2" customFormat="1" spans="1:16384">
      <c r="A26" s="5">
        <v>24</v>
      </c>
      <c r="B26" s="5" t="s">
        <v>24</v>
      </c>
      <c r="C26" s="5" t="s">
        <v>25</v>
      </c>
      <c r="D26" s="5" t="s">
        <v>369</v>
      </c>
      <c r="E26" s="5" t="s">
        <v>370</v>
      </c>
      <c r="F26" s="5">
        <v>0.0275</v>
      </c>
      <c r="G26" s="6"/>
      <c r="H26" s="6">
        <v>-0.0275</v>
      </c>
      <c r="I26" s="5" t="s">
        <v>107</v>
      </c>
      <c r="J26" s="5" t="s">
        <v>321</v>
      </c>
      <c r="K26" s="5" t="s">
        <v>322</v>
      </c>
      <c r="L26" s="5" t="s">
        <v>1367</v>
      </c>
      <c r="M26" s="5" t="s">
        <v>36</v>
      </c>
      <c r="N26" s="5" t="s">
        <v>37</v>
      </c>
      <c r="O26" s="5">
        <v>200</v>
      </c>
      <c r="P26" s="5">
        <v>5.5</v>
      </c>
      <c r="Q26" s="25" t="s">
        <v>324</v>
      </c>
      <c r="R26" s="5">
        <v>15.5</v>
      </c>
      <c r="S26" s="5">
        <v>627</v>
      </c>
      <c r="XEZ26"/>
      <c r="XFA26"/>
      <c r="XFB26"/>
      <c r="XFC26"/>
      <c r="XFD26"/>
    </row>
    <row r="27" s="2" customFormat="1" spans="1:16384">
      <c r="A27" s="5">
        <v>25</v>
      </c>
      <c r="B27" s="5" t="s">
        <v>24</v>
      </c>
      <c r="C27" s="5"/>
      <c r="D27" s="5" t="s">
        <v>371</v>
      </c>
      <c r="E27" s="5" t="s">
        <v>372</v>
      </c>
      <c r="F27" s="5">
        <v>0.1665</v>
      </c>
      <c r="G27" s="6">
        <v>0.164</v>
      </c>
      <c r="H27" s="6">
        <v>-0.0025</v>
      </c>
      <c r="I27" s="5" t="s">
        <v>107</v>
      </c>
      <c r="J27" s="5" t="s">
        <v>321</v>
      </c>
      <c r="K27" s="5" t="s">
        <v>322</v>
      </c>
      <c r="L27" s="5" t="s">
        <v>1367</v>
      </c>
      <c r="M27" s="5" t="s">
        <v>36</v>
      </c>
      <c r="N27" s="5" t="s">
        <v>37</v>
      </c>
      <c r="O27" s="5">
        <v>100</v>
      </c>
      <c r="P27" s="5">
        <v>16.65</v>
      </c>
      <c r="Q27" s="25" t="s">
        <v>324</v>
      </c>
      <c r="R27" s="5">
        <v>15.5</v>
      </c>
      <c r="S27" s="5">
        <v>1898.1</v>
      </c>
      <c r="XEZ27"/>
      <c r="XFA27"/>
      <c r="XFB27"/>
      <c r="XFC27"/>
      <c r="XFD27"/>
    </row>
    <row r="28" s="2" customFormat="1" spans="1:16384">
      <c r="A28" s="5">
        <v>26</v>
      </c>
      <c r="B28" s="5" t="s">
        <v>24</v>
      </c>
      <c r="C28" s="5"/>
      <c r="D28" s="5" t="s">
        <v>373</v>
      </c>
      <c r="E28" s="5" t="s">
        <v>374</v>
      </c>
      <c r="F28" s="5">
        <v>0.0365</v>
      </c>
      <c r="G28" s="6">
        <v>0.037</v>
      </c>
      <c r="H28" s="6">
        <v>0.0005</v>
      </c>
      <c r="I28" s="5" t="s">
        <v>107</v>
      </c>
      <c r="J28" s="5" t="s">
        <v>321</v>
      </c>
      <c r="K28" s="5" t="s">
        <v>322</v>
      </c>
      <c r="L28" s="5" t="s">
        <v>1367</v>
      </c>
      <c r="M28" s="5" t="s">
        <v>36</v>
      </c>
      <c r="N28" s="5" t="s">
        <v>37</v>
      </c>
      <c r="O28" s="5">
        <v>100</v>
      </c>
      <c r="P28" s="5">
        <v>3.65</v>
      </c>
      <c r="Q28" s="25" t="s">
        <v>324</v>
      </c>
      <c r="R28" s="5">
        <v>15.5</v>
      </c>
      <c r="S28" s="5">
        <v>416.1</v>
      </c>
      <c r="XEZ28"/>
      <c r="XFA28"/>
      <c r="XFB28"/>
      <c r="XFC28"/>
      <c r="XFD28"/>
    </row>
    <row r="29" s="2" customFormat="1" spans="1:16384">
      <c r="A29" s="5">
        <v>27</v>
      </c>
      <c r="B29" s="5" t="s">
        <v>24</v>
      </c>
      <c r="C29" s="5" t="s">
        <v>150</v>
      </c>
      <c r="D29" s="5" t="s">
        <v>375</v>
      </c>
      <c r="E29" s="5" t="s">
        <v>376</v>
      </c>
      <c r="F29" s="5">
        <v>0.0765</v>
      </c>
      <c r="G29" s="6"/>
      <c r="H29" s="6">
        <v>-0.0765</v>
      </c>
      <c r="I29" s="5" t="s">
        <v>107</v>
      </c>
      <c r="J29" s="5" t="s">
        <v>321</v>
      </c>
      <c r="K29" s="5" t="s">
        <v>322</v>
      </c>
      <c r="L29" s="5" t="s">
        <v>1367</v>
      </c>
      <c r="M29" s="5" t="s">
        <v>36</v>
      </c>
      <c r="N29" s="5" t="s">
        <v>37</v>
      </c>
      <c r="O29" s="5">
        <v>0</v>
      </c>
      <c r="P29" s="5">
        <v>0</v>
      </c>
      <c r="Q29" s="25" t="s">
        <v>324</v>
      </c>
      <c r="R29" s="5">
        <v>15.5</v>
      </c>
      <c r="S29" s="5">
        <v>0</v>
      </c>
      <c r="XEZ29"/>
      <c r="XFA29"/>
      <c r="XFB29"/>
      <c r="XFC29"/>
      <c r="XFD29"/>
    </row>
    <row r="30" s="2" customFormat="1" spans="1:16384">
      <c r="A30" s="5">
        <v>28</v>
      </c>
      <c r="B30" s="5" t="s">
        <v>24</v>
      </c>
      <c r="C30" s="5" t="s">
        <v>150</v>
      </c>
      <c r="D30" s="5" t="s">
        <v>377</v>
      </c>
      <c r="E30" s="5" t="s">
        <v>378</v>
      </c>
      <c r="F30" s="5">
        <v>0.0765</v>
      </c>
      <c r="G30" s="6"/>
      <c r="H30" s="6">
        <v>-0.0765</v>
      </c>
      <c r="I30" s="5" t="s">
        <v>107</v>
      </c>
      <c r="J30" s="5" t="s">
        <v>321</v>
      </c>
      <c r="K30" s="5" t="s">
        <v>322</v>
      </c>
      <c r="L30" s="5" t="s">
        <v>1367</v>
      </c>
      <c r="M30" s="5" t="s">
        <v>36</v>
      </c>
      <c r="N30" s="5" t="s">
        <v>37</v>
      </c>
      <c r="O30" s="5">
        <v>0</v>
      </c>
      <c r="P30" s="5">
        <v>0</v>
      </c>
      <c r="Q30" s="25" t="s">
        <v>324</v>
      </c>
      <c r="R30" s="5">
        <v>15.5</v>
      </c>
      <c r="S30" s="5">
        <v>0</v>
      </c>
      <c r="XEZ30"/>
      <c r="XFA30"/>
      <c r="XFB30"/>
      <c r="XFC30"/>
      <c r="XFD30"/>
    </row>
    <row r="31" s="2" customFormat="1" spans="1:16384">
      <c r="A31" s="5">
        <v>29</v>
      </c>
      <c r="B31" s="5" t="s">
        <v>24</v>
      </c>
      <c r="C31" s="5" t="s">
        <v>150</v>
      </c>
      <c r="D31" s="5" t="s">
        <v>379</v>
      </c>
      <c r="E31" s="5" t="s">
        <v>380</v>
      </c>
      <c r="F31" s="5">
        <v>0.05</v>
      </c>
      <c r="G31" s="6"/>
      <c r="H31" s="6">
        <v>-0.05</v>
      </c>
      <c r="I31" s="5" t="s">
        <v>107</v>
      </c>
      <c r="J31" s="5" t="s">
        <v>321</v>
      </c>
      <c r="K31" s="5" t="s">
        <v>322</v>
      </c>
      <c r="L31" s="5" t="s">
        <v>1367</v>
      </c>
      <c r="M31" s="5" t="s">
        <v>36</v>
      </c>
      <c r="N31" s="5" t="s">
        <v>37</v>
      </c>
      <c r="O31" s="5">
        <v>0</v>
      </c>
      <c r="P31" s="5">
        <v>0</v>
      </c>
      <c r="Q31" s="25" t="s">
        <v>324</v>
      </c>
      <c r="R31" s="5">
        <v>15.5</v>
      </c>
      <c r="S31" s="5">
        <v>0</v>
      </c>
      <c r="XEZ31"/>
      <c r="XFA31"/>
      <c r="XFB31"/>
      <c r="XFC31"/>
      <c r="XFD31"/>
    </row>
    <row r="32" s="2" customFormat="1" spans="1:16384">
      <c r="A32" s="5">
        <v>30</v>
      </c>
      <c r="B32" s="5" t="s">
        <v>24</v>
      </c>
      <c r="C32" s="5" t="s">
        <v>381</v>
      </c>
      <c r="D32" s="5" t="s">
        <v>382</v>
      </c>
      <c r="E32" s="5" t="s">
        <v>383</v>
      </c>
      <c r="F32" s="5">
        <v>0.088</v>
      </c>
      <c r="G32" s="6">
        <v>0.093</v>
      </c>
      <c r="H32" s="6">
        <v>0.005</v>
      </c>
      <c r="I32" s="5" t="s">
        <v>107</v>
      </c>
      <c r="J32" s="5" t="s">
        <v>321</v>
      </c>
      <c r="K32" s="5" t="s">
        <v>322</v>
      </c>
      <c r="L32" s="5" t="s">
        <v>1367</v>
      </c>
      <c r="M32" s="5" t="s">
        <v>36</v>
      </c>
      <c r="N32" s="5" t="s">
        <v>37</v>
      </c>
      <c r="O32" s="5">
        <v>60</v>
      </c>
      <c r="P32" s="5">
        <v>5.28</v>
      </c>
      <c r="Q32" s="25" t="s">
        <v>324</v>
      </c>
      <c r="R32" s="5">
        <v>15.5</v>
      </c>
      <c r="S32" s="5">
        <v>601.92</v>
      </c>
      <c r="XEZ32"/>
      <c r="XFA32"/>
      <c r="XFB32"/>
      <c r="XFC32"/>
      <c r="XFD32"/>
    </row>
    <row r="33" s="19" customFormat="1" spans="1:16384">
      <c r="A33" s="21">
        <v>31</v>
      </c>
      <c r="B33" s="21" t="s">
        <v>24</v>
      </c>
      <c r="C33" s="21" t="s">
        <v>40</v>
      </c>
      <c r="D33" s="21" t="s">
        <v>384</v>
      </c>
      <c r="E33" s="21" t="s">
        <v>385</v>
      </c>
      <c r="F33" s="21">
        <v>0.1235</v>
      </c>
      <c r="G33" s="22">
        <v>0.122</v>
      </c>
      <c r="H33" s="22">
        <v>-0.0015</v>
      </c>
      <c r="I33" s="21" t="s">
        <v>107</v>
      </c>
      <c r="J33" s="21" t="s">
        <v>321</v>
      </c>
      <c r="K33" s="21" t="s">
        <v>322</v>
      </c>
      <c r="L33" s="5" t="s">
        <v>1367</v>
      </c>
      <c r="M33" s="24" t="s">
        <v>36</v>
      </c>
      <c r="N33" s="24" t="s">
        <v>37</v>
      </c>
      <c r="O33" s="24">
        <v>3000</v>
      </c>
      <c r="P33" s="24">
        <v>370.5</v>
      </c>
      <c r="Q33" s="27" t="s">
        <v>324</v>
      </c>
      <c r="R33" s="5">
        <v>15.5</v>
      </c>
      <c r="S33" s="5">
        <v>42237</v>
      </c>
      <c r="T33" s="2"/>
      <c r="U33" s="2"/>
      <c r="V33" s="2"/>
      <c r="W33" s="2"/>
      <c r="X33" s="2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9"/>
      <c r="XFA33" s="29"/>
      <c r="XFB33" s="29"/>
      <c r="XFC33" s="29"/>
      <c r="XFD33" s="29"/>
    </row>
    <row r="34" s="19" customFormat="1" spans="1:16384">
      <c r="A34" s="21">
        <v>32</v>
      </c>
      <c r="B34" s="15" t="s">
        <v>24</v>
      </c>
      <c r="C34" s="15" t="s">
        <v>40</v>
      </c>
      <c r="D34" s="15" t="s">
        <v>386</v>
      </c>
      <c r="E34" s="15" t="s">
        <v>387</v>
      </c>
      <c r="F34" s="15">
        <v>0.009</v>
      </c>
      <c r="G34" s="20">
        <v>0.009</v>
      </c>
      <c r="H34" s="20">
        <v>0</v>
      </c>
      <c r="I34" s="15" t="s">
        <v>107</v>
      </c>
      <c r="J34" s="15" t="s">
        <v>321</v>
      </c>
      <c r="K34" s="15" t="s">
        <v>322</v>
      </c>
      <c r="L34" s="5" t="s">
        <v>1367</v>
      </c>
      <c r="M34" s="24" t="s">
        <v>36</v>
      </c>
      <c r="N34" s="24" t="s">
        <v>37</v>
      </c>
      <c r="O34" s="24">
        <v>3000</v>
      </c>
      <c r="P34" s="24">
        <v>27</v>
      </c>
      <c r="Q34" s="26" t="s">
        <v>324</v>
      </c>
      <c r="R34" s="5">
        <v>15.5</v>
      </c>
      <c r="S34" s="5">
        <v>3078</v>
      </c>
      <c r="T34" s="2"/>
      <c r="U34" s="2"/>
      <c r="V34" s="2"/>
      <c r="W34" s="2"/>
      <c r="X34" s="2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9"/>
      <c r="XFA34" s="29"/>
      <c r="XFB34" s="29"/>
      <c r="XFC34" s="29"/>
      <c r="XFD34" s="29"/>
    </row>
    <row r="35" s="2" customFormat="1" spans="1:16384">
      <c r="A35" s="5">
        <v>33</v>
      </c>
      <c r="B35" s="5" t="s">
        <v>24</v>
      </c>
      <c r="C35" s="5" t="s">
        <v>49</v>
      </c>
      <c r="D35" s="5" t="s">
        <v>388</v>
      </c>
      <c r="E35" s="5" t="s">
        <v>389</v>
      </c>
      <c r="F35" s="5">
        <v>0.035</v>
      </c>
      <c r="G35" s="6">
        <v>0.035</v>
      </c>
      <c r="H35" s="6">
        <v>0</v>
      </c>
      <c r="I35" s="5" t="s">
        <v>107</v>
      </c>
      <c r="J35" s="5" t="s">
        <v>321</v>
      </c>
      <c r="K35" s="5" t="s">
        <v>322</v>
      </c>
      <c r="L35" s="5" t="s">
        <v>1367</v>
      </c>
      <c r="M35" s="5" t="s">
        <v>36</v>
      </c>
      <c r="N35" s="5" t="s">
        <v>37</v>
      </c>
      <c r="O35" s="5">
        <v>100</v>
      </c>
      <c r="P35" s="5">
        <v>3.5</v>
      </c>
      <c r="Q35" s="25" t="s">
        <v>324</v>
      </c>
      <c r="R35" s="5">
        <v>15.5</v>
      </c>
      <c r="S35" s="5">
        <v>399</v>
      </c>
      <c r="XEZ35"/>
      <c r="XFA35"/>
      <c r="XFB35"/>
      <c r="XFC35"/>
      <c r="XFD35"/>
    </row>
    <row r="36" s="2" customFormat="1" spans="1:16384">
      <c r="A36" s="5">
        <v>34</v>
      </c>
      <c r="B36" s="5" t="s">
        <v>24</v>
      </c>
      <c r="C36" s="5" t="s">
        <v>381</v>
      </c>
      <c r="D36" s="5" t="s">
        <v>56</v>
      </c>
      <c r="E36" s="5" t="s">
        <v>390</v>
      </c>
      <c r="F36" s="5">
        <v>0.0545</v>
      </c>
      <c r="G36" s="6">
        <v>0.055</v>
      </c>
      <c r="H36" s="6">
        <v>0.0005</v>
      </c>
      <c r="I36" s="5" t="s">
        <v>107</v>
      </c>
      <c r="J36" s="5" t="s">
        <v>321</v>
      </c>
      <c r="K36" s="5" t="s">
        <v>322</v>
      </c>
      <c r="L36" s="5" t="s">
        <v>1367</v>
      </c>
      <c r="M36" s="5" t="s">
        <v>36</v>
      </c>
      <c r="N36" s="5" t="s">
        <v>37</v>
      </c>
      <c r="O36" s="5">
        <v>600</v>
      </c>
      <c r="P36" s="5">
        <v>32.7</v>
      </c>
      <c r="Q36" s="25" t="s">
        <v>324</v>
      </c>
      <c r="R36" s="5">
        <v>15.5</v>
      </c>
      <c r="S36" s="5">
        <v>3727.8</v>
      </c>
      <c r="XEZ36"/>
      <c r="XFA36"/>
      <c r="XFB36"/>
      <c r="XFC36"/>
      <c r="XFD36"/>
    </row>
    <row r="37" s="2" customFormat="1" spans="1:16384">
      <c r="A37" s="5">
        <v>35</v>
      </c>
      <c r="B37" s="5" t="s">
        <v>24</v>
      </c>
      <c r="C37" s="5" t="s">
        <v>49</v>
      </c>
      <c r="D37" s="5" t="s">
        <v>391</v>
      </c>
      <c r="E37" s="5" t="s">
        <v>392</v>
      </c>
      <c r="F37" s="5">
        <v>0.165</v>
      </c>
      <c r="G37" s="6">
        <v>0.194</v>
      </c>
      <c r="H37" s="6">
        <v>0.029</v>
      </c>
      <c r="I37" s="5" t="s">
        <v>107</v>
      </c>
      <c r="J37" s="5" t="s">
        <v>321</v>
      </c>
      <c r="K37" s="5" t="s">
        <v>322</v>
      </c>
      <c r="L37" s="5" t="s">
        <v>1367</v>
      </c>
      <c r="M37" s="5" t="s">
        <v>36</v>
      </c>
      <c r="N37" s="5" t="s">
        <v>37</v>
      </c>
      <c r="O37" s="5">
        <v>0</v>
      </c>
      <c r="P37" s="5">
        <v>0</v>
      </c>
      <c r="Q37" s="25" t="s">
        <v>324</v>
      </c>
      <c r="R37" s="5">
        <v>15.5</v>
      </c>
      <c r="S37" s="5">
        <v>0</v>
      </c>
      <c r="XEZ37"/>
      <c r="XFA37"/>
      <c r="XFB37"/>
      <c r="XFC37"/>
      <c r="XFD37"/>
    </row>
    <row r="38" s="2" customFormat="1" spans="1:16384">
      <c r="A38" s="5">
        <v>36</v>
      </c>
      <c r="B38" s="5" t="s">
        <v>24</v>
      </c>
      <c r="C38" s="5" t="s">
        <v>49</v>
      </c>
      <c r="D38" s="5" t="s">
        <v>393</v>
      </c>
      <c r="E38" s="5" t="s">
        <v>394</v>
      </c>
      <c r="F38" s="5">
        <v>0.168</v>
      </c>
      <c r="G38" s="6">
        <v>0.169</v>
      </c>
      <c r="H38" s="6">
        <v>0.001</v>
      </c>
      <c r="I38" s="5" t="s">
        <v>107</v>
      </c>
      <c r="J38" s="5" t="s">
        <v>321</v>
      </c>
      <c r="K38" s="5" t="s">
        <v>322</v>
      </c>
      <c r="L38" s="5" t="s">
        <v>1367</v>
      </c>
      <c r="M38" s="5" t="s">
        <v>36</v>
      </c>
      <c r="N38" s="5" t="s">
        <v>37</v>
      </c>
      <c r="O38" s="5">
        <v>0</v>
      </c>
      <c r="P38" s="5">
        <v>0</v>
      </c>
      <c r="Q38" s="25" t="s">
        <v>324</v>
      </c>
      <c r="R38" s="5">
        <v>15.5</v>
      </c>
      <c r="S38" s="5">
        <v>0</v>
      </c>
      <c r="XEZ38"/>
      <c r="XFA38"/>
      <c r="XFB38"/>
      <c r="XFC38"/>
      <c r="XFD38"/>
    </row>
    <row r="39" s="2" customFormat="1" spans="1:16384">
      <c r="A39" s="5">
        <v>37</v>
      </c>
      <c r="B39" s="5" t="s">
        <v>24</v>
      </c>
      <c r="C39" s="5" t="s">
        <v>381</v>
      </c>
      <c r="D39" s="5" t="s">
        <v>395</v>
      </c>
      <c r="E39" s="5" t="s">
        <v>396</v>
      </c>
      <c r="F39" s="5">
        <v>0.086</v>
      </c>
      <c r="G39" s="6">
        <v>0.087</v>
      </c>
      <c r="H39" s="6">
        <v>0.001</v>
      </c>
      <c r="I39" s="5" t="s">
        <v>107</v>
      </c>
      <c r="J39" s="5" t="s">
        <v>321</v>
      </c>
      <c r="K39" s="5" t="s">
        <v>322</v>
      </c>
      <c r="L39" s="5" t="s">
        <v>1367</v>
      </c>
      <c r="M39" s="5" t="s">
        <v>36</v>
      </c>
      <c r="N39" s="5" t="s">
        <v>37</v>
      </c>
      <c r="O39" s="5">
        <v>60</v>
      </c>
      <c r="P39" s="5">
        <v>5.16</v>
      </c>
      <c r="Q39" s="25" t="s">
        <v>324</v>
      </c>
      <c r="R39" s="5">
        <v>15.5</v>
      </c>
      <c r="S39" s="5">
        <v>588.24</v>
      </c>
      <c r="XEZ39"/>
      <c r="XFA39"/>
      <c r="XFB39"/>
      <c r="XFC39"/>
      <c r="XFD39"/>
    </row>
    <row r="40" s="2" customFormat="1" spans="1:16384">
      <c r="A40" s="5">
        <v>38</v>
      </c>
      <c r="B40" s="5" t="s">
        <v>24</v>
      </c>
      <c r="C40" s="5" t="s">
        <v>381</v>
      </c>
      <c r="D40" s="5" t="s">
        <v>397</v>
      </c>
      <c r="E40" s="5" t="s">
        <v>398</v>
      </c>
      <c r="F40" s="5">
        <v>0.086</v>
      </c>
      <c r="G40" s="6">
        <v>0.087</v>
      </c>
      <c r="H40" s="6">
        <v>0.001</v>
      </c>
      <c r="I40" s="5" t="s">
        <v>107</v>
      </c>
      <c r="J40" s="5" t="s">
        <v>321</v>
      </c>
      <c r="K40" s="5" t="s">
        <v>322</v>
      </c>
      <c r="L40" s="5" t="s">
        <v>1367</v>
      </c>
      <c r="M40" s="5" t="s">
        <v>36</v>
      </c>
      <c r="N40" s="5" t="s">
        <v>37</v>
      </c>
      <c r="O40" s="5">
        <v>60</v>
      </c>
      <c r="P40" s="5">
        <v>5.16</v>
      </c>
      <c r="Q40" s="25" t="s">
        <v>324</v>
      </c>
      <c r="R40" s="5">
        <v>15.5</v>
      </c>
      <c r="S40" s="5">
        <v>588.24</v>
      </c>
      <c r="XEZ40"/>
      <c r="XFA40"/>
      <c r="XFB40"/>
      <c r="XFC40"/>
      <c r="XFD40"/>
    </row>
    <row r="41" s="2" customFormat="1" hidden="1" spans="1:16384">
      <c r="A41" s="5">
        <v>39</v>
      </c>
      <c r="B41" s="5" t="s">
        <v>24</v>
      </c>
      <c r="C41" s="5" t="s">
        <v>399</v>
      </c>
      <c r="D41" s="5" t="s">
        <v>400</v>
      </c>
      <c r="E41" s="5" t="s">
        <v>401</v>
      </c>
      <c r="F41" s="5">
        <v>0.0375</v>
      </c>
      <c r="G41" s="6">
        <v>0.038</v>
      </c>
      <c r="H41" s="6">
        <v>0.0005</v>
      </c>
      <c r="I41" s="5" t="s">
        <v>402</v>
      </c>
      <c r="J41" s="5" t="s">
        <v>247</v>
      </c>
      <c r="K41" s="5" t="s">
        <v>403</v>
      </c>
      <c r="L41" s="5" t="s">
        <v>1367</v>
      </c>
      <c r="M41" s="5" t="s">
        <v>36</v>
      </c>
      <c r="N41" s="5" t="s">
        <v>37</v>
      </c>
      <c r="O41" s="5">
        <v>100</v>
      </c>
      <c r="P41" s="5">
        <v>3.75</v>
      </c>
      <c r="Q41" s="5"/>
      <c r="R41" s="5"/>
      <c r="S41" s="5"/>
      <c r="XEZ41"/>
      <c r="XFA41"/>
      <c r="XFB41"/>
      <c r="XFC41"/>
      <c r="XFD41"/>
    </row>
    <row r="42" s="2" customFormat="1" hidden="1" spans="1:16384">
      <c r="A42" s="5">
        <v>40</v>
      </c>
      <c r="B42" s="5" t="s">
        <v>24</v>
      </c>
      <c r="C42" s="5" t="s">
        <v>399</v>
      </c>
      <c r="D42" s="5" t="s">
        <v>404</v>
      </c>
      <c r="E42" s="5" t="s">
        <v>405</v>
      </c>
      <c r="F42" s="5">
        <v>0.037</v>
      </c>
      <c r="G42" s="6">
        <v>0.038</v>
      </c>
      <c r="H42" s="6">
        <v>0.001</v>
      </c>
      <c r="I42" s="5" t="s">
        <v>402</v>
      </c>
      <c r="J42" s="5" t="s">
        <v>247</v>
      </c>
      <c r="K42" s="5" t="s">
        <v>403</v>
      </c>
      <c r="L42" s="5" t="s">
        <v>1367</v>
      </c>
      <c r="M42" s="5" t="s">
        <v>36</v>
      </c>
      <c r="N42" s="5" t="s">
        <v>37</v>
      </c>
      <c r="O42" s="5">
        <v>100</v>
      </c>
      <c r="P42" s="5">
        <v>3.7</v>
      </c>
      <c r="Q42" s="5"/>
      <c r="R42" s="5"/>
      <c r="S42" s="5"/>
      <c r="XEZ42"/>
      <c r="XFA42"/>
      <c r="XFB42"/>
      <c r="XFC42"/>
      <c r="XFD42"/>
    </row>
    <row r="43" s="2" customFormat="1" hidden="1" spans="1:16384">
      <c r="A43" s="5">
        <v>41</v>
      </c>
      <c r="B43" s="5" t="s">
        <v>24</v>
      </c>
      <c r="C43" s="5" t="s">
        <v>406</v>
      </c>
      <c r="D43" s="5" t="s">
        <v>407</v>
      </c>
      <c r="E43" s="5" t="s">
        <v>408</v>
      </c>
      <c r="F43" s="5"/>
      <c r="G43" s="6"/>
      <c r="H43" s="6">
        <v>0</v>
      </c>
      <c r="I43" s="5" t="s">
        <v>107</v>
      </c>
      <c r="J43" s="5" t="s">
        <v>316</v>
      </c>
      <c r="K43" s="5" t="s">
        <v>317</v>
      </c>
      <c r="L43" s="5" t="s">
        <v>1367</v>
      </c>
      <c r="M43" s="5" t="s">
        <v>36</v>
      </c>
      <c r="N43" s="5" t="s">
        <v>37</v>
      </c>
      <c r="O43" s="5">
        <v>0</v>
      </c>
      <c r="P43" s="5">
        <v>0</v>
      </c>
      <c r="Q43" s="5"/>
      <c r="R43" s="5"/>
      <c r="S43" s="5"/>
      <c r="XEZ43"/>
      <c r="XFA43"/>
      <c r="XFB43"/>
      <c r="XFC43"/>
      <c r="XFD43"/>
    </row>
    <row r="44" s="2" customFormat="1" hidden="1" spans="1:16384">
      <c r="A44" s="5">
        <v>42</v>
      </c>
      <c r="B44" s="5" t="s">
        <v>24</v>
      </c>
      <c r="C44" s="5" t="s">
        <v>406</v>
      </c>
      <c r="D44" s="5" t="s">
        <v>409</v>
      </c>
      <c r="E44" s="5" t="s">
        <v>410</v>
      </c>
      <c r="F44" s="5"/>
      <c r="G44" s="6"/>
      <c r="H44" s="6">
        <v>0</v>
      </c>
      <c r="I44" s="5" t="s">
        <v>107</v>
      </c>
      <c r="J44" s="5" t="s">
        <v>316</v>
      </c>
      <c r="K44" s="5" t="s">
        <v>317</v>
      </c>
      <c r="L44" s="5" t="s">
        <v>1367</v>
      </c>
      <c r="M44" s="5" t="s">
        <v>36</v>
      </c>
      <c r="N44" s="5" t="s">
        <v>37</v>
      </c>
      <c r="O44" s="5">
        <v>0</v>
      </c>
      <c r="P44" s="5">
        <v>0</v>
      </c>
      <c r="Q44" s="5"/>
      <c r="R44" s="5"/>
      <c r="S44" s="5"/>
      <c r="XEZ44"/>
      <c r="XFA44"/>
      <c r="XFB44"/>
      <c r="XFC44"/>
      <c r="XFD44"/>
    </row>
    <row r="45" s="2" customFormat="1" hidden="1" spans="1:16384">
      <c r="A45" s="5">
        <v>43</v>
      </c>
      <c r="B45" s="5" t="s">
        <v>24</v>
      </c>
      <c r="C45" s="5" t="s">
        <v>411</v>
      </c>
      <c r="D45" s="5" t="s">
        <v>412</v>
      </c>
      <c r="E45" s="5" t="s">
        <v>413</v>
      </c>
      <c r="F45" s="5">
        <v>0.024</v>
      </c>
      <c r="G45" s="6"/>
      <c r="H45" s="6">
        <v>-0.024</v>
      </c>
      <c r="I45" s="5" t="s">
        <v>107</v>
      </c>
      <c r="J45" s="5" t="s">
        <v>316</v>
      </c>
      <c r="K45" s="5" t="s">
        <v>317</v>
      </c>
      <c r="L45" s="5" t="s">
        <v>1367</v>
      </c>
      <c r="M45" s="5" t="s">
        <v>36</v>
      </c>
      <c r="N45" s="5" t="s">
        <v>37</v>
      </c>
      <c r="O45" s="5">
        <v>60</v>
      </c>
      <c r="P45" s="5">
        <v>1.44</v>
      </c>
      <c r="Q45" s="5"/>
      <c r="R45" s="5"/>
      <c r="S45" s="5"/>
      <c r="XEZ45"/>
      <c r="XFA45"/>
      <c r="XFB45"/>
      <c r="XFC45"/>
      <c r="XFD45"/>
    </row>
    <row r="46" s="2" customFormat="1" hidden="1" spans="1:16384">
      <c r="A46" s="5">
        <v>44</v>
      </c>
      <c r="B46" s="5" t="s">
        <v>24</v>
      </c>
      <c r="C46" s="5" t="s">
        <v>411</v>
      </c>
      <c r="D46" s="5" t="s">
        <v>414</v>
      </c>
      <c r="E46" s="5" t="s">
        <v>415</v>
      </c>
      <c r="F46" s="5">
        <v>0.024</v>
      </c>
      <c r="G46" s="6"/>
      <c r="H46" s="6">
        <v>-0.024</v>
      </c>
      <c r="I46" s="5" t="s">
        <v>107</v>
      </c>
      <c r="J46" s="5" t="s">
        <v>316</v>
      </c>
      <c r="K46" s="5" t="s">
        <v>317</v>
      </c>
      <c r="L46" s="5" t="s">
        <v>1367</v>
      </c>
      <c r="M46" s="5" t="s">
        <v>36</v>
      </c>
      <c r="N46" s="5" t="s">
        <v>37</v>
      </c>
      <c r="O46" s="5">
        <v>60</v>
      </c>
      <c r="P46" s="5">
        <v>1.44</v>
      </c>
      <c r="Q46" s="5"/>
      <c r="R46" s="5"/>
      <c r="S46" s="5"/>
      <c r="XEZ46"/>
      <c r="XFA46"/>
      <c r="XFB46"/>
      <c r="XFC46"/>
      <c r="XFD46"/>
    </row>
    <row r="47" s="2" customFormat="1" hidden="1" spans="1:16384">
      <c r="A47" s="5">
        <v>45</v>
      </c>
      <c r="B47" s="5" t="s">
        <v>24</v>
      </c>
      <c r="C47" s="5" t="s">
        <v>77</v>
      </c>
      <c r="D47" s="5" t="s">
        <v>416</v>
      </c>
      <c r="E47" s="5" t="s">
        <v>417</v>
      </c>
      <c r="F47" s="5">
        <v>0.181</v>
      </c>
      <c r="G47" s="6"/>
      <c r="H47" s="6">
        <v>-0.181</v>
      </c>
      <c r="I47" s="5" t="s">
        <v>225</v>
      </c>
      <c r="J47" s="5" t="s">
        <v>72</v>
      </c>
      <c r="K47" s="5" t="s">
        <v>418</v>
      </c>
      <c r="L47" s="5" t="s">
        <v>1367</v>
      </c>
      <c r="M47" s="5" t="s">
        <v>36</v>
      </c>
      <c r="N47" s="5" t="s">
        <v>37</v>
      </c>
      <c r="O47" s="5">
        <v>100</v>
      </c>
      <c r="P47" s="5">
        <v>18.1</v>
      </c>
      <c r="Q47" s="5"/>
      <c r="R47" s="5"/>
      <c r="S47" s="5"/>
      <c r="XEZ47"/>
      <c r="XFA47"/>
      <c r="XFB47"/>
      <c r="XFC47"/>
      <c r="XFD47"/>
    </row>
    <row r="48" customFormat="1" hidden="1" spans="1:16379">
      <c r="A48" s="5">
        <v>46</v>
      </c>
      <c r="B48" s="11" t="s">
        <v>537</v>
      </c>
      <c r="C48" s="11" t="s">
        <v>1191</v>
      </c>
      <c r="D48" s="11" t="s">
        <v>1368</v>
      </c>
      <c r="E48" s="11" t="s">
        <v>1369</v>
      </c>
      <c r="F48" s="11"/>
      <c r="G48" s="23"/>
      <c r="H48" s="23"/>
      <c r="I48" s="11" t="s">
        <v>107</v>
      </c>
      <c r="J48" s="11"/>
      <c r="K48" s="11"/>
      <c r="L48" s="5" t="s">
        <v>1367</v>
      </c>
      <c r="M48" s="23"/>
      <c r="N48" s="23"/>
      <c r="O48" s="23">
        <f>VLOOKUP(D48,[2]Sheet2!$C:$J,8,0)</f>
        <v>1236</v>
      </c>
      <c r="P48" s="23"/>
      <c r="Q48" s="23"/>
      <c r="R48" s="23"/>
      <c r="S48" s="23"/>
      <c r="XEY48" s="2"/>
    </row>
    <row r="49" customFormat="1" hidden="1" spans="1:16379">
      <c r="A49" s="5">
        <v>47</v>
      </c>
      <c r="B49" s="11" t="s">
        <v>537</v>
      </c>
      <c r="C49" s="11" t="s">
        <v>1191</v>
      </c>
      <c r="D49" s="11" t="s">
        <v>1370</v>
      </c>
      <c r="E49" s="11" t="s">
        <v>1371</v>
      </c>
      <c r="F49" s="11"/>
      <c r="G49" s="23"/>
      <c r="H49" s="23"/>
      <c r="I49" s="11" t="s">
        <v>107</v>
      </c>
      <c r="J49" s="11"/>
      <c r="K49" s="11"/>
      <c r="L49" s="5" t="s">
        <v>1367</v>
      </c>
      <c r="M49" s="23"/>
      <c r="N49" s="23"/>
      <c r="O49" s="23">
        <f>VLOOKUP(D49,[2]Sheet2!$C:$J,8,0)</f>
        <v>1649</v>
      </c>
      <c r="P49" s="23"/>
      <c r="Q49" s="23"/>
      <c r="R49" s="23"/>
      <c r="S49" s="23"/>
      <c r="XEY49" s="2"/>
    </row>
    <row r="50" customFormat="1" hidden="1" spans="1:16379">
      <c r="A50" s="5">
        <v>48</v>
      </c>
      <c r="B50" s="11" t="s">
        <v>537</v>
      </c>
      <c r="C50" s="11" t="s">
        <v>1191</v>
      </c>
      <c r="D50" s="11" t="s">
        <v>1372</v>
      </c>
      <c r="E50" s="11" t="s">
        <v>1373</v>
      </c>
      <c r="F50" s="11"/>
      <c r="G50" s="23"/>
      <c r="H50" s="23"/>
      <c r="I50" s="11" t="s">
        <v>107</v>
      </c>
      <c r="J50" s="11"/>
      <c r="K50" s="11"/>
      <c r="L50" s="5" t="s">
        <v>1367</v>
      </c>
      <c r="M50" s="23"/>
      <c r="N50" s="23"/>
      <c r="O50" s="23">
        <f>VLOOKUP(D50,[2]Sheet2!$C:$J,8,0)</f>
        <v>1368</v>
      </c>
      <c r="P50" s="23"/>
      <c r="Q50" s="23"/>
      <c r="R50" s="23"/>
      <c r="S50" s="23"/>
      <c r="XEY50" s="2"/>
    </row>
    <row r="51" customFormat="1" hidden="1" spans="1:16379">
      <c r="A51" s="5">
        <v>49</v>
      </c>
      <c r="B51" s="11" t="s">
        <v>537</v>
      </c>
      <c r="C51" s="11" t="s">
        <v>1374</v>
      </c>
      <c r="D51" s="11" t="s">
        <v>1375</v>
      </c>
      <c r="E51" s="11" t="s">
        <v>1376</v>
      </c>
      <c r="F51" s="11"/>
      <c r="G51" s="23"/>
      <c r="H51" s="23"/>
      <c r="I51" s="11" t="s">
        <v>107</v>
      </c>
      <c r="J51" s="11"/>
      <c r="K51" s="11"/>
      <c r="L51" s="5" t="s">
        <v>1367</v>
      </c>
      <c r="M51" s="23"/>
      <c r="N51" s="23"/>
      <c r="O51" s="23">
        <f>VLOOKUP(D51,[2]Sheet2!$C:$J,8,0)</f>
        <v>24</v>
      </c>
      <c r="P51" s="23"/>
      <c r="Q51" s="23"/>
      <c r="R51" s="23"/>
      <c r="S51" s="23"/>
      <c r="XEY51" s="2"/>
    </row>
    <row r="52" customFormat="1" hidden="1" spans="1:16379">
      <c r="A52" s="5">
        <v>50</v>
      </c>
      <c r="B52" s="11" t="s">
        <v>537</v>
      </c>
      <c r="C52" s="11" t="s">
        <v>1374</v>
      </c>
      <c r="D52" s="11" t="s">
        <v>1377</v>
      </c>
      <c r="E52" s="11" t="s">
        <v>1378</v>
      </c>
      <c r="F52" s="11"/>
      <c r="G52" s="23"/>
      <c r="H52" s="23"/>
      <c r="I52" s="11" t="s">
        <v>107</v>
      </c>
      <c r="J52" s="11"/>
      <c r="K52" s="11"/>
      <c r="L52" s="5" t="s">
        <v>1367</v>
      </c>
      <c r="M52" s="23"/>
      <c r="N52" s="23"/>
      <c r="O52" s="23">
        <f>VLOOKUP(D52,[2]Sheet2!$C:$J,8,0)</f>
        <v>12</v>
      </c>
      <c r="P52" s="23"/>
      <c r="Q52" s="23"/>
      <c r="R52" s="23"/>
      <c r="S52" s="23"/>
      <c r="XEY52" s="2"/>
    </row>
    <row r="53" customFormat="1" hidden="1" spans="1:16379">
      <c r="A53" s="5">
        <v>51</v>
      </c>
      <c r="B53" s="11" t="s">
        <v>537</v>
      </c>
      <c r="C53" s="11" t="s">
        <v>1374</v>
      </c>
      <c r="D53" s="11" t="s">
        <v>1379</v>
      </c>
      <c r="E53" s="11" t="s">
        <v>1380</v>
      </c>
      <c r="F53" s="11"/>
      <c r="G53" s="23"/>
      <c r="H53" s="23"/>
      <c r="I53" s="11" t="s">
        <v>107</v>
      </c>
      <c r="J53" s="11"/>
      <c r="K53" s="11"/>
      <c r="L53" s="5" t="s">
        <v>1367</v>
      </c>
      <c r="M53" s="23"/>
      <c r="N53" s="23"/>
      <c r="O53" s="23">
        <f>VLOOKUP(D53,[2]Sheet2!$C:$J,8,0)</f>
        <v>12</v>
      </c>
      <c r="P53" s="23"/>
      <c r="Q53" s="23"/>
      <c r="R53" s="23"/>
      <c r="S53" s="23"/>
      <c r="XEY53" s="2"/>
    </row>
    <row r="54" customFormat="1" hidden="1" spans="1:16379">
      <c r="A54" s="5">
        <v>52</v>
      </c>
      <c r="B54" s="11" t="s">
        <v>537</v>
      </c>
      <c r="C54" s="11" t="s">
        <v>1374</v>
      </c>
      <c r="D54" s="11" t="s">
        <v>1381</v>
      </c>
      <c r="E54" s="11" t="s">
        <v>1382</v>
      </c>
      <c r="F54" s="11"/>
      <c r="G54" s="23"/>
      <c r="H54" s="23"/>
      <c r="I54" s="11" t="s">
        <v>107</v>
      </c>
      <c r="J54" s="11"/>
      <c r="K54" s="11"/>
      <c r="L54" s="5" t="s">
        <v>1367</v>
      </c>
      <c r="M54" s="23"/>
      <c r="N54" s="23"/>
      <c r="O54" s="23">
        <f>VLOOKUP(D54,[2]Sheet2!$C:$J,8,0)</f>
        <v>12</v>
      </c>
      <c r="P54" s="23"/>
      <c r="Q54" s="23"/>
      <c r="R54" s="23"/>
      <c r="S54" s="23"/>
      <c r="XEY54" s="2"/>
    </row>
    <row r="55" customFormat="1" hidden="1" spans="1:16379">
      <c r="A55" s="5">
        <v>53</v>
      </c>
      <c r="B55" s="11" t="s">
        <v>537</v>
      </c>
      <c r="C55" s="11" t="s">
        <v>1374</v>
      </c>
      <c r="D55" s="11" t="s">
        <v>1383</v>
      </c>
      <c r="E55" s="11" t="s">
        <v>1384</v>
      </c>
      <c r="F55" s="11"/>
      <c r="G55" s="23"/>
      <c r="H55" s="23"/>
      <c r="I55" s="11" t="s">
        <v>107</v>
      </c>
      <c r="J55" s="11"/>
      <c r="K55" s="11"/>
      <c r="L55" s="5" t="s">
        <v>1367</v>
      </c>
      <c r="M55" s="23"/>
      <c r="N55" s="23"/>
      <c r="O55" s="23">
        <f>VLOOKUP(D55,[2]Sheet2!$C:$J,8,0)</f>
        <v>12</v>
      </c>
      <c r="P55" s="23"/>
      <c r="Q55" s="23"/>
      <c r="R55" s="23"/>
      <c r="S55" s="23"/>
      <c r="XEY55" s="2"/>
    </row>
    <row r="56" customFormat="1" hidden="1" spans="1:16379">
      <c r="A56" s="5">
        <v>54</v>
      </c>
      <c r="B56" s="11" t="s">
        <v>537</v>
      </c>
      <c r="C56" s="11" t="s">
        <v>1374</v>
      </c>
      <c r="D56" s="11" t="s">
        <v>1385</v>
      </c>
      <c r="E56" s="11" t="s">
        <v>1386</v>
      </c>
      <c r="F56" s="11"/>
      <c r="G56" s="23"/>
      <c r="H56" s="23"/>
      <c r="I56" s="11" t="s">
        <v>107</v>
      </c>
      <c r="J56" s="11"/>
      <c r="K56" s="11"/>
      <c r="L56" s="5" t="s">
        <v>1367</v>
      </c>
      <c r="M56" s="23"/>
      <c r="N56" s="23"/>
      <c r="O56" s="23">
        <f>VLOOKUP(D56,[2]Sheet2!$C:$J,8,0)</f>
        <v>24</v>
      </c>
      <c r="P56" s="23"/>
      <c r="Q56" s="23"/>
      <c r="R56" s="23"/>
      <c r="S56" s="23"/>
      <c r="XEY56" s="2"/>
    </row>
    <row r="57" customFormat="1" hidden="1" spans="1:16379">
      <c r="A57" s="5">
        <v>55</v>
      </c>
      <c r="B57" s="11" t="s">
        <v>537</v>
      </c>
      <c r="C57" s="11" t="s">
        <v>1374</v>
      </c>
      <c r="D57" s="11" t="s">
        <v>1387</v>
      </c>
      <c r="E57" s="11" t="s">
        <v>1388</v>
      </c>
      <c r="F57" s="11"/>
      <c r="G57" s="23"/>
      <c r="H57" s="23"/>
      <c r="I57" s="11" t="s">
        <v>107</v>
      </c>
      <c r="J57" s="11"/>
      <c r="K57" s="11"/>
      <c r="L57" s="5" t="s">
        <v>1367</v>
      </c>
      <c r="M57" s="23"/>
      <c r="N57" s="23"/>
      <c r="O57" s="23">
        <f>VLOOKUP(D57,[2]Sheet2!$C:$J,8,0)</f>
        <v>24</v>
      </c>
      <c r="P57" s="23"/>
      <c r="Q57" s="23"/>
      <c r="R57" s="23"/>
      <c r="S57" s="23"/>
      <c r="XEY57" s="2"/>
    </row>
    <row r="58" customFormat="1" hidden="1" spans="1:16379">
      <c r="A58" s="5">
        <v>56</v>
      </c>
      <c r="B58" s="11" t="s">
        <v>537</v>
      </c>
      <c r="C58" s="11" t="s">
        <v>1374</v>
      </c>
      <c r="D58" s="11" t="s">
        <v>1389</v>
      </c>
      <c r="E58" s="11" t="s">
        <v>1390</v>
      </c>
      <c r="F58" s="11"/>
      <c r="G58" s="23"/>
      <c r="H58" s="23"/>
      <c r="I58" s="11" t="s">
        <v>107</v>
      </c>
      <c r="J58" s="11"/>
      <c r="K58" s="11"/>
      <c r="L58" s="5" t="s">
        <v>1367</v>
      </c>
      <c r="M58" s="23"/>
      <c r="N58" s="23"/>
      <c r="O58" s="23"/>
      <c r="P58" s="23"/>
      <c r="Q58" s="23"/>
      <c r="R58" s="23"/>
      <c r="S58" s="23"/>
      <c r="XEY58" s="2"/>
    </row>
    <row r="59" customFormat="1" hidden="1" spans="1:16379">
      <c r="A59" s="5">
        <v>57</v>
      </c>
      <c r="B59" s="11" t="s">
        <v>537</v>
      </c>
      <c r="C59" s="11" t="s">
        <v>1259</v>
      </c>
      <c r="D59" s="11" t="s">
        <v>1391</v>
      </c>
      <c r="E59" s="11" t="s">
        <v>1392</v>
      </c>
      <c r="F59" s="11"/>
      <c r="G59" s="23"/>
      <c r="H59" s="23"/>
      <c r="I59" s="11" t="s">
        <v>107</v>
      </c>
      <c r="J59" s="11"/>
      <c r="K59" s="11"/>
      <c r="L59" s="5" t="s">
        <v>1367</v>
      </c>
      <c r="M59" s="23"/>
      <c r="N59" s="23"/>
      <c r="O59" s="23"/>
      <c r="P59" s="23"/>
      <c r="Q59" s="23"/>
      <c r="R59" s="23"/>
      <c r="S59" s="23"/>
      <c r="XEY59" s="2"/>
    </row>
    <row r="60" customFormat="1" hidden="1" spans="1:16379">
      <c r="A60" s="5">
        <v>58</v>
      </c>
      <c r="B60" s="11" t="s">
        <v>537</v>
      </c>
      <c r="C60" s="11" t="s">
        <v>1259</v>
      </c>
      <c r="D60" s="11" t="s">
        <v>1393</v>
      </c>
      <c r="E60" s="11" t="s">
        <v>1394</v>
      </c>
      <c r="F60" s="11"/>
      <c r="G60" s="23"/>
      <c r="H60" s="23"/>
      <c r="I60" s="11" t="s">
        <v>107</v>
      </c>
      <c r="J60" s="11"/>
      <c r="K60" s="11"/>
      <c r="L60" s="5" t="s">
        <v>1367</v>
      </c>
      <c r="M60" s="23"/>
      <c r="N60" s="23"/>
      <c r="O60" s="23"/>
      <c r="P60" s="23"/>
      <c r="Q60" s="23"/>
      <c r="R60" s="23"/>
      <c r="S60" s="23"/>
      <c r="XEY60" s="2"/>
    </row>
    <row r="61" customFormat="1" hidden="1" spans="1:16379">
      <c r="A61" s="5">
        <v>59</v>
      </c>
      <c r="B61" s="11" t="s">
        <v>537</v>
      </c>
      <c r="C61" s="11" t="s">
        <v>1259</v>
      </c>
      <c r="D61" s="11" t="s">
        <v>1395</v>
      </c>
      <c r="E61" s="11" t="s">
        <v>1396</v>
      </c>
      <c r="F61" s="11"/>
      <c r="G61" s="23"/>
      <c r="H61" s="23"/>
      <c r="I61" s="11" t="s">
        <v>107</v>
      </c>
      <c r="J61" s="11"/>
      <c r="K61" s="11"/>
      <c r="L61" s="5" t="s">
        <v>1367</v>
      </c>
      <c r="M61" s="23"/>
      <c r="N61" s="23"/>
      <c r="O61" s="23"/>
      <c r="P61" s="23"/>
      <c r="Q61" s="23"/>
      <c r="R61" s="23"/>
      <c r="S61" s="23"/>
      <c r="XEY61" s="2"/>
    </row>
    <row r="62" customFormat="1" hidden="1" spans="1:16379">
      <c r="A62" s="5">
        <v>60</v>
      </c>
      <c r="B62" s="11" t="s">
        <v>537</v>
      </c>
      <c r="C62" s="11" t="s">
        <v>1259</v>
      </c>
      <c r="D62" s="11" t="s">
        <v>1397</v>
      </c>
      <c r="E62" s="11" t="s">
        <v>1398</v>
      </c>
      <c r="F62" s="11"/>
      <c r="G62" s="23"/>
      <c r="H62" s="23"/>
      <c r="I62" s="11" t="s">
        <v>107</v>
      </c>
      <c r="J62" s="11"/>
      <c r="K62" s="11"/>
      <c r="L62" s="5" t="s">
        <v>1367</v>
      </c>
      <c r="M62" s="23"/>
      <c r="N62" s="23"/>
      <c r="O62" s="23"/>
      <c r="P62" s="23"/>
      <c r="Q62" s="23"/>
      <c r="R62" s="23"/>
      <c r="S62" s="23"/>
      <c r="XEY62" s="2"/>
    </row>
    <row r="63" customFormat="1" hidden="1" spans="1:16379">
      <c r="A63" s="5">
        <v>61</v>
      </c>
      <c r="B63" s="11" t="s">
        <v>537</v>
      </c>
      <c r="C63" s="11" t="s">
        <v>1374</v>
      </c>
      <c r="D63" s="11" t="s">
        <v>1399</v>
      </c>
      <c r="E63" s="11" t="s">
        <v>1400</v>
      </c>
      <c r="F63" s="11"/>
      <c r="G63" s="23"/>
      <c r="H63" s="23"/>
      <c r="I63" s="11" t="s">
        <v>107</v>
      </c>
      <c r="J63" s="11"/>
      <c r="K63" s="11"/>
      <c r="L63" s="5" t="s">
        <v>1367</v>
      </c>
      <c r="M63" s="23"/>
      <c r="N63" s="23"/>
      <c r="O63" s="23"/>
      <c r="P63" s="23"/>
      <c r="Q63" s="23"/>
      <c r="R63" s="23"/>
      <c r="S63" s="23"/>
      <c r="XEY63" s="2"/>
    </row>
    <row r="64" customFormat="1" hidden="1" spans="1:16379">
      <c r="A64" s="5">
        <v>62</v>
      </c>
      <c r="B64" s="11" t="s">
        <v>537</v>
      </c>
      <c r="C64" s="11" t="s">
        <v>1374</v>
      </c>
      <c r="D64" s="11" t="s">
        <v>1401</v>
      </c>
      <c r="E64" s="11" t="s">
        <v>1402</v>
      </c>
      <c r="F64" s="11"/>
      <c r="G64" s="23"/>
      <c r="H64" s="23"/>
      <c r="I64" s="11" t="s">
        <v>107</v>
      </c>
      <c r="J64" s="11"/>
      <c r="K64" s="11"/>
      <c r="L64" s="5" t="s">
        <v>1367</v>
      </c>
      <c r="M64" s="23"/>
      <c r="N64" s="23"/>
      <c r="O64" s="23"/>
      <c r="P64" s="23"/>
      <c r="Q64" s="23"/>
      <c r="R64" s="23"/>
      <c r="S64" s="23"/>
      <c r="XEY64" s="2"/>
    </row>
    <row r="65" customFormat="1" hidden="1" spans="1:16379">
      <c r="A65" s="5">
        <v>63</v>
      </c>
      <c r="B65" s="11" t="s">
        <v>537</v>
      </c>
      <c r="C65" s="11" t="s">
        <v>1374</v>
      </c>
      <c r="D65" s="11" t="s">
        <v>1403</v>
      </c>
      <c r="E65" s="11" t="s">
        <v>1404</v>
      </c>
      <c r="F65" s="11"/>
      <c r="G65" s="23"/>
      <c r="H65" s="23"/>
      <c r="I65" s="11" t="s">
        <v>107</v>
      </c>
      <c r="J65" s="11"/>
      <c r="K65" s="11"/>
      <c r="L65" s="5" t="s">
        <v>1367</v>
      </c>
      <c r="M65" s="23"/>
      <c r="N65" s="23"/>
      <c r="O65" s="23">
        <f>VLOOKUP(D65,[2]Sheet2!$C:$J,8,0)</f>
        <v>600</v>
      </c>
      <c r="P65" s="23"/>
      <c r="Q65" s="23"/>
      <c r="R65" s="23"/>
      <c r="S65" s="23"/>
      <c r="XEY65" s="2"/>
    </row>
    <row r="66" customFormat="1" ht="14.25" hidden="1" spans="1:16379">
      <c r="A66" s="5">
        <v>64</v>
      </c>
      <c r="B66" s="11" t="s">
        <v>537</v>
      </c>
      <c r="C66" s="11" t="s">
        <v>664</v>
      </c>
      <c r="D66" s="30" t="s">
        <v>1405</v>
      </c>
      <c r="E66" s="30" t="s">
        <v>1406</v>
      </c>
      <c r="F66" s="11"/>
      <c r="G66" s="23"/>
      <c r="H66" s="23"/>
      <c r="I66" s="11" t="s">
        <v>107</v>
      </c>
      <c r="J66" s="11"/>
      <c r="K66" s="11"/>
      <c r="L66" s="5" t="s">
        <v>1367</v>
      </c>
      <c r="M66" s="23"/>
      <c r="N66" s="23"/>
      <c r="O66" s="23">
        <f>VLOOKUP(D66,[2]Sheet2!$C:$J,8,0)</f>
        <v>5100</v>
      </c>
      <c r="P66" s="23"/>
      <c r="Q66" s="23"/>
      <c r="R66" s="23"/>
      <c r="S66" s="23"/>
      <c r="XEY66" s="2"/>
    </row>
    <row r="67" customFormat="1" ht="14.25" hidden="1" spans="1:16379">
      <c r="A67" s="5">
        <v>65</v>
      </c>
      <c r="B67" s="11" t="s">
        <v>537</v>
      </c>
      <c r="C67" s="11" t="s">
        <v>664</v>
      </c>
      <c r="D67" s="30" t="s">
        <v>1407</v>
      </c>
      <c r="E67" s="30" t="s">
        <v>1408</v>
      </c>
      <c r="F67" s="11"/>
      <c r="G67" s="23"/>
      <c r="H67" s="23"/>
      <c r="I67" s="11" t="s">
        <v>107</v>
      </c>
      <c r="J67" s="11"/>
      <c r="K67" s="11"/>
      <c r="L67" s="5" t="s">
        <v>1367</v>
      </c>
      <c r="M67" s="23"/>
      <c r="N67" s="23"/>
      <c r="O67" s="23">
        <f>VLOOKUP(D67,[2]Sheet2!$C:$J,8,0)</f>
        <v>425</v>
      </c>
      <c r="P67" s="23"/>
      <c r="Q67" s="23"/>
      <c r="R67" s="23"/>
      <c r="S67" s="23"/>
      <c r="XEY67" s="2"/>
    </row>
    <row r="68" customFormat="1" ht="14.25" hidden="1" spans="1:16379">
      <c r="A68" s="5">
        <v>66</v>
      </c>
      <c r="B68" s="11" t="s">
        <v>537</v>
      </c>
      <c r="C68" s="11" t="s">
        <v>1374</v>
      </c>
      <c r="D68" s="30" t="s">
        <v>1409</v>
      </c>
      <c r="E68" s="30" t="s">
        <v>1410</v>
      </c>
      <c r="F68" s="11"/>
      <c r="G68" s="23"/>
      <c r="H68" s="23"/>
      <c r="I68" s="11" t="s">
        <v>225</v>
      </c>
      <c r="J68" s="11"/>
      <c r="K68" s="11"/>
      <c r="L68" s="5" t="s">
        <v>1367</v>
      </c>
      <c r="M68" s="23"/>
      <c r="N68" s="23"/>
      <c r="O68" s="23"/>
      <c r="P68" s="23"/>
      <c r="Q68" s="23"/>
      <c r="R68" s="23"/>
      <c r="S68" s="23"/>
      <c r="XEY68" s="2"/>
    </row>
    <row r="69" customFormat="1" ht="14.25" hidden="1" spans="1:16379">
      <c r="A69" s="5">
        <v>67</v>
      </c>
      <c r="B69" s="11" t="s">
        <v>537</v>
      </c>
      <c r="C69" s="11" t="s">
        <v>1259</v>
      </c>
      <c r="D69" s="30" t="s">
        <v>1411</v>
      </c>
      <c r="E69" s="30" t="s">
        <v>1412</v>
      </c>
      <c r="F69" s="11"/>
      <c r="G69" s="23"/>
      <c r="H69" s="23"/>
      <c r="I69" s="11" t="s">
        <v>107</v>
      </c>
      <c r="J69" s="11"/>
      <c r="K69" s="11"/>
      <c r="L69" s="5" t="s">
        <v>1367</v>
      </c>
      <c r="M69" s="23"/>
      <c r="N69" s="23"/>
      <c r="O69" s="23">
        <f>VLOOKUP(D69,[2]Sheet2!$C:$J,8,0)</f>
        <v>64</v>
      </c>
      <c r="P69" s="23"/>
      <c r="Q69" s="23"/>
      <c r="R69" s="23"/>
      <c r="S69" s="23"/>
      <c r="XEY69" s="2"/>
    </row>
    <row r="70" customFormat="1" ht="14.25" hidden="1" spans="1:16379">
      <c r="A70" s="5">
        <v>68</v>
      </c>
      <c r="B70" s="11" t="s">
        <v>537</v>
      </c>
      <c r="C70" s="11" t="s">
        <v>1259</v>
      </c>
      <c r="D70" s="30" t="s">
        <v>1413</v>
      </c>
      <c r="E70" s="30" t="s">
        <v>1414</v>
      </c>
      <c r="F70" s="11"/>
      <c r="G70" s="23"/>
      <c r="H70" s="23"/>
      <c r="I70" s="11" t="s">
        <v>107</v>
      </c>
      <c r="J70" s="11"/>
      <c r="K70" s="11"/>
      <c r="L70" s="5" t="s">
        <v>1367</v>
      </c>
      <c r="M70" s="23"/>
      <c r="N70" s="23"/>
      <c r="O70" s="23">
        <f>VLOOKUP(D70,[2]Sheet2!$C:$J,8,0)</f>
        <v>54</v>
      </c>
      <c r="P70" s="23"/>
      <c r="Q70" s="23"/>
      <c r="R70" s="23"/>
      <c r="S70" s="23"/>
      <c r="XEY70" s="2"/>
    </row>
    <row r="71" customFormat="1" ht="14.25" hidden="1" spans="1:16379">
      <c r="A71" s="5">
        <v>69</v>
      </c>
      <c r="B71" s="11" t="s">
        <v>537</v>
      </c>
      <c r="C71" s="11" t="s">
        <v>1003</v>
      </c>
      <c r="D71" s="30" t="s">
        <v>1415</v>
      </c>
      <c r="E71" s="30" t="s">
        <v>1416</v>
      </c>
      <c r="F71" s="11"/>
      <c r="G71" s="23"/>
      <c r="H71" s="23"/>
      <c r="I71" s="11" t="s">
        <v>107</v>
      </c>
      <c r="J71" s="11"/>
      <c r="K71" s="11"/>
      <c r="L71" s="5" t="s">
        <v>1367</v>
      </c>
      <c r="M71" s="23"/>
      <c r="N71" s="23"/>
      <c r="O71" s="23">
        <f>VLOOKUP(D71,[2]Sheet2!$C:$J,8,0)</f>
        <v>1450</v>
      </c>
      <c r="P71" s="23"/>
      <c r="Q71" s="23"/>
      <c r="R71" s="23"/>
      <c r="S71" s="23"/>
      <c r="XEY71" s="2"/>
    </row>
    <row r="72" customFormat="1" ht="14.25" hidden="1" spans="1:16379">
      <c r="A72" s="5">
        <v>70</v>
      </c>
      <c r="B72" s="11" t="s">
        <v>537</v>
      </c>
      <c r="C72" s="11" t="s">
        <v>1003</v>
      </c>
      <c r="D72" s="30" t="s">
        <v>1417</v>
      </c>
      <c r="E72" s="30" t="s">
        <v>1418</v>
      </c>
      <c r="F72" s="11"/>
      <c r="G72" s="23"/>
      <c r="H72" s="23"/>
      <c r="I72" s="11" t="s">
        <v>107</v>
      </c>
      <c r="J72" s="11"/>
      <c r="K72" s="11"/>
      <c r="L72" s="5" t="s">
        <v>1367</v>
      </c>
      <c r="M72" s="23"/>
      <c r="N72" s="23"/>
      <c r="O72" s="23">
        <f>VLOOKUP(D72,[2]Sheet2!$C:$J,8,0)</f>
        <v>884</v>
      </c>
      <c r="P72" s="23"/>
      <c r="Q72" s="23"/>
      <c r="R72" s="23"/>
      <c r="S72" s="23"/>
      <c r="XEY72" s="2"/>
    </row>
    <row r="73" customFormat="1" ht="14.25" hidden="1" spans="1:16379">
      <c r="A73" s="5">
        <v>71</v>
      </c>
      <c r="B73" s="11" t="s">
        <v>537</v>
      </c>
      <c r="C73" s="11" t="s">
        <v>1003</v>
      </c>
      <c r="D73" s="30" t="s">
        <v>1419</v>
      </c>
      <c r="E73" s="30" t="s">
        <v>1420</v>
      </c>
      <c r="F73" s="11"/>
      <c r="G73" s="23"/>
      <c r="H73" s="23"/>
      <c r="I73" s="11" t="s">
        <v>107</v>
      </c>
      <c r="J73" s="11"/>
      <c r="K73" s="11"/>
      <c r="L73" s="5" t="s">
        <v>1367</v>
      </c>
      <c r="M73" s="23"/>
      <c r="N73" s="23"/>
      <c r="O73" s="23">
        <f>VLOOKUP(D73,[2]Sheet2!$C:$J,8,0)</f>
        <v>2281</v>
      </c>
      <c r="P73" s="23"/>
      <c r="Q73" s="23"/>
      <c r="R73" s="23"/>
      <c r="S73" s="23"/>
      <c r="XEY73" s="2"/>
    </row>
    <row r="74" customFormat="1" ht="14.25" hidden="1" spans="1:16379">
      <c r="A74" s="5">
        <v>72</v>
      </c>
      <c r="B74" s="11" t="s">
        <v>537</v>
      </c>
      <c r="C74" s="11" t="s">
        <v>1003</v>
      </c>
      <c r="D74" s="30" t="s">
        <v>1421</v>
      </c>
      <c r="E74" s="30" t="s">
        <v>1422</v>
      </c>
      <c r="F74" s="11"/>
      <c r="G74" s="23"/>
      <c r="H74" s="23"/>
      <c r="I74" s="11" t="s">
        <v>107</v>
      </c>
      <c r="J74" s="11"/>
      <c r="K74" s="11"/>
      <c r="L74" s="5" t="s">
        <v>1367</v>
      </c>
      <c r="M74" s="23"/>
      <c r="N74" s="23"/>
      <c r="O74" s="23">
        <f>VLOOKUP(D74,[2]Sheet2!$C:$J,8,0)</f>
        <v>1165</v>
      </c>
      <c r="P74" s="23"/>
      <c r="Q74" s="23"/>
      <c r="R74" s="23"/>
      <c r="S74" s="23"/>
      <c r="XEY74" s="2"/>
    </row>
    <row r="75" hidden="1" spans="1:16377">
      <c r="A75" s="5">
        <v>73</v>
      </c>
      <c r="B75" s="11" t="s">
        <v>1242</v>
      </c>
      <c r="C75" s="11" t="s">
        <v>1423</v>
      </c>
      <c r="D75" s="23" t="s">
        <v>1424</v>
      </c>
      <c r="E75" s="11" t="s">
        <v>1425</v>
      </c>
      <c r="F75" s="11"/>
      <c r="G75" s="5"/>
      <c r="H75" s="5"/>
      <c r="I75" s="11" t="s">
        <v>107</v>
      </c>
      <c r="J75" s="11"/>
      <c r="K75" s="31"/>
      <c r="L75" s="5" t="s">
        <v>1367</v>
      </c>
      <c r="M75" s="23"/>
      <c r="N75" s="23"/>
      <c r="O75" s="23">
        <f>VLOOKUP(D75,[2]Sheet3!$C$3:$J$27,8,0)</f>
        <v>2796</v>
      </c>
      <c r="P75" s="23"/>
      <c r="Q75" s="23"/>
      <c r="R75" s="23"/>
      <c r="S75" s="23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</row>
    <row r="76" hidden="1" spans="1:16377">
      <c r="A76" s="5">
        <v>74</v>
      </c>
      <c r="B76" s="11" t="s">
        <v>1242</v>
      </c>
      <c r="C76" s="11"/>
      <c r="D76" s="23" t="s">
        <v>1426</v>
      </c>
      <c r="E76" s="11" t="s">
        <v>1427</v>
      </c>
      <c r="F76" s="11"/>
      <c r="G76" s="5"/>
      <c r="H76" s="5"/>
      <c r="I76" s="11" t="s">
        <v>107</v>
      </c>
      <c r="J76" s="11"/>
      <c r="K76" s="11"/>
      <c r="L76" s="5" t="s">
        <v>1367</v>
      </c>
      <c r="M76" s="23"/>
      <c r="N76" s="23"/>
      <c r="O76" s="23">
        <f>VLOOKUP(D76,[2]Sheet3!$C$3:$J$27,8,0)</f>
        <v>5800</v>
      </c>
      <c r="P76" s="23"/>
      <c r="Q76" s="23"/>
      <c r="R76" s="23"/>
      <c r="S76" s="23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</row>
    <row r="77" hidden="1" spans="1:16377">
      <c r="A77" s="5">
        <v>75</v>
      </c>
      <c r="B77" s="11" t="s">
        <v>1242</v>
      </c>
      <c r="C77" s="11"/>
      <c r="D77" s="23" t="s">
        <v>1428</v>
      </c>
      <c r="E77" s="11" t="s">
        <v>1429</v>
      </c>
      <c r="F77" s="11"/>
      <c r="G77" s="5"/>
      <c r="H77" s="5"/>
      <c r="I77" s="11" t="s">
        <v>107</v>
      </c>
      <c r="J77" s="11"/>
      <c r="K77" s="11"/>
      <c r="L77" s="5" t="s">
        <v>1367</v>
      </c>
      <c r="M77" s="23"/>
      <c r="N77" s="23"/>
      <c r="O77" s="23">
        <f>VLOOKUP(D77,[2]Sheet3!$C$3:$J$27,8,0)</f>
        <v>5800</v>
      </c>
      <c r="P77" s="23"/>
      <c r="Q77" s="23"/>
      <c r="R77" s="23"/>
      <c r="S77" s="23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</row>
    <row r="78" hidden="1" spans="1:16377">
      <c r="A78" s="5">
        <v>76</v>
      </c>
      <c r="B78" s="11" t="s">
        <v>1242</v>
      </c>
      <c r="C78" s="11"/>
      <c r="D78" s="23" t="s">
        <v>1430</v>
      </c>
      <c r="E78" s="11" t="s">
        <v>1431</v>
      </c>
      <c r="F78" s="11"/>
      <c r="G78" s="5"/>
      <c r="H78" s="5"/>
      <c r="I78" s="11" t="s">
        <v>107</v>
      </c>
      <c r="J78" s="11"/>
      <c r="K78" s="11"/>
      <c r="L78" s="5" t="s">
        <v>1367</v>
      </c>
      <c r="M78" s="23"/>
      <c r="N78" s="23"/>
      <c r="O78" s="23">
        <f>VLOOKUP(D78,[2]Sheet3!$C$3:$J$27,8,0)</f>
        <v>3882</v>
      </c>
      <c r="P78" s="23"/>
      <c r="Q78" s="23"/>
      <c r="R78" s="23"/>
      <c r="S78" s="23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</row>
    <row r="79" hidden="1" spans="1:16377">
      <c r="A79" s="5">
        <v>77</v>
      </c>
      <c r="B79" s="11" t="s">
        <v>1242</v>
      </c>
      <c r="C79" s="11"/>
      <c r="D79" s="23" t="s">
        <v>1432</v>
      </c>
      <c r="E79" s="11" t="s">
        <v>1433</v>
      </c>
      <c r="F79" s="11"/>
      <c r="G79" s="5"/>
      <c r="H79" s="5"/>
      <c r="I79" s="11" t="s">
        <v>107</v>
      </c>
      <c r="J79" s="11"/>
      <c r="K79" s="11"/>
      <c r="L79" s="5" t="s">
        <v>1367</v>
      </c>
      <c r="M79" s="23"/>
      <c r="N79" s="23"/>
      <c r="O79" s="23">
        <f>VLOOKUP(D79,[2]Sheet3!$C$3:$J$27,8,0)</f>
        <v>2500</v>
      </c>
      <c r="P79" s="23"/>
      <c r="Q79" s="23"/>
      <c r="R79" s="23"/>
      <c r="S79" s="23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</row>
    <row r="80" hidden="1" spans="1:16377">
      <c r="A80" s="5">
        <v>78</v>
      </c>
      <c r="B80" s="11" t="s">
        <v>1242</v>
      </c>
      <c r="C80" s="11"/>
      <c r="D80" s="23" t="s">
        <v>1434</v>
      </c>
      <c r="E80" s="11" t="s">
        <v>1435</v>
      </c>
      <c r="F80" s="11"/>
      <c r="G80" s="5"/>
      <c r="H80" s="5"/>
      <c r="I80" s="11" t="s">
        <v>1436</v>
      </c>
      <c r="J80" s="11"/>
      <c r="K80" s="11"/>
      <c r="L80" s="5" t="s">
        <v>1367</v>
      </c>
      <c r="M80" s="23"/>
      <c r="N80" s="23"/>
      <c r="O80" s="23">
        <f>VLOOKUP(D80,[2]Sheet3!$C$3:$J$27,8,0)</f>
        <v>4182</v>
      </c>
      <c r="P80" s="23"/>
      <c r="Q80" s="23"/>
      <c r="R80" s="23"/>
      <c r="S80" s="23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</row>
    <row r="81" hidden="1" spans="1:16377">
      <c r="A81" s="5">
        <v>79</v>
      </c>
      <c r="B81" s="11" t="s">
        <v>1242</v>
      </c>
      <c r="C81" s="11"/>
      <c r="D81" s="23" t="s">
        <v>1437</v>
      </c>
      <c r="E81" s="11" t="s">
        <v>1438</v>
      </c>
      <c r="F81" s="11"/>
      <c r="G81" s="5"/>
      <c r="H81" s="5"/>
      <c r="I81" s="11" t="s">
        <v>1436</v>
      </c>
      <c r="J81" s="11"/>
      <c r="K81" s="11"/>
      <c r="L81" s="5" t="s">
        <v>1367</v>
      </c>
      <c r="M81" s="23"/>
      <c r="N81" s="23"/>
      <c r="O81" s="23">
        <f>VLOOKUP(D81,[2]Sheet3!$C$3:$J$27,8,0)</f>
        <v>7000</v>
      </c>
      <c r="P81" s="23"/>
      <c r="Q81" s="23"/>
      <c r="R81" s="23"/>
      <c r="S81" s="23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</row>
    <row r="82" hidden="1" spans="1:16377">
      <c r="A82" s="5">
        <v>80</v>
      </c>
      <c r="B82" s="11" t="s">
        <v>1242</v>
      </c>
      <c r="C82" s="11" t="s">
        <v>1439</v>
      </c>
      <c r="D82" s="23" t="s">
        <v>1440</v>
      </c>
      <c r="E82" s="11" t="s">
        <v>1441</v>
      </c>
      <c r="F82" s="11"/>
      <c r="G82" s="5"/>
      <c r="H82" s="5"/>
      <c r="I82" s="11" t="s">
        <v>107</v>
      </c>
      <c r="J82" s="11"/>
      <c r="K82" s="11"/>
      <c r="L82" s="5" t="s">
        <v>1367</v>
      </c>
      <c r="M82" s="23"/>
      <c r="N82" s="23"/>
      <c r="O82" s="23">
        <f>VLOOKUP(D82,[2]Sheet3!$C$3:$J$27,8,0)</f>
        <v>2500</v>
      </c>
      <c r="P82" s="23"/>
      <c r="Q82" s="23"/>
      <c r="R82" s="23"/>
      <c r="S82" s="23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</row>
    <row r="83" hidden="1" spans="1:16377">
      <c r="A83" s="5">
        <v>81</v>
      </c>
      <c r="B83" s="11" t="s">
        <v>1242</v>
      </c>
      <c r="C83" s="11" t="s">
        <v>1442</v>
      </c>
      <c r="D83" s="23" t="s">
        <v>1443</v>
      </c>
      <c r="E83" s="11" t="s">
        <v>1444</v>
      </c>
      <c r="F83" s="11"/>
      <c r="G83" s="5"/>
      <c r="H83" s="5"/>
      <c r="I83" s="11" t="s">
        <v>107</v>
      </c>
      <c r="J83" s="11"/>
      <c r="K83" s="11"/>
      <c r="L83" s="5" t="s">
        <v>1367</v>
      </c>
      <c r="M83" s="23"/>
      <c r="N83" s="23"/>
      <c r="O83" s="23">
        <f>VLOOKUP(D83,[2]Sheet3!$C$3:$J$27,8,0)</f>
        <v>2897</v>
      </c>
      <c r="P83" s="23"/>
      <c r="Q83" s="23"/>
      <c r="R83" s="23"/>
      <c r="S83" s="2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</row>
    <row r="84" hidden="1" spans="1:16377">
      <c r="A84" s="5">
        <v>82</v>
      </c>
      <c r="B84" s="11" t="s">
        <v>1242</v>
      </c>
      <c r="C84" s="11" t="s">
        <v>1445</v>
      </c>
      <c r="D84" s="23" t="s">
        <v>1446</v>
      </c>
      <c r="E84" s="11" t="s">
        <v>1447</v>
      </c>
      <c r="F84" s="11"/>
      <c r="G84" s="5"/>
      <c r="H84" s="5"/>
      <c r="I84" s="11" t="s">
        <v>107</v>
      </c>
      <c r="J84" s="11"/>
      <c r="K84" s="11"/>
      <c r="L84" s="5" t="s">
        <v>1367</v>
      </c>
      <c r="M84" s="23"/>
      <c r="N84" s="23"/>
      <c r="O84" s="23">
        <f>VLOOKUP(D84,[2]Sheet3!$C$3:$J$27,8,0)</f>
        <v>3200</v>
      </c>
      <c r="P84" s="23"/>
      <c r="Q84" s="23"/>
      <c r="R84" s="23"/>
      <c r="S84" s="23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</row>
    <row r="85" hidden="1" spans="1:16377">
      <c r="A85" s="5">
        <v>83</v>
      </c>
      <c r="B85" s="11" t="s">
        <v>1242</v>
      </c>
      <c r="C85" s="11" t="s">
        <v>1445</v>
      </c>
      <c r="D85" s="23" t="s">
        <v>1448</v>
      </c>
      <c r="E85" s="11" t="s">
        <v>1449</v>
      </c>
      <c r="F85" s="11"/>
      <c r="G85" s="5"/>
      <c r="H85" s="5"/>
      <c r="I85" s="11" t="s">
        <v>107</v>
      </c>
      <c r="J85" s="11"/>
      <c r="K85" s="11"/>
      <c r="L85" s="5" t="s">
        <v>1367</v>
      </c>
      <c r="M85" s="23"/>
      <c r="N85" s="23"/>
      <c r="O85" s="23">
        <f>VLOOKUP(D85,[2]Sheet3!$C$3:$J$27,8,0)</f>
        <v>1600</v>
      </c>
      <c r="P85" s="23"/>
      <c r="Q85" s="23"/>
      <c r="R85" s="23"/>
      <c r="S85" s="23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</row>
    <row r="86" hidden="1" spans="1:16377">
      <c r="A86" s="5">
        <v>84</v>
      </c>
      <c r="B86" s="11" t="s">
        <v>1242</v>
      </c>
      <c r="C86" s="11" t="s">
        <v>1445</v>
      </c>
      <c r="D86" s="23" t="s">
        <v>1450</v>
      </c>
      <c r="E86" s="11" t="s">
        <v>1451</v>
      </c>
      <c r="F86" s="11"/>
      <c r="G86" s="5"/>
      <c r="H86" s="5"/>
      <c r="I86" s="11" t="s">
        <v>107</v>
      </c>
      <c r="J86" s="11"/>
      <c r="K86" s="11"/>
      <c r="L86" s="5" t="s">
        <v>1367</v>
      </c>
      <c r="M86" s="23"/>
      <c r="N86" s="23"/>
      <c r="O86" s="23">
        <f>VLOOKUP(D86,[2]Sheet3!$C$3:$J$27,8,0)</f>
        <v>4000</v>
      </c>
      <c r="P86" s="23"/>
      <c r="Q86" s="23"/>
      <c r="R86" s="23"/>
      <c r="S86" s="23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</row>
    <row r="87" hidden="1" spans="1:16377">
      <c r="A87" s="5">
        <v>85</v>
      </c>
      <c r="B87" s="11" t="s">
        <v>1242</v>
      </c>
      <c r="C87" s="11" t="s">
        <v>1452</v>
      </c>
      <c r="D87" s="23" t="s">
        <v>1453</v>
      </c>
      <c r="E87" s="11" t="s">
        <v>1444</v>
      </c>
      <c r="F87" s="11"/>
      <c r="G87" s="5"/>
      <c r="H87" s="5"/>
      <c r="I87" s="11" t="s">
        <v>107</v>
      </c>
      <c r="J87" s="11"/>
      <c r="K87" s="11"/>
      <c r="L87" s="5" t="s">
        <v>1367</v>
      </c>
      <c r="M87" s="23"/>
      <c r="N87" s="23"/>
      <c r="O87" s="23">
        <f>VLOOKUP(D87,[2]Sheet3!$C$3:$J$27,8,0)</f>
        <v>3000</v>
      </c>
      <c r="P87" s="23"/>
      <c r="Q87" s="23"/>
      <c r="R87" s="23"/>
      <c r="S87" s="23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</row>
    <row r="88" hidden="1" spans="1:16377">
      <c r="A88" s="5">
        <v>86</v>
      </c>
      <c r="B88" s="11" t="s">
        <v>1242</v>
      </c>
      <c r="C88" s="11" t="s">
        <v>1454</v>
      </c>
      <c r="D88" s="23" t="s">
        <v>1455</v>
      </c>
      <c r="E88" s="11" t="s">
        <v>1456</v>
      </c>
      <c r="F88" s="11"/>
      <c r="G88" s="5"/>
      <c r="H88" s="5"/>
      <c r="I88" s="11" t="s">
        <v>107</v>
      </c>
      <c r="J88" s="11"/>
      <c r="K88" s="11"/>
      <c r="L88" s="5" t="s">
        <v>1367</v>
      </c>
      <c r="M88" s="23"/>
      <c r="N88" s="23"/>
      <c r="O88" s="23">
        <f>VLOOKUP(D88,[2]Sheet3!$C$3:$J$27,8,0)</f>
        <v>2000</v>
      </c>
      <c r="P88" s="23"/>
      <c r="Q88" s="23"/>
      <c r="R88" s="23"/>
      <c r="S88" s="23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</row>
    <row r="89" hidden="1" spans="1:16377">
      <c r="A89" s="5">
        <v>87</v>
      </c>
      <c r="B89" s="11" t="s">
        <v>1242</v>
      </c>
      <c r="C89" s="11"/>
      <c r="D89" s="23" t="s">
        <v>1457</v>
      </c>
      <c r="E89" s="11" t="s">
        <v>1458</v>
      </c>
      <c r="F89" s="11"/>
      <c r="G89" s="5"/>
      <c r="H89" s="5"/>
      <c r="I89" s="11" t="s">
        <v>107</v>
      </c>
      <c r="J89" s="11"/>
      <c r="K89" s="11"/>
      <c r="L89" s="5" t="s">
        <v>1367</v>
      </c>
      <c r="M89" s="23"/>
      <c r="N89" s="23"/>
      <c r="O89" s="23">
        <f>VLOOKUP(D89,[2]Sheet3!$C$3:$J$27,8,0)</f>
        <v>2400</v>
      </c>
      <c r="P89" s="23"/>
      <c r="Q89" s="23"/>
      <c r="R89" s="23"/>
      <c r="S89" s="23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</row>
    <row r="90" hidden="1" spans="1:16377">
      <c r="A90" s="5">
        <v>88</v>
      </c>
      <c r="B90" s="11" t="s">
        <v>1242</v>
      </c>
      <c r="C90" s="11" t="s">
        <v>1459</v>
      </c>
      <c r="D90" s="23" t="s">
        <v>1460</v>
      </c>
      <c r="E90" s="11" t="s">
        <v>1461</v>
      </c>
      <c r="F90" s="11"/>
      <c r="G90" s="5"/>
      <c r="H90" s="5"/>
      <c r="I90" s="11" t="s">
        <v>107</v>
      </c>
      <c r="J90" s="11"/>
      <c r="K90" s="11"/>
      <c r="L90" s="5" t="s">
        <v>1367</v>
      </c>
      <c r="M90" s="23"/>
      <c r="N90" s="23"/>
      <c r="O90" s="23">
        <f>VLOOKUP(D90,[2]Sheet3!$C$3:$J$27,8,0)</f>
        <v>328</v>
      </c>
      <c r="P90" s="23"/>
      <c r="Q90" s="23"/>
      <c r="R90" s="23"/>
      <c r="S90" s="23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</row>
    <row r="91" hidden="1" spans="1:16377">
      <c r="A91" s="5">
        <v>89</v>
      </c>
      <c r="B91" s="11" t="s">
        <v>1242</v>
      </c>
      <c r="C91" s="11"/>
      <c r="D91" s="23" t="s">
        <v>1462</v>
      </c>
      <c r="E91" s="11" t="s">
        <v>1463</v>
      </c>
      <c r="F91" s="11"/>
      <c r="G91" s="5"/>
      <c r="H91" s="5"/>
      <c r="I91" s="11" t="s">
        <v>107</v>
      </c>
      <c r="J91" s="11"/>
      <c r="K91" s="11"/>
      <c r="L91" s="5" t="s">
        <v>1367</v>
      </c>
      <c r="M91" s="23"/>
      <c r="N91" s="23"/>
      <c r="O91" s="23">
        <f>VLOOKUP(D91,[2]Sheet3!$C$3:$J$27,8,0)</f>
        <v>4900</v>
      </c>
      <c r="P91" s="23"/>
      <c r="Q91" s="23"/>
      <c r="R91" s="23"/>
      <c r="S91" s="23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</row>
    <row r="92" hidden="1" spans="1:16377">
      <c r="A92" s="5">
        <v>90</v>
      </c>
      <c r="B92" s="11" t="s">
        <v>1242</v>
      </c>
      <c r="C92" s="11" t="s">
        <v>1464</v>
      </c>
      <c r="D92" s="23" t="s">
        <v>1465</v>
      </c>
      <c r="E92" s="11" t="s">
        <v>1456</v>
      </c>
      <c r="F92" s="11"/>
      <c r="G92" s="5"/>
      <c r="H92" s="5"/>
      <c r="I92" s="11" t="s">
        <v>107</v>
      </c>
      <c r="J92" s="11"/>
      <c r="K92" s="11"/>
      <c r="L92" s="5" t="s">
        <v>1367</v>
      </c>
      <c r="M92" s="23"/>
      <c r="N92" s="23"/>
      <c r="O92" s="23">
        <f>VLOOKUP(D92,[2]Sheet3!$C$3:$J$27,8,0)</f>
        <v>1600</v>
      </c>
      <c r="P92" s="23"/>
      <c r="Q92" s="23"/>
      <c r="R92" s="23"/>
      <c r="S92" s="23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</row>
    <row r="93" hidden="1" spans="1:16377">
      <c r="A93" s="5">
        <v>91</v>
      </c>
      <c r="B93" s="11" t="s">
        <v>1242</v>
      </c>
      <c r="C93" s="11"/>
      <c r="D93" s="23" t="s">
        <v>1466</v>
      </c>
      <c r="E93" s="11" t="s">
        <v>1467</v>
      </c>
      <c r="F93" s="11"/>
      <c r="G93" s="5"/>
      <c r="H93" s="5"/>
      <c r="I93" s="11" t="s">
        <v>107</v>
      </c>
      <c r="J93" s="11"/>
      <c r="K93" s="11"/>
      <c r="L93" s="5" t="s">
        <v>1367</v>
      </c>
      <c r="M93" s="23"/>
      <c r="N93" s="23"/>
      <c r="O93" s="23">
        <f>VLOOKUP(D93,[2]Sheet3!$C$3:$J$27,8,0)</f>
        <v>600</v>
      </c>
      <c r="P93" s="23"/>
      <c r="Q93" s="23"/>
      <c r="R93" s="23"/>
      <c r="S93" s="2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</row>
    <row r="94" hidden="1" spans="1:16377">
      <c r="A94" s="5">
        <v>92</v>
      </c>
      <c r="B94" s="11" t="s">
        <v>1242</v>
      </c>
      <c r="C94" s="11" t="s">
        <v>843</v>
      </c>
      <c r="D94" s="23" t="s">
        <v>1468</v>
      </c>
      <c r="E94" s="11" t="s">
        <v>1469</v>
      </c>
      <c r="F94" s="11"/>
      <c r="G94" s="5"/>
      <c r="H94" s="5"/>
      <c r="I94" s="11" t="s">
        <v>225</v>
      </c>
      <c r="J94" s="11"/>
      <c r="K94" s="11"/>
      <c r="L94" s="5" t="s">
        <v>1367</v>
      </c>
      <c r="M94" s="23"/>
      <c r="N94" s="23"/>
      <c r="O94" s="23">
        <f>VLOOKUP(D94,[2]Sheet3!$C$3:$J$27,8,0)</f>
        <v>0</v>
      </c>
      <c r="P94" s="23"/>
      <c r="Q94" s="23"/>
      <c r="R94" s="23"/>
      <c r="S94" s="23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</row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94">
    <filterColumn colId="9">
      <customFilters>
        <customFilter operator="equal" val="ABS"/>
        <customFilter operator="equal" val="双六尼龙"/>
      </customFilters>
    </filterColumn>
    <extLst/>
  </autoFilter>
  <mergeCells count="1">
    <mergeCell ref="A1:Q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workbookViewId="0">
      <selection activeCell="Q22" sqref="Q22"/>
    </sheetView>
  </sheetViews>
  <sheetFormatPr defaultColWidth="9" defaultRowHeight="13.5"/>
  <cols>
    <col min="1" max="3" width="9" style="2"/>
    <col min="4" max="4" width="11.6666666666667" style="2" customWidth="1"/>
    <col min="5" max="5" width="25.225" style="2" customWidth="1"/>
    <col min="6" max="8" width="9" style="2" hidden="1" customWidth="1"/>
    <col min="9" max="9" width="9" style="2"/>
    <col min="10" max="10" width="12.225" style="2" customWidth="1"/>
    <col min="11" max="11" width="9" style="2"/>
    <col min="12" max="16" width="9" style="2" hidden="1" customWidth="1"/>
    <col min="17" max="17" width="15" style="2" customWidth="1"/>
    <col min="18" max="19" width="9" style="2" hidden="1" customWidth="1"/>
    <col min="20" max="16379" width="9" style="2"/>
  </cols>
  <sheetData>
    <row r="1" ht="28" customHeight="1" spans="1:17">
      <c r="A1" s="14" t="s">
        <v>186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8" t="s">
        <v>21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spans="1:16384">
      <c r="A3" s="5">
        <v>1</v>
      </c>
      <c r="B3" s="5" t="s">
        <v>24</v>
      </c>
      <c r="C3" s="5" t="s">
        <v>93</v>
      </c>
      <c r="D3" s="5" t="s">
        <v>184</v>
      </c>
      <c r="E3" s="5" t="s">
        <v>185</v>
      </c>
      <c r="F3" s="5">
        <v>0.061</v>
      </c>
      <c r="G3" s="6"/>
      <c r="H3" s="6">
        <v>-0.061</v>
      </c>
      <c r="I3" s="5" t="s">
        <v>107</v>
      </c>
      <c r="J3" s="5" t="s">
        <v>29</v>
      </c>
      <c r="K3" s="5"/>
      <c r="L3" s="5" t="s">
        <v>187</v>
      </c>
      <c r="M3" s="5" t="s">
        <v>187</v>
      </c>
      <c r="N3" s="5" t="s">
        <v>37</v>
      </c>
      <c r="O3" s="5">
        <v>800</v>
      </c>
      <c r="P3" s="5">
        <v>48.8</v>
      </c>
      <c r="Q3" s="5" t="s">
        <v>1241</v>
      </c>
      <c r="R3" s="5"/>
      <c r="S3" s="5"/>
      <c r="XEZ3"/>
      <c r="XFA3"/>
      <c r="XFB3"/>
      <c r="XFC3"/>
      <c r="XFD3"/>
    </row>
    <row r="4" s="2" customFormat="1" spans="1:16384">
      <c r="A4" s="5">
        <v>2</v>
      </c>
      <c r="B4" s="5" t="s">
        <v>24</v>
      </c>
      <c r="C4" s="5" t="s">
        <v>93</v>
      </c>
      <c r="D4" s="5" t="s">
        <v>188</v>
      </c>
      <c r="E4" s="5" t="s">
        <v>189</v>
      </c>
      <c r="F4" s="5">
        <v>0.014</v>
      </c>
      <c r="G4" s="6"/>
      <c r="H4" s="6">
        <v>-0.014</v>
      </c>
      <c r="I4" s="5" t="s">
        <v>107</v>
      </c>
      <c r="J4" s="5" t="s">
        <v>29</v>
      </c>
      <c r="K4" s="5"/>
      <c r="L4" s="5" t="s">
        <v>187</v>
      </c>
      <c r="M4" s="5" t="s">
        <v>187</v>
      </c>
      <c r="N4" s="5" t="s">
        <v>37</v>
      </c>
      <c r="O4" s="5">
        <v>800</v>
      </c>
      <c r="P4" s="5">
        <v>11.2</v>
      </c>
      <c r="Q4" s="5" t="s">
        <v>1241</v>
      </c>
      <c r="R4" s="5"/>
      <c r="S4" s="5"/>
      <c r="XEZ4"/>
      <c r="XFA4"/>
      <c r="XFB4"/>
      <c r="XFC4"/>
      <c r="XFD4"/>
    </row>
    <row r="5" s="2" customFormat="1" hidden="1" spans="1:16384">
      <c r="A5" s="5">
        <v>3</v>
      </c>
      <c r="B5" s="5" t="s">
        <v>24</v>
      </c>
      <c r="C5" s="5" t="s">
        <v>190</v>
      </c>
      <c r="D5" s="5" t="s">
        <v>191</v>
      </c>
      <c r="E5" s="5" t="s">
        <v>192</v>
      </c>
      <c r="F5" s="5">
        <v>0.002</v>
      </c>
      <c r="G5" s="6">
        <v>0.002</v>
      </c>
      <c r="H5" s="6">
        <v>0</v>
      </c>
      <c r="I5" s="5" t="s">
        <v>107</v>
      </c>
      <c r="J5" s="5" t="s">
        <v>76</v>
      </c>
      <c r="K5" s="16"/>
      <c r="L5" s="5" t="s">
        <v>187</v>
      </c>
      <c r="M5" s="5" t="s">
        <v>187</v>
      </c>
      <c r="N5" s="5" t="s">
        <v>37</v>
      </c>
      <c r="O5" s="5">
        <v>50</v>
      </c>
      <c r="P5" s="5">
        <v>0.1</v>
      </c>
      <c r="Q5" s="5"/>
      <c r="R5" s="5"/>
      <c r="S5" s="5"/>
      <c r="XEZ5"/>
      <c r="XFA5"/>
      <c r="XFB5"/>
      <c r="XFC5"/>
      <c r="XFD5"/>
    </row>
    <row r="6" s="2" customFormat="1" hidden="1" spans="1:16384">
      <c r="A6" s="5">
        <v>4</v>
      </c>
      <c r="B6" s="5" t="s">
        <v>24</v>
      </c>
      <c r="C6" s="5" t="s">
        <v>90</v>
      </c>
      <c r="D6" s="5" t="s">
        <v>193</v>
      </c>
      <c r="E6" s="5" t="s">
        <v>194</v>
      </c>
      <c r="F6" s="5">
        <v>0.012</v>
      </c>
      <c r="G6" s="6"/>
      <c r="H6" s="6">
        <v>-0.012</v>
      </c>
      <c r="I6" s="5" t="s">
        <v>107</v>
      </c>
      <c r="J6" s="5" t="s">
        <v>76</v>
      </c>
      <c r="K6" s="5"/>
      <c r="L6" s="5" t="s">
        <v>187</v>
      </c>
      <c r="M6" s="5" t="s">
        <v>187</v>
      </c>
      <c r="N6" s="5" t="s">
        <v>37</v>
      </c>
      <c r="O6" s="5">
        <v>60</v>
      </c>
      <c r="P6" s="5">
        <v>0.72</v>
      </c>
      <c r="Q6" s="5"/>
      <c r="R6" s="5"/>
      <c r="S6" s="5"/>
      <c r="XEZ6"/>
      <c r="XFA6"/>
      <c r="XFB6"/>
      <c r="XFC6"/>
      <c r="XFD6"/>
    </row>
    <row r="7" s="2" customFormat="1" hidden="1" spans="1:16384">
      <c r="A7" s="5">
        <v>5</v>
      </c>
      <c r="B7" s="5" t="s">
        <v>24</v>
      </c>
      <c r="C7" s="5">
        <v>1780</v>
      </c>
      <c r="D7" s="5" t="s">
        <v>195</v>
      </c>
      <c r="E7" s="5" t="s">
        <v>196</v>
      </c>
      <c r="F7" s="5">
        <v>0.003</v>
      </c>
      <c r="G7" s="6"/>
      <c r="H7" s="6">
        <v>-0.003</v>
      </c>
      <c r="I7" s="5" t="s">
        <v>107</v>
      </c>
      <c r="J7" s="16" t="s">
        <v>197</v>
      </c>
      <c r="K7" s="5"/>
      <c r="L7" s="5" t="s">
        <v>187</v>
      </c>
      <c r="M7" s="5" t="s">
        <v>187</v>
      </c>
      <c r="N7" s="5" t="s">
        <v>37</v>
      </c>
      <c r="O7" s="5">
        <v>200</v>
      </c>
      <c r="P7" s="5">
        <v>0.6</v>
      </c>
      <c r="Q7" s="5"/>
      <c r="R7" s="5"/>
      <c r="S7" s="5"/>
      <c r="XEZ7"/>
      <c r="XFA7"/>
      <c r="XFB7"/>
      <c r="XFC7"/>
      <c r="XFD7"/>
    </row>
    <row r="8" s="2" customFormat="1" spans="1:16384">
      <c r="A8" s="5">
        <v>6</v>
      </c>
      <c r="B8" s="5" t="s">
        <v>24</v>
      </c>
      <c r="C8" s="5" t="s">
        <v>25</v>
      </c>
      <c r="D8" s="5" t="s">
        <v>198</v>
      </c>
      <c r="E8" s="5" t="s">
        <v>199</v>
      </c>
      <c r="F8" s="5">
        <v>0.00213</v>
      </c>
      <c r="G8" s="6"/>
      <c r="H8" s="6">
        <v>-0.00213</v>
      </c>
      <c r="I8" s="5" t="s">
        <v>107</v>
      </c>
      <c r="J8" s="16" t="s">
        <v>200</v>
      </c>
      <c r="K8" s="5"/>
      <c r="L8" s="5" t="s">
        <v>187</v>
      </c>
      <c r="M8" s="5" t="s">
        <v>187</v>
      </c>
      <c r="N8" s="5" t="s">
        <v>37</v>
      </c>
      <c r="O8" s="5">
        <v>400</v>
      </c>
      <c r="P8" s="5">
        <v>0.852</v>
      </c>
      <c r="Q8" s="16" t="s">
        <v>1470</v>
      </c>
      <c r="R8" s="5"/>
      <c r="S8" s="5"/>
      <c r="XEZ8"/>
      <c r="XFA8"/>
      <c r="XFB8"/>
      <c r="XFC8"/>
      <c r="XFD8"/>
    </row>
    <row r="9" s="2" customFormat="1" hidden="1" spans="1:16384">
      <c r="A9" s="5">
        <v>7</v>
      </c>
      <c r="B9" s="5" t="s">
        <v>24</v>
      </c>
      <c r="C9" s="5" t="s">
        <v>190</v>
      </c>
      <c r="D9" s="5" t="s">
        <v>201</v>
      </c>
      <c r="E9" s="5" t="s">
        <v>202</v>
      </c>
      <c r="F9" s="5"/>
      <c r="G9" s="6"/>
      <c r="H9" s="6">
        <v>0</v>
      </c>
      <c r="I9" s="5" t="s">
        <v>107</v>
      </c>
      <c r="J9" s="5" t="s">
        <v>76</v>
      </c>
      <c r="K9" s="5"/>
      <c r="L9" s="5" t="s">
        <v>187</v>
      </c>
      <c r="M9" s="5" t="s">
        <v>187</v>
      </c>
      <c r="N9" s="5" t="s">
        <v>37</v>
      </c>
      <c r="O9" s="5">
        <v>50</v>
      </c>
      <c r="P9" s="5">
        <v>0</v>
      </c>
      <c r="Q9" s="5"/>
      <c r="R9" s="5"/>
      <c r="S9" s="5"/>
      <c r="XEZ9"/>
      <c r="XFA9"/>
      <c r="XFB9"/>
      <c r="XFC9"/>
      <c r="XFD9"/>
    </row>
    <row r="10" s="2" customFormat="1" hidden="1" spans="1:16384">
      <c r="A10" s="5">
        <v>8</v>
      </c>
      <c r="B10" s="5" t="s">
        <v>24</v>
      </c>
      <c r="C10" s="5" t="s">
        <v>203</v>
      </c>
      <c r="D10" s="5" t="s">
        <v>204</v>
      </c>
      <c r="E10" s="5" t="s">
        <v>205</v>
      </c>
      <c r="F10" s="5">
        <v>0.0025</v>
      </c>
      <c r="G10" s="6"/>
      <c r="H10" s="6">
        <v>-0.0025</v>
      </c>
      <c r="I10" s="5" t="s">
        <v>107</v>
      </c>
      <c r="J10" s="16" t="s">
        <v>206</v>
      </c>
      <c r="K10" s="5"/>
      <c r="L10" s="5" t="s">
        <v>187</v>
      </c>
      <c r="M10" s="5" t="s">
        <v>187</v>
      </c>
      <c r="N10" s="5" t="s">
        <v>37</v>
      </c>
      <c r="O10" s="5">
        <v>50</v>
      </c>
      <c r="P10" s="5">
        <v>0.125</v>
      </c>
      <c r="Q10" s="5"/>
      <c r="R10" s="5"/>
      <c r="S10" s="5"/>
      <c r="XEZ10"/>
      <c r="XFA10"/>
      <c r="XFB10"/>
      <c r="XFC10"/>
      <c r="XFD10"/>
    </row>
    <row r="11" s="2" customFormat="1" spans="1:16384">
      <c r="A11" s="5">
        <v>9</v>
      </c>
      <c r="B11" s="15" t="s">
        <v>24</v>
      </c>
      <c r="C11" s="15" t="s">
        <v>207</v>
      </c>
      <c r="D11" s="15" t="s">
        <v>208</v>
      </c>
      <c r="E11" s="15" t="s">
        <v>209</v>
      </c>
      <c r="F11" s="5">
        <v>0.00224</v>
      </c>
      <c r="G11" s="6">
        <v>0.003</v>
      </c>
      <c r="H11" s="6">
        <v>0.00076</v>
      </c>
      <c r="I11" s="15" t="s">
        <v>107</v>
      </c>
      <c r="J11" s="17" t="s">
        <v>210</v>
      </c>
      <c r="K11" s="15"/>
      <c r="L11" s="5" t="s">
        <v>187</v>
      </c>
      <c r="M11" s="5" t="s">
        <v>187</v>
      </c>
      <c r="N11" s="5" t="s">
        <v>37</v>
      </c>
      <c r="O11" s="5">
        <v>400</v>
      </c>
      <c r="P11" s="5">
        <v>0.896</v>
      </c>
      <c r="Q11" s="15" t="s">
        <v>206</v>
      </c>
      <c r="R11" s="5"/>
      <c r="S11" s="5"/>
      <c r="XEZ11"/>
      <c r="XFA11"/>
      <c r="XFB11"/>
      <c r="XFC11"/>
      <c r="XFD11"/>
    </row>
    <row r="12" s="2" customFormat="1" ht="16" customHeight="1" spans="1:16384">
      <c r="A12" s="5">
        <v>10</v>
      </c>
      <c r="B12" s="5" t="s">
        <v>24</v>
      </c>
      <c r="C12" s="5" t="s">
        <v>211</v>
      </c>
      <c r="D12" s="5" t="s">
        <v>212</v>
      </c>
      <c r="E12" s="5" t="s">
        <v>213</v>
      </c>
      <c r="F12" s="5">
        <v>0.021</v>
      </c>
      <c r="G12" s="6"/>
      <c r="H12" s="6">
        <v>-0.021</v>
      </c>
      <c r="I12" s="5" t="s">
        <v>107</v>
      </c>
      <c r="J12" s="18" t="s">
        <v>29</v>
      </c>
      <c r="K12" s="5"/>
      <c r="L12" s="5" t="s">
        <v>187</v>
      </c>
      <c r="M12" s="5" t="s">
        <v>187</v>
      </c>
      <c r="N12" s="5" t="s">
        <v>37</v>
      </c>
      <c r="O12" s="5">
        <v>1</v>
      </c>
      <c r="P12" s="5">
        <v>0.021</v>
      </c>
      <c r="Q12" s="5" t="s">
        <v>1241</v>
      </c>
      <c r="R12" s="5"/>
      <c r="S12" s="5"/>
      <c r="XEZ12"/>
      <c r="XFA12"/>
      <c r="XFB12"/>
      <c r="XFC12"/>
      <c r="XFD12"/>
    </row>
    <row r="13" hidden="1" spans="1:19">
      <c r="A13" s="5">
        <v>11</v>
      </c>
      <c r="B13" s="11" t="s">
        <v>537</v>
      </c>
      <c r="C13" s="11" t="s">
        <v>1003</v>
      </c>
      <c r="D13" s="11" t="s">
        <v>1471</v>
      </c>
      <c r="E13" s="11" t="s">
        <v>1472</v>
      </c>
      <c r="F13" s="11"/>
      <c r="G13" s="5"/>
      <c r="H13" s="5"/>
      <c r="I13" s="11" t="s">
        <v>107</v>
      </c>
      <c r="J13" s="5"/>
      <c r="K13" s="5"/>
      <c r="L13" s="5" t="s">
        <v>187</v>
      </c>
      <c r="M13" s="5"/>
      <c r="N13" s="5"/>
      <c r="O13" s="5">
        <v>82</v>
      </c>
      <c r="P13" s="5"/>
      <c r="Q13" s="5"/>
      <c r="R13" s="5"/>
      <c r="S13" s="5"/>
    </row>
    <row r="14" hidden="1" spans="1:19">
      <c r="A14" s="5">
        <v>12</v>
      </c>
      <c r="B14" s="11" t="s">
        <v>537</v>
      </c>
      <c r="C14" s="11" t="s">
        <v>1003</v>
      </c>
      <c r="D14" s="11" t="s">
        <v>1473</v>
      </c>
      <c r="E14" s="11" t="s">
        <v>1474</v>
      </c>
      <c r="F14" s="11"/>
      <c r="G14" s="5"/>
      <c r="H14" s="5"/>
      <c r="I14" s="11" t="s">
        <v>107</v>
      </c>
      <c r="J14" s="5"/>
      <c r="K14" s="5"/>
      <c r="L14" s="5" t="s">
        <v>187</v>
      </c>
      <c r="M14" s="5"/>
      <c r="N14" s="5"/>
      <c r="O14" s="5">
        <v>0</v>
      </c>
      <c r="P14" s="5"/>
      <c r="Q14" s="5"/>
      <c r="R14" s="5"/>
      <c r="S14" s="5"/>
    </row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14">
    <filterColumn colId="9">
      <filters>
        <filter val="Pa66+GF30"/>
        <filter val="ABS"/>
        <filter val="尼龙 PA66(黑)"/>
      </filters>
    </filterColumn>
    <extLst/>
  </autoFilter>
  <mergeCells count="1">
    <mergeCell ref="A1:Q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workbookViewId="0">
      <selection activeCell="I77" sqref="I77"/>
    </sheetView>
  </sheetViews>
  <sheetFormatPr defaultColWidth="9" defaultRowHeight="13.5"/>
  <cols>
    <col min="1" max="3" width="9" style="2"/>
    <col min="4" max="4" width="12.8916666666667" style="2" customWidth="1"/>
    <col min="5" max="5" width="35" style="2" customWidth="1"/>
    <col min="6" max="8" width="9" style="2" hidden="1" customWidth="1"/>
    <col min="9" max="11" width="9" style="2"/>
    <col min="12" max="16" width="9" style="2" hidden="1" customWidth="1"/>
    <col min="17" max="17" width="16.5583333333333" style="2" customWidth="1"/>
    <col min="18" max="19" width="9" style="2" hidden="1" customWidth="1"/>
    <col min="20" max="16379" width="9" style="2"/>
  </cols>
  <sheetData>
    <row r="1" ht="26" customHeight="1" spans="1:17">
      <c r="A1" s="3" t="s">
        <v>1475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13" t="s">
        <v>1240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hidden="1" spans="1:16384">
      <c r="A3" s="5">
        <v>1</v>
      </c>
      <c r="B3" s="5" t="s">
        <v>24</v>
      </c>
      <c r="C3" s="5" t="s">
        <v>104</v>
      </c>
      <c r="D3" s="5" t="s">
        <v>105</v>
      </c>
      <c r="E3" s="5" t="s">
        <v>106</v>
      </c>
      <c r="F3" s="5">
        <v>0.036</v>
      </c>
      <c r="G3" s="6"/>
      <c r="H3" s="6">
        <v>-0.036</v>
      </c>
      <c r="I3" s="5" t="s">
        <v>107</v>
      </c>
      <c r="J3" s="5" t="s">
        <v>108</v>
      </c>
      <c r="K3" s="5"/>
      <c r="L3" s="5" t="s">
        <v>1476</v>
      </c>
      <c r="M3" s="5" t="s">
        <v>36</v>
      </c>
      <c r="N3" s="5" t="s">
        <v>37</v>
      </c>
      <c r="O3" s="5">
        <v>1500</v>
      </c>
      <c r="P3" s="5">
        <v>54</v>
      </c>
      <c r="Q3" s="5"/>
      <c r="R3" s="5"/>
      <c r="S3" s="5"/>
      <c r="XEZ3"/>
      <c r="XFA3"/>
      <c r="XFB3"/>
      <c r="XFC3"/>
      <c r="XFD3"/>
    </row>
    <row r="4" s="2" customFormat="1" hidden="1" spans="1:16384">
      <c r="A4" s="5">
        <v>2</v>
      </c>
      <c r="B4" s="5" t="s">
        <v>24</v>
      </c>
      <c r="C4" s="5" t="s">
        <v>104</v>
      </c>
      <c r="D4" s="5" t="s">
        <v>111</v>
      </c>
      <c r="E4" s="5" t="s">
        <v>112</v>
      </c>
      <c r="F4" s="5">
        <v>0.036</v>
      </c>
      <c r="G4" s="6"/>
      <c r="H4" s="6">
        <v>-0.036</v>
      </c>
      <c r="I4" s="5" t="s">
        <v>107</v>
      </c>
      <c r="J4" s="5" t="s">
        <v>108</v>
      </c>
      <c r="K4" s="5"/>
      <c r="L4" s="5" t="s">
        <v>1476</v>
      </c>
      <c r="M4" s="5" t="s">
        <v>36</v>
      </c>
      <c r="N4" s="5" t="s">
        <v>37</v>
      </c>
      <c r="O4" s="5">
        <v>1500</v>
      </c>
      <c r="P4" s="5">
        <v>54</v>
      </c>
      <c r="Q4" s="5"/>
      <c r="R4" s="5"/>
      <c r="S4" s="5"/>
      <c r="XEZ4"/>
      <c r="XFA4"/>
      <c r="XFB4"/>
      <c r="XFC4"/>
      <c r="XFD4"/>
    </row>
    <row r="5" s="2" customFormat="1" hidden="1" spans="1:16384">
      <c r="A5" s="5">
        <v>3</v>
      </c>
      <c r="B5" s="5" t="s">
        <v>24</v>
      </c>
      <c r="C5" s="5" t="s">
        <v>104</v>
      </c>
      <c r="D5" s="5" t="s">
        <v>113</v>
      </c>
      <c r="E5" s="5" t="s">
        <v>114</v>
      </c>
      <c r="F5" s="5">
        <v>0.02</v>
      </c>
      <c r="G5" s="6"/>
      <c r="H5" s="6">
        <v>-0.02</v>
      </c>
      <c r="I5" s="5" t="s">
        <v>107</v>
      </c>
      <c r="J5" s="10" t="s">
        <v>115</v>
      </c>
      <c r="K5" s="5" t="s">
        <v>116</v>
      </c>
      <c r="L5" s="5" t="s">
        <v>1476</v>
      </c>
      <c r="M5" s="5" t="s">
        <v>36</v>
      </c>
      <c r="N5" s="5" t="s">
        <v>37</v>
      </c>
      <c r="O5" s="5">
        <v>500</v>
      </c>
      <c r="P5" s="5">
        <v>10</v>
      </c>
      <c r="Q5" s="5"/>
      <c r="R5" s="5"/>
      <c r="S5" s="5"/>
      <c r="XEZ5"/>
      <c r="XFA5"/>
      <c r="XFB5"/>
      <c r="XFC5"/>
      <c r="XFD5"/>
    </row>
    <row r="6" s="2" customFormat="1" hidden="1" spans="1:16384">
      <c r="A6" s="5">
        <v>4</v>
      </c>
      <c r="B6" s="5" t="s">
        <v>24</v>
      </c>
      <c r="C6" s="5" t="s">
        <v>104</v>
      </c>
      <c r="D6" s="5" t="s">
        <v>118</v>
      </c>
      <c r="E6" s="5" t="s">
        <v>119</v>
      </c>
      <c r="F6" s="5">
        <v>0.02</v>
      </c>
      <c r="G6" s="6"/>
      <c r="H6" s="6">
        <v>-0.02</v>
      </c>
      <c r="I6" s="5" t="s">
        <v>107</v>
      </c>
      <c r="J6" s="5" t="s">
        <v>115</v>
      </c>
      <c r="K6" s="5" t="s">
        <v>116</v>
      </c>
      <c r="L6" s="5" t="s">
        <v>1476</v>
      </c>
      <c r="M6" s="5" t="s">
        <v>36</v>
      </c>
      <c r="N6" s="5" t="s">
        <v>37</v>
      </c>
      <c r="O6" s="5">
        <v>500</v>
      </c>
      <c r="P6" s="5">
        <v>10</v>
      </c>
      <c r="Q6" s="5"/>
      <c r="R6" s="5"/>
      <c r="S6" s="5"/>
      <c r="XEZ6"/>
      <c r="XFA6"/>
      <c r="XFB6"/>
      <c r="XFC6"/>
      <c r="XFD6"/>
    </row>
    <row r="7" s="2" customFormat="1" hidden="1" spans="1:16384">
      <c r="A7" s="5">
        <v>5</v>
      </c>
      <c r="B7" s="5" t="s">
        <v>24</v>
      </c>
      <c r="C7" s="5" t="s">
        <v>104</v>
      </c>
      <c r="D7" s="5" t="s">
        <v>120</v>
      </c>
      <c r="E7" s="5" t="s">
        <v>121</v>
      </c>
      <c r="F7" s="5">
        <v>0</v>
      </c>
      <c r="G7" s="6"/>
      <c r="H7" s="6">
        <v>0</v>
      </c>
      <c r="I7" s="5" t="s">
        <v>107</v>
      </c>
      <c r="J7" s="5" t="s">
        <v>115</v>
      </c>
      <c r="K7" s="5" t="s">
        <v>116</v>
      </c>
      <c r="L7" s="5" t="s">
        <v>1476</v>
      </c>
      <c r="M7" s="5" t="s">
        <v>36</v>
      </c>
      <c r="N7" s="5" t="s">
        <v>37</v>
      </c>
      <c r="O7" s="5">
        <v>0</v>
      </c>
      <c r="P7" s="5">
        <v>0</v>
      </c>
      <c r="Q7" s="5"/>
      <c r="R7" s="5"/>
      <c r="S7" s="5"/>
      <c r="XEZ7"/>
      <c r="XFA7"/>
      <c r="XFB7"/>
      <c r="XFC7"/>
      <c r="XFD7"/>
    </row>
    <row r="8" s="2" customFormat="1" hidden="1" spans="1:16384">
      <c r="A8" s="5">
        <v>6</v>
      </c>
      <c r="B8" s="5" t="s">
        <v>24</v>
      </c>
      <c r="C8" s="5" t="s">
        <v>104</v>
      </c>
      <c r="D8" s="5" t="s">
        <v>122</v>
      </c>
      <c r="E8" s="5" t="s">
        <v>123</v>
      </c>
      <c r="F8" s="5">
        <v>0.0378</v>
      </c>
      <c r="G8" s="6"/>
      <c r="H8" s="6">
        <v>-0.0378</v>
      </c>
      <c r="I8" s="5" t="s">
        <v>107</v>
      </c>
      <c r="J8" s="5" t="s">
        <v>115</v>
      </c>
      <c r="K8" s="5" t="s">
        <v>116</v>
      </c>
      <c r="L8" s="5" t="s">
        <v>1476</v>
      </c>
      <c r="M8" s="5" t="s">
        <v>36</v>
      </c>
      <c r="N8" s="5" t="s">
        <v>37</v>
      </c>
      <c r="O8" s="5">
        <v>600</v>
      </c>
      <c r="P8" s="5">
        <v>22.68</v>
      </c>
      <c r="Q8" s="5"/>
      <c r="R8" s="5"/>
      <c r="S8" s="5"/>
      <c r="XEZ8"/>
      <c r="XFA8"/>
      <c r="XFB8"/>
      <c r="XFC8"/>
      <c r="XFD8"/>
    </row>
    <row r="9" s="2" customFormat="1" hidden="1" spans="1:16384">
      <c r="A9" s="5">
        <v>7</v>
      </c>
      <c r="B9" s="5" t="s">
        <v>24</v>
      </c>
      <c r="C9" s="5" t="s">
        <v>104</v>
      </c>
      <c r="D9" s="5" t="s">
        <v>124</v>
      </c>
      <c r="E9" s="5" t="s">
        <v>125</v>
      </c>
      <c r="F9" s="5">
        <v>0.038</v>
      </c>
      <c r="G9" s="6"/>
      <c r="H9" s="6">
        <v>-0.038</v>
      </c>
      <c r="I9" s="5" t="s">
        <v>107</v>
      </c>
      <c r="J9" s="5" t="s">
        <v>115</v>
      </c>
      <c r="K9" s="5" t="s">
        <v>116</v>
      </c>
      <c r="L9" s="5" t="s">
        <v>1476</v>
      </c>
      <c r="M9" s="5" t="s">
        <v>36</v>
      </c>
      <c r="N9" s="5" t="s">
        <v>37</v>
      </c>
      <c r="O9" s="5">
        <v>600</v>
      </c>
      <c r="P9" s="5">
        <v>22.8</v>
      </c>
      <c r="Q9" s="5"/>
      <c r="R9" s="5"/>
      <c r="S9" s="5"/>
      <c r="XEZ9"/>
      <c r="XFA9"/>
      <c r="XFB9"/>
      <c r="XFC9"/>
      <c r="XFD9"/>
    </row>
    <row r="10" s="2" customFormat="1" hidden="1" spans="1:16384">
      <c r="A10" s="5">
        <v>8</v>
      </c>
      <c r="B10" s="5" t="s">
        <v>24</v>
      </c>
      <c r="C10" s="5" t="s">
        <v>104</v>
      </c>
      <c r="D10" s="5" t="s">
        <v>126</v>
      </c>
      <c r="E10" s="5" t="s">
        <v>127</v>
      </c>
      <c r="F10" s="5">
        <v>0.003</v>
      </c>
      <c r="G10" s="6"/>
      <c r="H10" s="6">
        <v>-0.003</v>
      </c>
      <c r="I10" s="5" t="s">
        <v>107</v>
      </c>
      <c r="J10" s="5" t="s">
        <v>115</v>
      </c>
      <c r="K10" s="5" t="s">
        <v>116</v>
      </c>
      <c r="L10" s="5" t="s">
        <v>1476</v>
      </c>
      <c r="M10" s="5" t="s">
        <v>36</v>
      </c>
      <c r="N10" s="5" t="s">
        <v>37</v>
      </c>
      <c r="O10" s="5">
        <v>1000</v>
      </c>
      <c r="P10" s="5">
        <v>3</v>
      </c>
      <c r="Q10" s="5"/>
      <c r="R10" s="5"/>
      <c r="S10" s="5"/>
      <c r="XEZ10"/>
      <c r="XFA10"/>
      <c r="XFB10"/>
      <c r="XFC10"/>
      <c r="XFD10"/>
    </row>
    <row r="11" s="2" customFormat="1" hidden="1" spans="1:16384">
      <c r="A11" s="5">
        <v>9</v>
      </c>
      <c r="B11" s="5" t="s">
        <v>24</v>
      </c>
      <c r="C11" s="5" t="s">
        <v>104</v>
      </c>
      <c r="D11" s="5" t="s">
        <v>128</v>
      </c>
      <c r="E11" s="5" t="s">
        <v>129</v>
      </c>
      <c r="F11" s="5">
        <v>0.003</v>
      </c>
      <c r="G11" s="6"/>
      <c r="H11" s="6">
        <v>-0.003</v>
      </c>
      <c r="I11" s="5" t="s">
        <v>107</v>
      </c>
      <c r="J11" s="5" t="s">
        <v>115</v>
      </c>
      <c r="K11" s="5" t="s">
        <v>116</v>
      </c>
      <c r="L11" s="5" t="s">
        <v>1476</v>
      </c>
      <c r="M11" s="5" t="s">
        <v>36</v>
      </c>
      <c r="N11" s="5" t="s">
        <v>37</v>
      </c>
      <c r="O11" s="5">
        <v>1000</v>
      </c>
      <c r="P11" s="5">
        <v>3</v>
      </c>
      <c r="Q11" s="5"/>
      <c r="R11" s="5"/>
      <c r="S11" s="5"/>
      <c r="XEZ11"/>
      <c r="XFA11"/>
      <c r="XFB11"/>
      <c r="XFC11"/>
      <c r="XFD11"/>
    </row>
    <row r="12" s="2" customFormat="1" hidden="1" spans="1:16384">
      <c r="A12" s="5">
        <v>10</v>
      </c>
      <c r="B12" s="5" t="s">
        <v>24</v>
      </c>
      <c r="C12" s="5" t="s">
        <v>104</v>
      </c>
      <c r="D12" s="5" t="s">
        <v>130</v>
      </c>
      <c r="E12" s="5" t="s">
        <v>131</v>
      </c>
      <c r="F12" s="5">
        <v>0.0261</v>
      </c>
      <c r="G12" s="6"/>
      <c r="H12" s="6">
        <v>-0.0261</v>
      </c>
      <c r="I12" s="5" t="s">
        <v>107</v>
      </c>
      <c r="J12" s="5" t="s">
        <v>115</v>
      </c>
      <c r="K12" s="5" t="s">
        <v>116</v>
      </c>
      <c r="L12" s="5" t="s">
        <v>1476</v>
      </c>
      <c r="M12" s="5" t="s">
        <v>36</v>
      </c>
      <c r="N12" s="5" t="s">
        <v>37</v>
      </c>
      <c r="O12" s="5">
        <v>1000</v>
      </c>
      <c r="P12" s="5">
        <v>26.1</v>
      </c>
      <c r="Q12" s="5"/>
      <c r="R12" s="5"/>
      <c r="S12" s="5"/>
      <c r="XEZ12"/>
      <c r="XFA12"/>
      <c r="XFB12"/>
      <c r="XFC12"/>
      <c r="XFD12"/>
    </row>
    <row r="13" s="2" customFormat="1" hidden="1" spans="1:16384">
      <c r="A13" s="5">
        <v>11</v>
      </c>
      <c r="B13" s="5" t="s">
        <v>24</v>
      </c>
      <c r="C13" s="5" t="s">
        <v>104</v>
      </c>
      <c r="D13" s="5" t="s">
        <v>132</v>
      </c>
      <c r="E13" s="5" t="s">
        <v>133</v>
      </c>
      <c r="F13" s="5">
        <v>0.026</v>
      </c>
      <c r="G13" s="6"/>
      <c r="H13" s="6">
        <v>-0.026</v>
      </c>
      <c r="I13" s="5" t="s">
        <v>107</v>
      </c>
      <c r="J13" s="5" t="s">
        <v>115</v>
      </c>
      <c r="K13" s="5" t="s">
        <v>116</v>
      </c>
      <c r="L13" s="5" t="s">
        <v>1476</v>
      </c>
      <c r="M13" s="5" t="s">
        <v>36</v>
      </c>
      <c r="N13" s="5" t="s">
        <v>37</v>
      </c>
      <c r="O13" s="5">
        <v>1000</v>
      </c>
      <c r="P13" s="5">
        <v>26</v>
      </c>
      <c r="Q13" s="5"/>
      <c r="R13" s="5"/>
      <c r="S13" s="5"/>
      <c r="XEZ13"/>
      <c r="XFA13"/>
      <c r="XFB13"/>
      <c r="XFC13"/>
      <c r="XFD13"/>
    </row>
    <row r="14" s="2" customFormat="1" spans="1:16384">
      <c r="A14" s="5">
        <v>12</v>
      </c>
      <c r="B14" s="5" t="s">
        <v>24</v>
      </c>
      <c r="C14" s="5" t="s">
        <v>134</v>
      </c>
      <c r="D14" s="5" t="s">
        <v>135</v>
      </c>
      <c r="E14" s="5" t="s">
        <v>136</v>
      </c>
      <c r="F14" s="5">
        <v>0.069</v>
      </c>
      <c r="G14" s="6"/>
      <c r="H14" s="6">
        <v>-0.069</v>
      </c>
      <c r="I14" s="5" t="s">
        <v>107</v>
      </c>
      <c r="J14" s="5" t="s">
        <v>29</v>
      </c>
      <c r="K14" s="12">
        <v>190</v>
      </c>
      <c r="L14" s="5" t="s">
        <v>1476</v>
      </c>
      <c r="M14" s="5" t="s">
        <v>36</v>
      </c>
      <c r="N14" s="5" t="s">
        <v>37</v>
      </c>
      <c r="O14" s="5">
        <v>0</v>
      </c>
      <c r="P14" s="5">
        <v>0</v>
      </c>
      <c r="Q14" s="5" t="s">
        <v>1477</v>
      </c>
      <c r="R14" s="5"/>
      <c r="S14" s="5"/>
      <c r="XEZ14"/>
      <c r="XFA14"/>
      <c r="XFB14"/>
      <c r="XFC14"/>
      <c r="XFD14"/>
    </row>
    <row r="15" s="2" customFormat="1" hidden="1" spans="1:16384">
      <c r="A15" s="5">
        <v>13</v>
      </c>
      <c r="B15" s="5" t="s">
        <v>24</v>
      </c>
      <c r="C15" s="5" t="s">
        <v>104</v>
      </c>
      <c r="D15" s="5" t="s">
        <v>137</v>
      </c>
      <c r="E15" s="5" t="s">
        <v>138</v>
      </c>
      <c r="F15" s="5">
        <v>0.0346</v>
      </c>
      <c r="G15" s="6"/>
      <c r="H15" s="6">
        <v>-0.0346</v>
      </c>
      <c r="I15" s="5" t="s">
        <v>107</v>
      </c>
      <c r="J15" s="5" t="s">
        <v>76</v>
      </c>
      <c r="K15" s="5">
        <v>8303</v>
      </c>
      <c r="L15" s="5" t="s">
        <v>1476</v>
      </c>
      <c r="M15" s="5" t="s">
        <v>36</v>
      </c>
      <c r="N15" s="5" t="s">
        <v>37</v>
      </c>
      <c r="O15" s="5">
        <v>500</v>
      </c>
      <c r="P15" s="5">
        <v>17.3</v>
      </c>
      <c r="Q15" s="5"/>
      <c r="R15" s="5"/>
      <c r="S15" s="5"/>
      <c r="XEZ15"/>
      <c r="XFA15"/>
      <c r="XFB15"/>
      <c r="XFC15"/>
      <c r="XFD15"/>
    </row>
    <row r="16" s="2" customFormat="1" hidden="1" spans="1:16384">
      <c r="A16" s="5">
        <v>14</v>
      </c>
      <c r="B16" s="5" t="s">
        <v>24</v>
      </c>
      <c r="C16" s="5" t="s">
        <v>104</v>
      </c>
      <c r="D16" s="5" t="s">
        <v>139</v>
      </c>
      <c r="E16" s="5" t="s">
        <v>140</v>
      </c>
      <c r="F16" s="5">
        <v>0.0346</v>
      </c>
      <c r="G16" s="6"/>
      <c r="H16" s="6">
        <v>-0.0346</v>
      </c>
      <c r="I16" s="5" t="s">
        <v>107</v>
      </c>
      <c r="J16" s="5" t="s">
        <v>76</v>
      </c>
      <c r="K16" s="5">
        <v>8303</v>
      </c>
      <c r="L16" s="5" t="s">
        <v>1476</v>
      </c>
      <c r="M16" s="5" t="s">
        <v>36</v>
      </c>
      <c r="N16" s="5" t="s">
        <v>37</v>
      </c>
      <c r="O16" s="5">
        <v>500</v>
      </c>
      <c r="P16" s="5">
        <v>17.3</v>
      </c>
      <c r="Q16" s="5"/>
      <c r="R16" s="5"/>
      <c r="S16" s="5"/>
      <c r="XEZ16"/>
      <c r="XFA16"/>
      <c r="XFB16"/>
      <c r="XFC16"/>
      <c r="XFD16"/>
    </row>
    <row r="17" s="2" customFormat="1" hidden="1" spans="1:16384">
      <c r="A17" s="5">
        <v>15</v>
      </c>
      <c r="B17" s="5" t="s">
        <v>24</v>
      </c>
      <c r="C17" s="5" t="s">
        <v>104</v>
      </c>
      <c r="D17" s="5" t="s">
        <v>141</v>
      </c>
      <c r="E17" s="5" t="s">
        <v>142</v>
      </c>
      <c r="F17" s="5">
        <v>0.062</v>
      </c>
      <c r="G17" s="6"/>
      <c r="H17" s="6">
        <v>-0.062</v>
      </c>
      <c r="I17" s="5" t="s">
        <v>107</v>
      </c>
      <c r="J17" s="5" t="s">
        <v>115</v>
      </c>
      <c r="K17" s="5" t="s">
        <v>116</v>
      </c>
      <c r="L17" s="5" t="s">
        <v>1476</v>
      </c>
      <c r="M17" s="5" t="s">
        <v>36</v>
      </c>
      <c r="N17" s="5" t="s">
        <v>37</v>
      </c>
      <c r="O17" s="5">
        <v>500</v>
      </c>
      <c r="P17" s="5">
        <v>31</v>
      </c>
      <c r="Q17" s="5"/>
      <c r="R17" s="5"/>
      <c r="S17" s="5"/>
      <c r="XEZ17"/>
      <c r="XFA17"/>
      <c r="XFB17"/>
      <c r="XFC17"/>
      <c r="XFD17"/>
    </row>
    <row r="18" s="2" customFormat="1" hidden="1" spans="1:16384">
      <c r="A18" s="5">
        <v>16</v>
      </c>
      <c r="B18" s="5" t="s">
        <v>24</v>
      </c>
      <c r="C18" s="5" t="s">
        <v>104</v>
      </c>
      <c r="D18" s="5" t="s">
        <v>143</v>
      </c>
      <c r="E18" s="5" t="s">
        <v>144</v>
      </c>
      <c r="F18" s="5">
        <v>0.0481</v>
      </c>
      <c r="G18" s="6"/>
      <c r="H18" s="6">
        <v>-0.0481</v>
      </c>
      <c r="I18" s="5" t="s">
        <v>107</v>
      </c>
      <c r="J18" s="5" t="s">
        <v>115</v>
      </c>
      <c r="K18" s="5" t="s">
        <v>116</v>
      </c>
      <c r="L18" s="5" t="s">
        <v>1476</v>
      </c>
      <c r="M18" s="5" t="s">
        <v>36</v>
      </c>
      <c r="N18" s="5" t="s">
        <v>37</v>
      </c>
      <c r="O18" s="5">
        <v>500</v>
      </c>
      <c r="P18" s="5">
        <v>24.05</v>
      </c>
      <c r="Q18" s="5"/>
      <c r="R18" s="5"/>
      <c r="S18" s="5"/>
      <c r="XEZ18"/>
      <c r="XFA18"/>
      <c r="XFB18"/>
      <c r="XFC18"/>
      <c r="XFD18"/>
    </row>
    <row r="19" s="2" customFormat="1" hidden="1" spans="1:16384">
      <c r="A19" s="5">
        <v>17</v>
      </c>
      <c r="B19" s="5" t="s">
        <v>24</v>
      </c>
      <c r="C19" s="5" t="s">
        <v>104</v>
      </c>
      <c r="D19" s="5" t="s">
        <v>145</v>
      </c>
      <c r="E19" s="5" t="s">
        <v>146</v>
      </c>
      <c r="F19" s="5">
        <v>0.027</v>
      </c>
      <c r="G19" s="6"/>
      <c r="H19" s="6">
        <v>-0.027</v>
      </c>
      <c r="I19" s="5" t="s">
        <v>107</v>
      </c>
      <c r="J19" s="5" t="s">
        <v>115</v>
      </c>
      <c r="K19" s="5" t="s">
        <v>116</v>
      </c>
      <c r="L19" s="5" t="s">
        <v>1476</v>
      </c>
      <c r="M19" s="5" t="s">
        <v>36</v>
      </c>
      <c r="N19" s="5" t="s">
        <v>37</v>
      </c>
      <c r="O19" s="5">
        <v>500</v>
      </c>
      <c r="P19" s="5">
        <v>13.5</v>
      </c>
      <c r="Q19" s="5"/>
      <c r="R19" s="5"/>
      <c r="S19" s="5"/>
      <c r="XEZ19"/>
      <c r="XFA19"/>
      <c r="XFB19"/>
      <c r="XFC19"/>
      <c r="XFD19"/>
    </row>
    <row r="20" s="2" customFormat="1" hidden="1" spans="1:16384">
      <c r="A20" s="5">
        <v>18</v>
      </c>
      <c r="B20" s="5" t="s">
        <v>24</v>
      </c>
      <c r="C20" s="5" t="s">
        <v>104</v>
      </c>
      <c r="D20" s="5" t="s">
        <v>147</v>
      </c>
      <c r="E20" s="5" t="s">
        <v>148</v>
      </c>
      <c r="F20" s="5">
        <v>0.003</v>
      </c>
      <c r="G20" s="6"/>
      <c r="H20" s="6">
        <v>-0.003</v>
      </c>
      <c r="I20" s="5" t="s">
        <v>107</v>
      </c>
      <c r="J20" s="5" t="s">
        <v>115</v>
      </c>
      <c r="K20" s="5" t="s">
        <v>116</v>
      </c>
      <c r="L20" s="5" t="s">
        <v>1476</v>
      </c>
      <c r="M20" s="5" t="s">
        <v>36</v>
      </c>
      <c r="N20" s="5" t="s">
        <v>37</v>
      </c>
      <c r="O20" s="5">
        <v>500</v>
      </c>
      <c r="P20" s="5">
        <v>1.5</v>
      </c>
      <c r="Q20" s="5"/>
      <c r="R20" s="5"/>
      <c r="S20" s="5"/>
      <c r="XEZ20"/>
      <c r="XFA20"/>
      <c r="XFB20"/>
      <c r="XFC20"/>
      <c r="XFD20"/>
    </row>
    <row r="21" s="2" customFormat="1" hidden="1" spans="1:16384">
      <c r="A21" s="5">
        <v>19</v>
      </c>
      <c r="B21" s="5" t="s">
        <v>24</v>
      </c>
      <c r="C21" s="5" t="s">
        <v>104</v>
      </c>
      <c r="D21" s="5" t="s">
        <v>149</v>
      </c>
      <c r="E21" s="5" t="s">
        <v>142</v>
      </c>
      <c r="F21" s="5">
        <v>0.0386</v>
      </c>
      <c r="G21" s="6"/>
      <c r="H21" s="6">
        <v>-0.0386</v>
      </c>
      <c r="I21" s="5" t="s">
        <v>107</v>
      </c>
      <c r="J21" s="5" t="s">
        <v>115</v>
      </c>
      <c r="K21" s="5" t="s">
        <v>116</v>
      </c>
      <c r="L21" s="5" t="s">
        <v>1476</v>
      </c>
      <c r="M21" s="5" t="s">
        <v>36</v>
      </c>
      <c r="N21" s="5" t="s">
        <v>37</v>
      </c>
      <c r="O21" s="5">
        <v>500</v>
      </c>
      <c r="P21" s="5">
        <v>19.3</v>
      </c>
      <c r="Q21" s="5"/>
      <c r="R21" s="5"/>
      <c r="S21" s="5"/>
      <c r="XEZ21"/>
      <c r="XFA21"/>
      <c r="XFB21"/>
      <c r="XFC21"/>
      <c r="XFD21"/>
    </row>
    <row r="22" s="2" customFormat="1" spans="1:16384">
      <c r="A22" s="5">
        <v>20</v>
      </c>
      <c r="B22" s="5" t="s">
        <v>24</v>
      </c>
      <c r="C22" s="5" t="s">
        <v>150</v>
      </c>
      <c r="D22" s="5" t="s">
        <v>151</v>
      </c>
      <c r="E22" s="5" t="s">
        <v>152</v>
      </c>
      <c r="F22" s="5">
        <v>0</v>
      </c>
      <c r="G22" s="6"/>
      <c r="H22" s="6">
        <v>0</v>
      </c>
      <c r="I22" s="5" t="s">
        <v>107</v>
      </c>
      <c r="J22" s="5" t="s">
        <v>29</v>
      </c>
      <c r="K22" s="5">
        <v>190</v>
      </c>
      <c r="L22" s="5" t="s">
        <v>1476</v>
      </c>
      <c r="M22" s="5" t="s">
        <v>36</v>
      </c>
      <c r="N22" s="5" t="s">
        <v>37</v>
      </c>
      <c r="O22" s="5">
        <v>0</v>
      </c>
      <c r="P22" s="5">
        <v>0</v>
      </c>
      <c r="Q22" s="5" t="s">
        <v>1477</v>
      </c>
      <c r="R22" s="5"/>
      <c r="S22" s="5"/>
      <c r="XEZ22"/>
      <c r="XFA22"/>
      <c r="XFB22"/>
      <c r="XFC22"/>
      <c r="XFD22"/>
    </row>
    <row r="23" s="2" customFormat="1" spans="1:16384">
      <c r="A23" s="5">
        <v>21</v>
      </c>
      <c r="B23" s="5" t="s">
        <v>24</v>
      </c>
      <c r="C23" s="5" t="s">
        <v>150</v>
      </c>
      <c r="D23" s="5" t="s">
        <v>154</v>
      </c>
      <c r="E23" s="5" t="s">
        <v>155</v>
      </c>
      <c r="F23" s="5">
        <v>0</v>
      </c>
      <c r="G23" s="6"/>
      <c r="H23" s="6">
        <v>0</v>
      </c>
      <c r="I23" s="5" t="s">
        <v>107</v>
      </c>
      <c r="J23" s="5" t="s">
        <v>29</v>
      </c>
      <c r="K23" s="5">
        <v>190</v>
      </c>
      <c r="L23" s="5" t="s">
        <v>1476</v>
      </c>
      <c r="M23" s="5" t="s">
        <v>36</v>
      </c>
      <c r="N23" s="5" t="s">
        <v>37</v>
      </c>
      <c r="O23" s="5">
        <v>0</v>
      </c>
      <c r="P23" s="5">
        <v>0</v>
      </c>
      <c r="Q23" s="5" t="s">
        <v>1477</v>
      </c>
      <c r="R23" s="5"/>
      <c r="S23" s="5"/>
      <c r="XEZ23"/>
      <c r="XFA23"/>
      <c r="XFB23"/>
      <c r="XFC23"/>
      <c r="XFD23"/>
    </row>
    <row r="24" s="2" customFormat="1" spans="1:16384">
      <c r="A24" s="5">
        <v>22</v>
      </c>
      <c r="B24" s="5" t="s">
        <v>24</v>
      </c>
      <c r="C24" s="5" t="s">
        <v>150</v>
      </c>
      <c r="D24" s="5" t="s">
        <v>156</v>
      </c>
      <c r="E24" s="5" t="s">
        <v>157</v>
      </c>
      <c r="F24" s="5">
        <v>0</v>
      </c>
      <c r="G24" s="6"/>
      <c r="H24" s="6">
        <v>0</v>
      </c>
      <c r="I24" s="5" t="s">
        <v>107</v>
      </c>
      <c r="J24" s="5" t="s">
        <v>29</v>
      </c>
      <c r="K24" s="5">
        <v>190</v>
      </c>
      <c r="L24" s="5" t="s">
        <v>1476</v>
      </c>
      <c r="M24" s="5" t="s">
        <v>36</v>
      </c>
      <c r="N24" s="5" t="s">
        <v>37</v>
      </c>
      <c r="O24" s="5">
        <v>0</v>
      </c>
      <c r="P24" s="5">
        <v>0</v>
      </c>
      <c r="Q24" s="5" t="s">
        <v>1477</v>
      </c>
      <c r="R24" s="5"/>
      <c r="S24" s="5"/>
      <c r="XEZ24"/>
      <c r="XFA24"/>
      <c r="XFB24"/>
      <c r="XFC24"/>
      <c r="XFD24"/>
    </row>
    <row r="25" s="9" customFormat="1" spans="1:16384">
      <c r="A25" s="5">
        <v>23</v>
      </c>
      <c r="B25" s="10" t="s">
        <v>24</v>
      </c>
      <c r="C25" s="10" t="s">
        <v>158</v>
      </c>
      <c r="D25" s="10" t="s">
        <v>159</v>
      </c>
      <c r="E25" s="10" t="s">
        <v>160</v>
      </c>
      <c r="F25" s="10">
        <v>0.0274</v>
      </c>
      <c r="G25" s="6">
        <v>0.024</v>
      </c>
      <c r="H25" s="6">
        <v>-0.0034</v>
      </c>
      <c r="I25" s="10" t="s">
        <v>107</v>
      </c>
      <c r="J25" s="10" t="s">
        <v>29</v>
      </c>
      <c r="K25" s="10">
        <v>190</v>
      </c>
      <c r="L25" s="5" t="s">
        <v>1476</v>
      </c>
      <c r="M25" s="10" t="s">
        <v>36</v>
      </c>
      <c r="N25" s="10" t="s">
        <v>37</v>
      </c>
      <c r="O25" s="10">
        <v>1500</v>
      </c>
      <c r="P25" s="10">
        <v>41.1</v>
      </c>
      <c r="Q25" s="5" t="s">
        <v>1477</v>
      </c>
      <c r="R25" s="10"/>
      <c r="S25" s="10"/>
      <c r="XEZ25"/>
      <c r="XFA25"/>
      <c r="XFB25"/>
      <c r="XFC25"/>
      <c r="XFD25"/>
    </row>
    <row r="26" s="2" customFormat="1" spans="1:16384">
      <c r="A26" s="5">
        <v>24</v>
      </c>
      <c r="B26" s="5" t="s">
        <v>24</v>
      </c>
      <c r="C26" s="5" t="s">
        <v>161</v>
      </c>
      <c r="D26" s="5" t="s">
        <v>162</v>
      </c>
      <c r="E26" s="5" t="s">
        <v>163</v>
      </c>
      <c r="F26" s="5">
        <v>0.0323</v>
      </c>
      <c r="G26" s="6">
        <v>0.029</v>
      </c>
      <c r="H26" s="6">
        <v>-0.0033</v>
      </c>
      <c r="I26" s="5" t="s">
        <v>107</v>
      </c>
      <c r="J26" s="5" t="s">
        <v>29</v>
      </c>
      <c r="K26" s="5">
        <v>190</v>
      </c>
      <c r="L26" s="5" t="s">
        <v>1476</v>
      </c>
      <c r="M26" s="5" t="s">
        <v>36</v>
      </c>
      <c r="N26" s="5" t="s">
        <v>37</v>
      </c>
      <c r="O26" s="5">
        <v>300</v>
      </c>
      <c r="P26" s="5">
        <v>9.69</v>
      </c>
      <c r="Q26" s="5" t="s">
        <v>1477</v>
      </c>
      <c r="R26" s="5"/>
      <c r="S26" s="5"/>
      <c r="XEZ26"/>
      <c r="XFA26"/>
      <c r="XFB26"/>
      <c r="XFC26"/>
      <c r="XFD26"/>
    </row>
    <row r="27" s="2" customFormat="1" spans="1:16384">
      <c r="A27" s="5">
        <v>25</v>
      </c>
      <c r="B27" s="5" t="s">
        <v>24</v>
      </c>
      <c r="C27" s="5" t="s">
        <v>161</v>
      </c>
      <c r="D27" s="5" t="s">
        <v>164</v>
      </c>
      <c r="E27" s="5" t="s">
        <v>165</v>
      </c>
      <c r="F27" s="5">
        <v>0.0323</v>
      </c>
      <c r="G27" s="6">
        <v>0.029</v>
      </c>
      <c r="H27" s="6">
        <v>-0.0033</v>
      </c>
      <c r="I27" s="5" t="s">
        <v>107</v>
      </c>
      <c r="J27" s="5" t="s">
        <v>29</v>
      </c>
      <c r="K27" s="5">
        <v>190</v>
      </c>
      <c r="L27" s="5" t="s">
        <v>1476</v>
      </c>
      <c r="M27" s="5" t="s">
        <v>36</v>
      </c>
      <c r="N27" s="5" t="s">
        <v>37</v>
      </c>
      <c r="O27" s="5">
        <v>300</v>
      </c>
      <c r="P27" s="5">
        <v>9.69</v>
      </c>
      <c r="Q27" s="5" t="s">
        <v>1477</v>
      </c>
      <c r="R27" s="5"/>
      <c r="S27" s="5"/>
      <c r="XEZ27"/>
      <c r="XFA27"/>
      <c r="XFB27"/>
      <c r="XFC27"/>
      <c r="XFD27"/>
    </row>
    <row r="28" s="2" customFormat="1" spans="1:16384">
      <c r="A28" s="5">
        <v>26</v>
      </c>
      <c r="B28" s="5" t="s">
        <v>24</v>
      </c>
      <c r="C28" s="5" t="s">
        <v>25</v>
      </c>
      <c r="D28" s="5" t="s">
        <v>166</v>
      </c>
      <c r="E28" s="5" t="s">
        <v>167</v>
      </c>
      <c r="F28" s="5">
        <v>0.2222</v>
      </c>
      <c r="G28" s="6"/>
      <c r="H28" s="6">
        <v>-0.2222</v>
      </c>
      <c r="I28" s="5" t="s">
        <v>107</v>
      </c>
      <c r="J28" s="5" t="s">
        <v>29</v>
      </c>
      <c r="K28" s="5">
        <v>190</v>
      </c>
      <c r="L28" s="5" t="s">
        <v>1476</v>
      </c>
      <c r="M28" s="5" t="s">
        <v>36</v>
      </c>
      <c r="N28" s="5" t="s">
        <v>37</v>
      </c>
      <c r="O28" s="5">
        <v>200</v>
      </c>
      <c r="P28" s="5">
        <v>44.44</v>
      </c>
      <c r="Q28" s="5" t="s">
        <v>1477</v>
      </c>
      <c r="R28" s="5"/>
      <c r="S28" s="5"/>
      <c r="XEZ28"/>
      <c r="XFA28"/>
      <c r="XFB28"/>
      <c r="XFC28"/>
      <c r="XFD28"/>
    </row>
    <row r="29" s="2" customFormat="1" spans="1:16384">
      <c r="A29" s="5">
        <v>27</v>
      </c>
      <c r="B29" s="5" t="s">
        <v>24</v>
      </c>
      <c r="C29" s="5" t="s">
        <v>25</v>
      </c>
      <c r="D29" s="5" t="s">
        <v>168</v>
      </c>
      <c r="E29" s="5" t="s">
        <v>169</v>
      </c>
      <c r="F29" s="5">
        <v>0.2226</v>
      </c>
      <c r="G29" s="6"/>
      <c r="H29" s="6">
        <v>-0.2226</v>
      </c>
      <c r="I29" s="5" t="s">
        <v>107</v>
      </c>
      <c r="J29" s="5" t="s">
        <v>29</v>
      </c>
      <c r="K29" s="5">
        <v>190</v>
      </c>
      <c r="L29" s="5" t="s">
        <v>1476</v>
      </c>
      <c r="M29" s="5" t="s">
        <v>36</v>
      </c>
      <c r="N29" s="5" t="s">
        <v>37</v>
      </c>
      <c r="O29" s="5">
        <v>200</v>
      </c>
      <c r="P29" s="5">
        <v>44.52</v>
      </c>
      <c r="Q29" s="5" t="s">
        <v>1477</v>
      </c>
      <c r="R29" s="5"/>
      <c r="S29" s="5"/>
      <c r="XEZ29"/>
      <c r="XFA29"/>
      <c r="XFB29"/>
      <c r="XFC29"/>
      <c r="XFD29"/>
    </row>
    <row r="30" s="2" customFormat="1" spans="1:16384">
      <c r="A30" s="5">
        <v>28</v>
      </c>
      <c r="B30" s="5" t="s">
        <v>24</v>
      </c>
      <c r="C30" s="5" t="s">
        <v>93</v>
      </c>
      <c r="D30" s="5" t="s">
        <v>170</v>
      </c>
      <c r="E30" s="5" t="s">
        <v>171</v>
      </c>
      <c r="F30" s="5">
        <v>0.055</v>
      </c>
      <c r="G30" s="6">
        <v>0.051</v>
      </c>
      <c r="H30" s="6">
        <v>-0.004</v>
      </c>
      <c r="I30" s="5" t="s">
        <v>107</v>
      </c>
      <c r="J30" s="5" t="s">
        <v>29</v>
      </c>
      <c r="K30" s="5">
        <v>190</v>
      </c>
      <c r="L30" s="5" t="s">
        <v>1476</v>
      </c>
      <c r="M30" s="5" t="s">
        <v>36</v>
      </c>
      <c r="N30" s="5" t="s">
        <v>37</v>
      </c>
      <c r="O30" s="5">
        <v>600</v>
      </c>
      <c r="P30" s="5">
        <v>33</v>
      </c>
      <c r="Q30" s="5" t="s">
        <v>1477</v>
      </c>
      <c r="R30" s="5"/>
      <c r="S30" s="5"/>
      <c r="XEZ30"/>
      <c r="XFA30"/>
      <c r="XFB30"/>
      <c r="XFC30"/>
      <c r="XFD30"/>
    </row>
    <row r="31" s="2" customFormat="1" spans="1:16384">
      <c r="A31" s="5">
        <v>29</v>
      </c>
      <c r="B31" s="5" t="s">
        <v>24</v>
      </c>
      <c r="C31" s="5" t="s">
        <v>93</v>
      </c>
      <c r="D31" s="5" t="s">
        <v>172</v>
      </c>
      <c r="E31" s="5" t="s">
        <v>173</v>
      </c>
      <c r="F31" s="5">
        <v>0.016</v>
      </c>
      <c r="G31" s="6">
        <v>0.082</v>
      </c>
      <c r="H31" s="6">
        <v>0.066</v>
      </c>
      <c r="I31" s="5" t="s">
        <v>107</v>
      </c>
      <c r="J31" s="5" t="s">
        <v>29</v>
      </c>
      <c r="K31" s="5">
        <v>190</v>
      </c>
      <c r="L31" s="5" t="s">
        <v>1476</v>
      </c>
      <c r="M31" s="5" t="s">
        <v>36</v>
      </c>
      <c r="N31" s="5" t="s">
        <v>37</v>
      </c>
      <c r="O31" s="5">
        <v>600</v>
      </c>
      <c r="P31" s="5">
        <v>9.6</v>
      </c>
      <c r="Q31" s="5" t="s">
        <v>1477</v>
      </c>
      <c r="R31" s="5"/>
      <c r="S31" s="5"/>
      <c r="XEZ31"/>
      <c r="XFA31"/>
      <c r="XFB31"/>
      <c r="XFC31"/>
      <c r="XFD31"/>
    </row>
    <row r="32" s="2" customFormat="1" spans="1:16384">
      <c r="A32" s="5">
        <v>30</v>
      </c>
      <c r="B32" s="5" t="s">
        <v>24</v>
      </c>
      <c r="C32" s="5" t="s">
        <v>93</v>
      </c>
      <c r="D32" s="5" t="s">
        <v>174</v>
      </c>
      <c r="E32" s="5" t="s">
        <v>175</v>
      </c>
      <c r="F32" s="5">
        <v>0.055</v>
      </c>
      <c r="G32" s="6">
        <v>0.053</v>
      </c>
      <c r="H32" s="6">
        <v>-0.002</v>
      </c>
      <c r="I32" s="5" t="s">
        <v>107</v>
      </c>
      <c r="J32" s="5" t="s">
        <v>29</v>
      </c>
      <c r="K32" s="5">
        <v>190</v>
      </c>
      <c r="L32" s="5" t="s">
        <v>1476</v>
      </c>
      <c r="M32" s="5" t="s">
        <v>36</v>
      </c>
      <c r="N32" s="5" t="s">
        <v>37</v>
      </c>
      <c r="O32" s="5">
        <v>900</v>
      </c>
      <c r="P32" s="5">
        <v>49.5</v>
      </c>
      <c r="Q32" s="5" t="s">
        <v>1477</v>
      </c>
      <c r="R32" s="5"/>
      <c r="S32" s="5"/>
      <c r="XEZ32"/>
      <c r="XFA32"/>
      <c r="XFB32"/>
      <c r="XFC32"/>
      <c r="XFD32"/>
    </row>
    <row r="33" s="2" customFormat="1" spans="1:16384">
      <c r="A33" s="5">
        <v>31</v>
      </c>
      <c r="B33" s="5" t="s">
        <v>24</v>
      </c>
      <c r="C33" s="5" t="s">
        <v>93</v>
      </c>
      <c r="D33" s="5" t="s">
        <v>176</v>
      </c>
      <c r="E33" s="5" t="s">
        <v>177</v>
      </c>
      <c r="F33" s="5">
        <v>0.016</v>
      </c>
      <c r="G33" s="6">
        <v>0.079</v>
      </c>
      <c r="H33" s="6">
        <v>0.063</v>
      </c>
      <c r="I33" s="5" t="s">
        <v>107</v>
      </c>
      <c r="J33" s="5" t="s">
        <v>29</v>
      </c>
      <c r="K33" s="5">
        <v>190</v>
      </c>
      <c r="L33" s="5" t="s">
        <v>1476</v>
      </c>
      <c r="M33" s="5" t="s">
        <v>36</v>
      </c>
      <c r="N33" s="5" t="s">
        <v>37</v>
      </c>
      <c r="O33" s="5">
        <v>900</v>
      </c>
      <c r="P33" s="5">
        <v>14.4</v>
      </c>
      <c r="Q33" s="5" t="s">
        <v>1477</v>
      </c>
      <c r="R33" s="5"/>
      <c r="S33" s="5"/>
      <c r="XEZ33"/>
      <c r="XFA33"/>
      <c r="XFB33"/>
      <c r="XFC33"/>
      <c r="XFD33"/>
    </row>
    <row r="34" s="2" customFormat="1" spans="1:16384">
      <c r="A34" s="5">
        <v>32</v>
      </c>
      <c r="B34" s="5" t="s">
        <v>24</v>
      </c>
      <c r="C34" s="5" t="s">
        <v>93</v>
      </c>
      <c r="D34" s="5" t="s">
        <v>178</v>
      </c>
      <c r="E34" s="5" t="s">
        <v>179</v>
      </c>
      <c r="F34" s="5">
        <v>0.045</v>
      </c>
      <c r="G34" s="6">
        <v>0.043</v>
      </c>
      <c r="H34" s="6">
        <v>-0.002</v>
      </c>
      <c r="I34" s="5" t="s">
        <v>107</v>
      </c>
      <c r="J34" s="5" t="s">
        <v>29</v>
      </c>
      <c r="K34" s="5">
        <v>190</v>
      </c>
      <c r="L34" s="5" t="s">
        <v>1476</v>
      </c>
      <c r="M34" s="5" t="s">
        <v>36</v>
      </c>
      <c r="N34" s="5" t="s">
        <v>37</v>
      </c>
      <c r="O34" s="5">
        <v>900</v>
      </c>
      <c r="P34" s="5">
        <v>40.5</v>
      </c>
      <c r="Q34" s="5" t="s">
        <v>1477</v>
      </c>
      <c r="R34" s="5"/>
      <c r="S34" s="5"/>
      <c r="XEZ34"/>
      <c r="XFA34"/>
      <c r="XFB34"/>
      <c r="XFC34"/>
      <c r="XFD34"/>
    </row>
    <row r="35" s="2" customFormat="1" spans="1:16384">
      <c r="A35" s="5">
        <v>33</v>
      </c>
      <c r="B35" s="5" t="s">
        <v>24</v>
      </c>
      <c r="C35" s="5" t="s">
        <v>93</v>
      </c>
      <c r="D35" s="5" t="s">
        <v>180</v>
      </c>
      <c r="E35" s="5" t="s">
        <v>181</v>
      </c>
      <c r="F35" s="5">
        <v>0.0528</v>
      </c>
      <c r="G35" s="6">
        <v>0.051</v>
      </c>
      <c r="H35" s="6">
        <v>-0.0018</v>
      </c>
      <c r="I35" s="5" t="s">
        <v>107</v>
      </c>
      <c r="J35" s="5" t="s">
        <v>29</v>
      </c>
      <c r="K35" s="5">
        <v>190</v>
      </c>
      <c r="L35" s="5" t="s">
        <v>1476</v>
      </c>
      <c r="M35" s="5" t="s">
        <v>36</v>
      </c>
      <c r="N35" s="5" t="s">
        <v>37</v>
      </c>
      <c r="O35" s="5">
        <v>800</v>
      </c>
      <c r="P35" s="5">
        <v>42.24</v>
      </c>
      <c r="Q35" s="5" t="s">
        <v>1477</v>
      </c>
      <c r="R35" s="5"/>
      <c r="S35" s="5"/>
      <c r="XEZ35"/>
      <c r="XFA35"/>
      <c r="XFB35"/>
      <c r="XFC35"/>
      <c r="XFD35"/>
    </row>
    <row r="36" s="2" customFormat="1" hidden="1" spans="1:16384">
      <c r="A36" s="5">
        <v>34</v>
      </c>
      <c r="B36" s="5" t="s">
        <v>24</v>
      </c>
      <c r="C36" s="5" t="s">
        <v>77</v>
      </c>
      <c r="D36" s="5" t="s">
        <v>182</v>
      </c>
      <c r="E36" s="5" t="s">
        <v>183</v>
      </c>
      <c r="F36" s="5">
        <v>0.0365</v>
      </c>
      <c r="G36" s="6"/>
      <c r="H36" s="6">
        <v>-0.0365</v>
      </c>
      <c r="I36" s="5" t="s">
        <v>107</v>
      </c>
      <c r="J36" s="5" t="s">
        <v>76</v>
      </c>
      <c r="K36" s="5">
        <v>8308</v>
      </c>
      <c r="L36" s="5" t="s">
        <v>1476</v>
      </c>
      <c r="M36" s="5" t="s">
        <v>36</v>
      </c>
      <c r="N36" s="5" t="s">
        <v>37</v>
      </c>
      <c r="O36" s="5">
        <v>600</v>
      </c>
      <c r="P36" s="5">
        <v>21.9</v>
      </c>
      <c r="Q36" s="5"/>
      <c r="R36" s="5"/>
      <c r="S36" s="5"/>
      <c r="XEZ36"/>
      <c r="XFA36"/>
      <c r="XFB36"/>
      <c r="XFC36"/>
      <c r="XFD36"/>
    </row>
    <row r="37" hidden="1" spans="1:19">
      <c r="A37" s="5">
        <v>35</v>
      </c>
      <c r="B37" s="11" t="s">
        <v>537</v>
      </c>
      <c r="C37" s="11" t="s">
        <v>1478</v>
      </c>
      <c r="D37" s="11" t="s">
        <v>113</v>
      </c>
      <c r="E37" s="11" t="s">
        <v>1479</v>
      </c>
      <c r="F37" s="11"/>
      <c r="G37" s="5"/>
      <c r="H37" s="5"/>
      <c r="I37" s="11" t="s">
        <v>107</v>
      </c>
      <c r="J37" s="5"/>
      <c r="K37" s="5"/>
      <c r="L37" s="5" t="s">
        <v>1476</v>
      </c>
      <c r="M37" s="5"/>
      <c r="N37" s="5"/>
      <c r="O37" s="5">
        <f>VLOOKUP(D37,'[3]220'!$C$3:$J$27,8,0)</f>
        <v>1042</v>
      </c>
      <c r="P37" s="5"/>
      <c r="Q37" s="5"/>
      <c r="R37" s="5"/>
      <c r="S37" s="5"/>
    </row>
    <row r="38" hidden="1" spans="1:19">
      <c r="A38" s="5">
        <v>36</v>
      </c>
      <c r="B38" s="11" t="s">
        <v>537</v>
      </c>
      <c r="C38" s="11" t="s">
        <v>1478</v>
      </c>
      <c r="D38" s="11" t="s">
        <v>1480</v>
      </c>
      <c r="E38" s="11" t="s">
        <v>146</v>
      </c>
      <c r="F38" s="11"/>
      <c r="G38" s="5"/>
      <c r="H38" s="5"/>
      <c r="I38" s="11" t="s">
        <v>107</v>
      </c>
      <c r="J38" s="5"/>
      <c r="K38" s="5"/>
      <c r="L38" s="5" t="s">
        <v>1476</v>
      </c>
      <c r="M38" s="5"/>
      <c r="N38" s="5"/>
      <c r="O38" s="5">
        <f>VLOOKUP(D38,'[3]220'!$C$3:$J$27,8,0)</f>
        <v>1029</v>
      </c>
      <c r="P38" s="5"/>
      <c r="Q38" s="5"/>
      <c r="R38" s="5"/>
      <c r="S38" s="5"/>
    </row>
    <row r="39" hidden="1" spans="1:19">
      <c r="A39" s="5">
        <v>37</v>
      </c>
      <c r="B39" s="11" t="s">
        <v>537</v>
      </c>
      <c r="C39" s="11" t="s">
        <v>1478</v>
      </c>
      <c r="D39" s="11" t="s">
        <v>1481</v>
      </c>
      <c r="E39" s="11" t="s">
        <v>1482</v>
      </c>
      <c r="F39" s="11"/>
      <c r="G39" s="5"/>
      <c r="H39" s="5"/>
      <c r="I39" s="11" t="s">
        <v>107</v>
      </c>
      <c r="J39" s="5"/>
      <c r="K39" s="5"/>
      <c r="L39" s="5" t="s">
        <v>1476</v>
      </c>
      <c r="M39" s="5"/>
      <c r="N39" s="5"/>
      <c r="O39" s="5">
        <f>VLOOKUP(D39,'[3]220'!$C$3:$J$27,8,0)</f>
        <v>1507</v>
      </c>
      <c r="P39" s="5"/>
      <c r="Q39" s="5"/>
      <c r="R39" s="5"/>
      <c r="S39" s="5"/>
    </row>
    <row r="40" hidden="1" spans="1:19">
      <c r="A40" s="5">
        <v>38</v>
      </c>
      <c r="B40" s="11" t="s">
        <v>537</v>
      </c>
      <c r="C40" s="11" t="s">
        <v>1478</v>
      </c>
      <c r="D40" s="11" t="s">
        <v>1483</v>
      </c>
      <c r="E40" s="11" t="s">
        <v>1484</v>
      </c>
      <c r="F40" s="11"/>
      <c r="G40" s="5"/>
      <c r="H40" s="5"/>
      <c r="I40" s="11" t="s">
        <v>107</v>
      </c>
      <c r="J40" s="5"/>
      <c r="K40" s="5"/>
      <c r="L40" s="5" t="s">
        <v>1476</v>
      </c>
      <c r="M40" s="5"/>
      <c r="N40" s="5"/>
      <c r="O40" s="5">
        <f>VLOOKUP(D40,'[3]220'!$C$3:$J$27,8,0)</f>
        <v>2500</v>
      </c>
      <c r="P40" s="5"/>
      <c r="Q40" s="5"/>
      <c r="R40" s="5"/>
      <c r="S40" s="5"/>
    </row>
    <row r="41" hidden="1" spans="1:19">
      <c r="A41" s="5">
        <v>39</v>
      </c>
      <c r="B41" s="11" t="s">
        <v>537</v>
      </c>
      <c r="C41" s="11" t="s">
        <v>1478</v>
      </c>
      <c r="D41" s="11" t="s">
        <v>1485</v>
      </c>
      <c r="E41" s="11" t="s">
        <v>1486</v>
      </c>
      <c r="F41" s="11"/>
      <c r="G41" s="5"/>
      <c r="H41" s="5"/>
      <c r="I41" s="11" t="s">
        <v>107</v>
      </c>
      <c r="J41" s="5"/>
      <c r="K41" s="5"/>
      <c r="L41" s="5" t="s">
        <v>1476</v>
      </c>
      <c r="M41" s="5"/>
      <c r="N41" s="5"/>
      <c r="O41" s="5">
        <f>VLOOKUP(D41,'[3]220'!$C$3:$J$27,8,0)</f>
        <v>1165</v>
      </c>
      <c r="P41" s="5"/>
      <c r="Q41" s="5"/>
      <c r="R41" s="5"/>
      <c r="S41" s="5"/>
    </row>
    <row r="42" hidden="1" spans="1:19">
      <c r="A42" s="5">
        <v>40</v>
      </c>
      <c r="B42" s="11" t="s">
        <v>537</v>
      </c>
      <c r="C42" s="5" t="s">
        <v>1246</v>
      </c>
      <c r="D42" s="11" t="s">
        <v>1487</v>
      </c>
      <c r="E42" s="11" t="s">
        <v>1488</v>
      </c>
      <c r="F42" s="11"/>
      <c r="G42" s="5"/>
      <c r="H42" s="5"/>
      <c r="I42" s="11" t="s">
        <v>225</v>
      </c>
      <c r="J42" s="5"/>
      <c r="K42" s="5"/>
      <c r="L42" s="5" t="s">
        <v>1476</v>
      </c>
      <c r="M42" s="5"/>
      <c r="N42" s="5"/>
      <c r="O42" s="5">
        <f>VLOOKUP(D42,'[3]220'!$C$3:$J$27,8,0)</f>
        <v>42</v>
      </c>
      <c r="P42" s="5"/>
      <c r="Q42" s="5"/>
      <c r="R42" s="5"/>
      <c r="S42" s="5"/>
    </row>
    <row r="43" hidden="1" spans="1:19">
      <c r="A43" s="5">
        <v>41</v>
      </c>
      <c r="B43" s="11" t="s">
        <v>537</v>
      </c>
      <c r="C43" s="5" t="s">
        <v>1246</v>
      </c>
      <c r="D43" s="11" t="s">
        <v>1489</v>
      </c>
      <c r="E43" s="11" t="s">
        <v>1490</v>
      </c>
      <c r="F43" s="11"/>
      <c r="G43" s="5"/>
      <c r="H43" s="5"/>
      <c r="I43" s="11" t="s">
        <v>225</v>
      </c>
      <c r="J43" s="5"/>
      <c r="K43" s="5"/>
      <c r="L43" s="5" t="s">
        <v>1476</v>
      </c>
      <c r="M43" s="5"/>
      <c r="N43" s="5"/>
      <c r="O43" s="5">
        <f>VLOOKUP(D43,'[3]220'!$C$3:$J$27,8,0)</f>
        <v>42</v>
      </c>
      <c r="P43" s="5"/>
      <c r="Q43" s="5"/>
      <c r="R43" s="5"/>
      <c r="S43" s="5"/>
    </row>
    <row r="44" hidden="1" spans="1:19">
      <c r="A44" s="5">
        <v>42</v>
      </c>
      <c r="B44" s="11" t="s">
        <v>537</v>
      </c>
      <c r="C44" s="5" t="s">
        <v>1246</v>
      </c>
      <c r="D44" s="11" t="s">
        <v>1491</v>
      </c>
      <c r="E44" s="11" t="s">
        <v>1492</v>
      </c>
      <c r="F44" s="11"/>
      <c r="G44" s="5"/>
      <c r="H44" s="5"/>
      <c r="I44" s="11" t="s">
        <v>225</v>
      </c>
      <c r="J44" s="5"/>
      <c r="K44" s="5"/>
      <c r="L44" s="5" t="s">
        <v>1476</v>
      </c>
      <c r="M44" s="5"/>
      <c r="N44" s="5"/>
      <c r="O44" s="5"/>
      <c r="P44" s="5"/>
      <c r="Q44" s="5"/>
      <c r="R44" s="5"/>
      <c r="S44" s="5"/>
    </row>
    <row r="45" hidden="1" spans="1:19">
      <c r="A45" s="5">
        <v>43</v>
      </c>
      <c r="B45" s="11" t="s">
        <v>537</v>
      </c>
      <c r="C45" s="5" t="s">
        <v>1246</v>
      </c>
      <c r="D45" s="11" t="s">
        <v>1493</v>
      </c>
      <c r="E45" s="11" t="s">
        <v>1494</v>
      </c>
      <c r="F45" s="11"/>
      <c r="G45" s="5"/>
      <c r="H45" s="5"/>
      <c r="I45" s="11" t="s">
        <v>225</v>
      </c>
      <c r="J45" s="5"/>
      <c r="K45" s="5"/>
      <c r="L45" s="5" t="s">
        <v>1476</v>
      </c>
      <c r="M45" s="5"/>
      <c r="N45" s="5"/>
      <c r="O45" s="5"/>
      <c r="P45" s="5"/>
      <c r="Q45" s="5"/>
      <c r="R45" s="5"/>
      <c r="S45" s="5"/>
    </row>
    <row r="46" hidden="1" spans="1:19">
      <c r="A46" s="5">
        <v>44</v>
      </c>
      <c r="B46" s="11" t="s">
        <v>537</v>
      </c>
      <c r="C46" s="11" t="s">
        <v>1259</v>
      </c>
      <c r="D46" s="11" t="s">
        <v>105</v>
      </c>
      <c r="E46" s="11" t="s">
        <v>1495</v>
      </c>
      <c r="F46" s="11"/>
      <c r="G46" s="5"/>
      <c r="H46" s="5"/>
      <c r="I46" s="11" t="s">
        <v>107</v>
      </c>
      <c r="J46" s="5"/>
      <c r="K46" s="5"/>
      <c r="L46" s="5" t="s">
        <v>1476</v>
      </c>
      <c r="M46" s="5"/>
      <c r="N46" s="5"/>
      <c r="O46" s="5">
        <f>VLOOKUP(D46,'[3]220'!$C$3:$J$27,8,0)</f>
        <v>54</v>
      </c>
      <c r="P46" s="5"/>
      <c r="Q46" s="5"/>
      <c r="R46" s="5"/>
      <c r="S46" s="5"/>
    </row>
    <row r="47" hidden="1" spans="1:19">
      <c r="A47" s="5">
        <v>45</v>
      </c>
      <c r="B47" s="11" t="s">
        <v>537</v>
      </c>
      <c r="C47" s="11" t="s">
        <v>1496</v>
      </c>
      <c r="D47" s="11" t="s">
        <v>1497</v>
      </c>
      <c r="E47" s="11" t="s">
        <v>1498</v>
      </c>
      <c r="F47" s="11"/>
      <c r="G47" s="5"/>
      <c r="H47" s="5"/>
      <c r="I47" s="11" t="s">
        <v>107</v>
      </c>
      <c r="J47" s="5"/>
      <c r="K47" s="5"/>
      <c r="L47" s="5" t="s">
        <v>1476</v>
      </c>
      <c r="M47" s="5"/>
      <c r="N47" s="5"/>
      <c r="O47" s="5">
        <f>VLOOKUP(D47,'[3]220'!$C$3:$J$27,8,0)</f>
        <v>-9</v>
      </c>
      <c r="P47" s="5"/>
      <c r="Q47" s="5"/>
      <c r="R47" s="5"/>
      <c r="S47" s="5"/>
    </row>
    <row r="48" hidden="1" spans="1:19">
      <c r="A48" s="5">
        <v>46</v>
      </c>
      <c r="B48" s="11" t="s">
        <v>537</v>
      </c>
      <c r="C48" s="11" t="s">
        <v>1496</v>
      </c>
      <c r="D48" s="11" t="s">
        <v>1499</v>
      </c>
      <c r="E48" s="11" t="s">
        <v>1500</v>
      </c>
      <c r="F48" s="11"/>
      <c r="G48" s="5"/>
      <c r="H48" s="5"/>
      <c r="I48" s="11" t="s">
        <v>107</v>
      </c>
      <c r="J48" s="5"/>
      <c r="K48" s="5"/>
      <c r="L48" s="5" t="s">
        <v>1476</v>
      </c>
      <c r="M48" s="5"/>
      <c r="N48" s="5"/>
      <c r="O48" s="5">
        <f>VLOOKUP(D48,'[3]220'!$C$3:$J$27,8,0)</f>
        <v>0</v>
      </c>
      <c r="P48" s="5"/>
      <c r="Q48" s="5"/>
      <c r="R48" s="5"/>
      <c r="S48" s="5"/>
    </row>
    <row r="49" hidden="1" spans="1:19">
      <c r="A49" s="5">
        <v>47</v>
      </c>
      <c r="B49" s="11" t="s">
        <v>537</v>
      </c>
      <c r="C49" s="5" t="s">
        <v>1246</v>
      </c>
      <c r="D49" s="11" t="s">
        <v>1501</v>
      </c>
      <c r="E49" s="11" t="s">
        <v>1502</v>
      </c>
      <c r="F49" s="11"/>
      <c r="G49" s="5"/>
      <c r="H49" s="5"/>
      <c r="I49" s="11" t="s">
        <v>107</v>
      </c>
      <c r="J49" s="5"/>
      <c r="K49" s="5"/>
      <c r="L49" s="5" t="s">
        <v>1476</v>
      </c>
      <c r="M49" s="5"/>
      <c r="N49" s="5"/>
      <c r="O49" s="5">
        <f>VLOOKUP(D49,'[3]220'!$C$3:$J$27,8,0)</f>
        <v>327</v>
      </c>
      <c r="P49" s="5"/>
      <c r="Q49" s="5"/>
      <c r="R49" s="5"/>
      <c r="S49" s="5"/>
    </row>
    <row r="50" hidden="1" spans="1:19">
      <c r="A50" s="5">
        <v>48</v>
      </c>
      <c r="B50" s="11" t="s">
        <v>537</v>
      </c>
      <c r="C50" s="5" t="s">
        <v>1246</v>
      </c>
      <c r="D50" s="11" t="s">
        <v>1503</v>
      </c>
      <c r="E50" s="11" t="s">
        <v>1504</v>
      </c>
      <c r="F50" s="11"/>
      <c r="G50" s="5"/>
      <c r="H50" s="5"/>
      <c r="I50" s="11" t="s">
        <v>107</v>
      </c>
      <c r="J50" s="5"/>
      <c r="K50" s="5"/>
      <c r="L50" s="5" t="s">
        <v>1476</v>
      </c>
      <c r="M50" s="5"/>
      <c r="N50" s="5"/>
      <c r="O50" s="5">
        <f>VLOOKUP(D50,'[3]220'!$C$3:$J$27,8,0)</f>
        <v>327</v>
      </c>
      <c r="P50" s="5"/>
      <c r="Q50" s="5"/>
      <c r="R50" s="5"/>
      <c r="S50" s="5"/>
    </row>
    <row r="51" hidden="1" spans="1:19">
      <c r="A51" s="5">
        <v>49</v>
      </c>
      <c r="B51" s="11" t="s">
        <v>537</v>
      </c>
      <c r="C51" s="11" t="s">
        <v>1505</v>
      </c>
      <c r="D51" s="11" t="s">
        <v>1506</v>
      </c>
      <c r="E51" s="11" t="s">
        <v>1507</v>
      </c>
      <c r="F51" s="11"/>
      <c r="G51" s="5"/>
      <c r="H51" s="5"/>
      <c r="I51" s="11" t="s">
        <v>107</v>
      </c>
      <c r="J51" s="5"/>
      <c r="K51" s="5"/>
      <c r="L51" s="5" t="s">
        <v>1476</v>
      </c>
      <c r="M51" s="5"/>
      <c r="N51" s="5"/>
      <c r="O51" s="5">
        <f>VLOOKUP(D51,'[3]220'!$C$3:$J$27,8,0)</f>
        <v>1046</v>
      </c>
      <c r="P51" s="5"/>
      <c r="Q51" s="5"/>
      <c r="R51" s="5"/>
      <c r="S51" s="5"/>
    </row>
    <row r="52" hidden="1" spans="1:19">
      <c r="A52" s="5">
        <v>50</v>
      </c>
      <c r="B52" s="11" t="s">
        <v>537</v>
      </c>
      <c r="C52" s="11" t="s">
        <v>1505</v>
      </c>
      <c r="D52" s="11" t="s">
        <v>1508</v>
      </c>
      <c r="E52" s="11" t="s">
        <v>1509</v>
      </c>
      <c r="F52" s="11"/>
      <c r="G52" s="5"/>
      <c r="H52" s="5"/>
      <c r="I52" s="11" t="s">
        <v>107</v>
      </c>
      <c r="J52" s="5"/>
      <c r="K52" s="5"/>
      <c r="L52" s="5" t="s">
        <v>1476</v>
      </c>
      <c r="M52" s="5"/>
      <c r="N52" s="5"/>
      <c r="O52" s="5">
        <f>VLOOKUP(D52,'[3]220'!$C$3:$J$27,8,0)</f>
        <v>900</v>
      </c>
      <c r="P52" s="5"/>
      <c r="Q52" s="5"/>
      <c r="R52" s="5"/>
      <c r="S52" s="5"/>
    </row>
    <row r="53" hidden="1" spans="1:19">
      <c r="A53" s="5">
        <v>51</v>
      </c>
      <c r="B53" s="11" t="s">
        <v>537</v>
      </c>
      <c r="C53" s="11" t="s">
        <v>664</v>
      </c>
      <c r="D53" s="11" t="s">
        <v>1510</v>
      </c>
      <c r="E53" s="11" t="s">
        <v>1511</v>
      </c>
      <c r="F53" s="11"/>
      <c r="G53" s="5"/>
      <c r="H53" s="5"/>
      <c r="I53" s="11" t="s">
        <v>107</v>
      </c>
      <c r="J53" s="5"/>
      <c r="K53" s="5"/>
      <c r="L53" s="5" t="s">
        <v>1476</v>
      </c>
      <c r="M53" s="5"/>
      <c r="N53" s="5"/>
      <c r="O53" s="5">
        <f>VLOOKUP(D53,'[3]220'!$C$3:$J$27,8,0)</f>
        <v>1000</v>
      </c>
      <c r="P53" s="5"/>
      <c r="Q53" s="5"/>
      <c r="R53" s="5"/>
      <c r="S53" s="5"/>
    </row>
    <row r="54" hidden="1" spans="1:19">
      <c r="A54" s="5">
        <v>52</v>
      </c>
      <c r="B54" s="11" t="s">
        <v>537</v>
      </c>
      <c r="C54" s="11" t="s">
        <v>664</v>
      </c>
      <c r="D54" s="11" t="s">
        <v>1512</v>
      </c>
      <c r="E54" s="11" t="s">
        <v>1513</v>
      </c>
      <c r="F54" s="11"/>
      <c r="G54" s="5"/>
      <c r="H54" s="5"/>
      <c r="I54" s="11" t="s">
        <v>107</v>
      </c>
      <c r="J54" s="5"/>
      <c r="K54" s="5"/>
      <c r="L54" s="5" t="s">
        <v>1476</v>
      </c>
      <c r="M54" s="5"/>
      <c r="N54" s="5"/>
      <c r="O54" s="5">
        <f>VLOOKUP(D54,'[3]220'!$C$3:$J$27,8,0)</f>
        <v>1000</v>
      </c>
      <c r="P54" s="5"/>
      <c r="Q54" s="5"/>
      <c r="R54" s="5"/>
      <c r="S54" s="5"/>
    </row>
    <row r="55" hidden="1" spans="1:19">
      <c r="A55" s="5">
        <v>53</v>
      </c>
      <c r="B55" s="11" t="s">
        <v>537</v>
      </c>
      <c r="C55" s="11" t="s">
        <v>664</v>
      </c>
      <c r="D55" s="11" t="s">
        <v>1514</v>
      </c>
      <c r="E55" s="11" t="s">
        <v>1515</v>
      </c>
      <c r="F55" s="11"/>
      <c r="G55" s="5"/>
      <c r="H55" s="5"/>
      <c r="I55" s="11" t="s">
        <v>107</v>
      </c>
      <c r="J55" s="5"/>
      <c r="K55" s="5"/>
      <c r="L55" s="5" t="s">
        <v>1476</v>
      </c>
      <c r="M55" s="5"/>
      <c r="N55" s="5"/>
      <c r="O55" s="5">
        <f>VLOOKUP(D55,'[3]220'!$C$3:$J$27,8,0)</f>
        <v>425</v>
      </c>
      <c r="P55" s="5"/>
      <c r="Q55" s="5"/>
      <c r="R55" s="5"/>
      <c r="S55" s="5"/>
    </row>
    <row r="56" hidden="1" spans="1:19">
      <c r="A56" s="5">
        <v>54</v>
      </c>
      <c r="B56" s="11" t="s">
        <v>537</v>
      </c>
      <c r="C56" s="11" t="s">
        <v>664</v>
      </c>
      <c r="D56" s="11" t="s">
        <v>1516</v>
      </c>
      <c r="E56" s="11" t="s">
        <v>1517</v>
      </c>
      <c r="F56" s="11"/>
      <c r="G56" s="5"/>
      <c r="H56" s="5"/>
      <c r="I56" s="11" t="s">
        <v>107</v>
      </c>
      <c r="J56" s="5"/>
      <c r="K56" s="5"/>
      <c r="L56" s="5" t="s">
        <v>1476</v>
      </c>
      <c r="M56" s="5"/>
      <c r="N56" s="5"/>
      <c r="O56" s="5">
        <f>VLOOKUP(D56,'[3]220'!$C$3:$J$27,8,0)</f>
        <v>850</v>
      </c>
      <c r="P56" s="5"/>
      <c r="Q56" s="5"/>
      <c r="R56" s="5"/>
      <c r="S56" s="5"/>
    </row>
    <row r="57" hidden="1" spans="1:19">
      <c r="A57" s="5">
        <v>55</v>
      </c>
      <c r="B57" s="11" t="s">
        <v>537</v>
      </c>
      <c r="C57" s="11" t="s">
        <v>664</v>
      </c>
      <c r="D57" s="11" t="s">
        <v>1518</v>
      </c>
      <c r="E57" s="11" t="s">
        <v>1519</v>
      </c>
      <c r="F57" s="11"/>
      <c r="G57" s="5"/>
      <c r="H57" s="5"/>
      <c r="I57" s="11" t="s">
        <v>107</v>
      </c>
      <c r="J57" s="5"/>
      <c r="K57" s="5"/>
      <c r="L57" s="5" t="s">
        <v>1476</v>
      </c>
      <c r="M57" s="5"/>
      <c r="N57" s="5"/>
      <c r="O57" s="5">
        <f>VLOOKUP(D57,'[3]220'!$C$3:$J$27,8,0)</f>
        <v>850</v>
      </c>
      <c r="P57" s="5"/>
      <c r="Q57" s="5"/>
      <c r="R57" s="5"/>
      <c r="S57" s="5"/>
    </row>
    <row r="58" hidden="1" spans="1:19">
      <c r="A58" s="5">
        <v>56</v>
      </c>
      <c r="B58" s="11" t="s">
        <v>537</v>
      </c>
      <c r="C58" s="11" t="s">
        <v>664</v>
      </c>
      <c r="D58" s="11" t="s">
        <v>1520</v>
      </c>
      <c r="E58" s="11" t="s">
        <v>1521</v>
      </c>
      <c r="F58" s="11"/>
      <c r="G58" s="5"/>
      <c r="H58" s="5"/>
      <c r="I58" s="11" t="s">
        <v>107</v>
      </c>
      <c r="J58" s="5"/>
      <c r="K58" s="5"/>
      <c r="L58" s="5" t="s">
        <v>1476</v>
      </c>
      <c r="M58" s="5"/>
      <c r="N58" s="5"/>
      <c r="O58" s="5">
        <f>VLOOKUP(D58,'[3]220'!$C$3:$J$27,8,0)</f>
        <v>425</v>
      </c>
      <c r="P58" s="5"/>
      <c r="Q58" s="5"/>
      <c r="R58" s="5"/>
      <c r="S58" s="5"/>
    </row>
    <row r="59" hidden="1" spans="1:19">
      <c r="A59" s="5">
        <v>57</v>
      </c>
      <c r="B59" s="11" t="s">
        <v>537</v>
      </c>
      <c r="C59" s="11" t="s">
        <v>1297</v>
      </c>
      <c r="D59" s="11" t="s">
        <v>1522</v>
      </c>
      <c r="E59" s="11" t="s">
        <v>1523</v>
      </c>
      <c r="F59" s="11"/>
      <c r="G59" s="5"/>
      <c r="H59" s="5"/>
      <c r="I59" s="11" t="s">
        <v>225</v>
      </c>
      <c r="J59" s="5"/>
      <c r="K59" s="5"/>
      <c r="L59" s="5" t="s">
        <v>1476</v>
      </c>
      <c r="M59" s="5"/>
      <c r="N59" s="5"/>
      <c r="O59" s="5"/>
      <c r="P59" s="5"/>
      <c r="Q59" s="5"/>
      <c r="R59" s="5"/>
      <c r="S59" s="5"/>
    </row>
    <row r="60" hidden="1" spans="1:19">
      <c r="A60" s="5">
        <v>58</v>
      </c>
      <c r="B60" s="11" t="s">
        <v>537</v>
      </c>
      <c r="C60" s="11" t="s">
        <v>1524</v>
      </c>
      <c r="D60" s="11" t="s">
        <v>1525</v>
      </c>
      <c r="E60" s="11" t="s">
        <v>1526</v>
      </c>
      <c r="F60" s="11"/>
      <c r="G60" s="5"/>
      <c r="H60" s="5"/>
      <c r="I60" s="11" t="s">
        <v>107</v>
      </c>
      <c r="J60" s="5"/>
      <c r="K60" s="5"/>
      <c r="L60" s="5" t="s">
        <v>1476</v>
      </c>
      <c r="M60" s="5"/>
      <c r="N60" s="5"/>
      <c r="O60" s="5"/>
      <c r="P60" s="5"/>
      <c r="Q60" s="5"/>
      <c r="R60" s="5"/>
      <c r="S60" s="5"/>
    </row>
    <row r="61" hidden="1" spans="1:19">
      <c r="A61" s="5">
        <v>59</v>
      </c>
      <c r="B61" s="11" t="s">
        <v>537</v>
      </c>
      <c r="C61" s="11" t="s">
        <v>664</v>
      </c>
      <c r="D61" s="11" t="s">
        <v>1527</v>
      </c>
      <c r="E61" s="11" t="s">
        <v>1528</v>
      </c>
      <c r="F61" s="11"/>
      <c r="G61" s="5"/>
      <c r="H61" s="5"/>
      <c r="I61" s="11" t="s">
        <v>107</v>
      </c>
      <c r="J61" s="5"/>
      <c r="K61" s="5"/>
      <c r="L61" s="5" t="s">
        <v>1476</v>
      </c>
      <c r="M61" s="5"/>
      <c r="N61" s="5"/>
      <c r="O61" s="5">
        <f>VLOOKUP(D61,'[3]220'!$C$3:$J$27,8,0)</f>
        <v>1500</v>
      </c>
      <c r="P61" s="5"/>
      <c r="Q61" s="5"/>
      <c r="R61" s="5"/>
      <c r="S61" s="5"/>
    </row>
    <row r="62" hidden="1" spans="1:19">
      <c r="A62" s="5">
        <v>60</v>
      </c>
      <c r="B62" s="11" t="s">
        <v>537</v>
      </c>
      <c r="C62" s="11" t="s">
        <v>1524</v>
      </c>
      <c r="D62" s="11" t="s">
        <v>1529</v>
      </c>
      <c r="E62" s="11" t="s">
        <v>1530</v>
      </c>
      <c r="F62" s="11"/>
      <c r="G62" s="5"/>
      <c r="H62" s="5"/>
      <c r="I62" s="11" t="s">
        <v>107</v>
      </c>
      <c r="J62" s="5"/>
      <c r="K62" s="5"/>
      <c r="L62" s="5" t="s">
        <v>1476</v>
      </c>
      <c r="M62" s="5"/>
      <c r="N62" s="5"/>
      <c r="O62" s="5">
        <f>VLOOKUP(D62,'[3]220'!$C$3:$J$27,8,0)</f>
        <v>1382</v>
      </c>
      <c r="P62" s="5"/>
      <c r="Q62" s="5"/>
      <c r="R62" s="5"/>
      <c r="S62" s="5"/>
    </row>
    <row r="63" hidden="1" spans="1:19">
      <c r="A63" s="5">
        <v>61</v>
      </c>
      <c r="B63" s="11" t="s">
        <v>537</v>
      </c>
      <c r="C63" s="11" t="s">
        <v>1297</v>
      </c>
      <c r="D63" s="11" t="s">
        <v>1531</v>
      </c>
      <c r="E63" s="11" t="s">
        <v>1532</v>
      </c>
      <c r="F63" s="11"/>
      <c r="G63" s="5"/>
      <c r="H63" s="5"/>
      <c r="I63" s="11" t="s">
        <v>225</v>
      </c>
      <c r="J63" s="5"/>
      <c r="K63" s="5"/>
      <c r="L63" s="5" t="s">
        <v>1476</v>
      </c>
      <c r="M63" s="5"/>
      <c r="N63" s="5"/>
      <c r="O63" s="5"/>
      <c r="P63" s="5"/>
      <c r="Q63" s="5"/>
      <c r="R63" s="5"/>
      <c r="S63" s="5"/>
    </row>
    <row r="64" hidden="1" spans="1:19">
      <c r="A64" s="5">
        <v>62</v>
      </c>
      <c r="B64" s="11" t="s">
        <v>537</v>
      </c>
      <c r="C64" s="11" t="s">
        <v>1297</v>
      </c>
      <c r="D64" s="11" t="s">
        <v>1533</v>
      </c>
      <c r="E64" s="11" t="s">
        <v>1534</v>
      </c>
      <c r="F64" s="11"/>
      <c r="G64" s="5"/>
      <c r="H64" s="5"/>
      <c r="I64" s="11" t="s">
        <v>225</v>
      </c>
      <c r="J64" s="5"/>
      <c r="K64" s="5"/>
      <c r="L64" s="5" t="s">
        <v>1476</v>
      </c>
      <c r="M64" s="5"/>
      <c r="N64" s="5"/>
      <c r="O64" s="5"/>
      <c r="P64" s="5"/>
      <c r="Q64" s="5"/>
      <c r="R64" s="5"/>
      <c r="S64" s="5"/>
    </row>
    <row r="65" hidden="1" spans="1:19">
      <c r="A65" s="5">
        <v>63</v>
      </c>
      <c r="B65" s="11" t="s">
        <v>537</v>
      </c>
      <c r="C65" s="11" t="s">
        <v>1524</v>
      </c>
      <c r="D65" s="11" t="s">
        <v>1535</v>
      </c>
      <c r="E65" s="11" t="s">
        <v>1536</v>
      </c>
      <c r="F65" s="11"/>
      <c r="G65" s="5"/>
      <c r="H65" s="5"/>
      <c r="I65" s="11" t="s">
        <v>107</v>
      </c>
      <c r="J65" s="5"/>
      <c r="K65" s="5"/>
      <c r="L65" s="5" t="s">
        <v>1476</v>
      </c>
      <c r="M65" s="5"/>
      <c r="N65" s="5"/>
      <c r="O65" s="5">
        <f>VLOOKUP(D65,'[3]220'!$C$3:$J$27,8,0)</f>
        <v>2362</v>
      </c>
      <c r="P65" s="5"/>
      <c r="Q65" s="5"/>
      <c r="R65" s="5"/>
      <c r="S65" s="5"/>
    </row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65">
    <filterColumn colId="9">
      <customFilters>
        <customFilter operator="equal" val="ABS"/>
      </customFilters>
    </filterColumn>
    <extLst/>
  </autoFilter>
  <mergeCells count="1">
    <mergeCell ref="A1:Q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48576"/>
  <sheetViews>
    <sheetView workbookViewId="0">
      <selection activeCell="X26" sqref="X26"/>
    </sheetView>
  </sheetViews>
  <sheetFormatPr defaultColWidth="9" defaultRowHeight="13.5"/>
  <cols>
    <col min="1" max="2" width="9" style="2"/>
    <col min="3" max="3" width="12.6666666666667" style="2" customWidth="1"/>
    <col min="4" max="4" width="12.5583333333333" style="2" customWidth="1"/>
    <col min="5" max="5" width="25.225" style="2" customWidth="1"/>
    <col min="6" max="8" width="9" style="2" hidden="1" customWidth="1"/>
    <col min="9" max="11" width="9" style="2"/>
    <col min="12" max="12" width="17.3833333333333" style="2" hidden="1" customWidth="1"/>
    <col min="13" max="16" width="9" style="2" hidden="1" customWidth="1"/>
    <col min="17" max="17" width="20.1083333333333" style="2" customWidth="1"/>
    <col min="18" max="19" width="9" style="2" hidden="1" customWidth="1"/>
    <col min="20" max="16379" width="9" style="2"/>
  </cols>
  <sheetData>
    <row r="1" ht="30" customHeight="1" spans="1:17">
      <c r="A1" s="3" t="s">
        <v>422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="1" customFormat="1" ht="27" spans="1:16384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16</v>
      </c>
      <c r="M2" s="4" t="s">
        <v>17</v>
      </c>
      <c r="N2" s="4" t="s">
        <v>18</v>
      </c>
      <c r="O2" s="4" t="s">
        <v>19</v>
      </c>
      <c r="P2" s="7" t="s">
        <v>20</v>
      </c>
      <c r="Q2" s="8" t="s">
        <v>21</v>
      </c>
      <c r="R2" s="1" t="s">
        <v>22</v>
      </c>
      <c r="S2" s="1" t="s">
        <v>23</v>
      </c>
      <c r="XEZ2"/>
      <c r="XFA2"/>
      <c r="XFB2"/>
      <c r="XFC2"/>
      <c r="XFD2"/>
    </row>
    <row r="3" s="2" customFormat="1" hidden="1" spans="1:16384">
      <c r="A3" s="5">
        <v>1</v>
      </c>
      <c r="B3" s="5" t="s">
        <v>24</v>
      </c>
      <c r="C3" s="5">
        <v>1780</v>
      </c>
      <c r="D3" s="5" t="s">
        <v>420</v>
      </c>
      <c r="E3" s="5" t="s">
        <v>421</v>
      </c>
      <c r="F3" s="5">
        <v>0.182</v>
      </c>
      <c r="G3" s="6"/>
      <c r="H3" s="6">
        <v>-0.182</v>
      </c>
      <c r="I3" s="5" t="s">
        <v>107</v>
      </c>
      <c r="J3" s="5"/>
      <c r="K3" s="5"/>
      <c r="L3" s="5" t="s">
        <v>1537</v>
      </c>
      <c r="M3" s="5" t="s">
        <v>36</v>
      </c>
      <c r="N3" s="5" t="s">
        <v>37</v>
      </c>
      <c r="O3" s="5">
        <v>120</v>
      </c>
      <c r="P3" s="5">
        <v>21.84</v>
      </c>
      <c r="Q3" s="5"/>
      <c r="R3" s="5"/>
      <c r="S3" s="5"/>
      <c r="XEZ3"/>
      <c r="XFA3"/>
      <c r="XFB3"/>
      <c r="XFC3"/>
      <c r="XFD3"/>
    </row>
    <row r="4" s="2" customFormat="1" spans="1:16384">
      <c r="A4" s="5">
        <v>2</v>
      </c>
      <c r="B4" s="5" t="s">
        <v>24</v>
      </c>
      <c r="C4" s="5" t="s">
        <v>190</v>
      </c>
      <c r="D4" s="5" t="s">
        <v>423</v>
      </c>
      <c r="E4" s="5" t="s">
        <v>424</v>
      </c>
      <c r="F4" s="5">
        <v>0.226</v>
      </c>
      <c r="G4" s="6"/>
      <c r="H4" s="6">
        <v>-0.226</v>
      </c>
      <c r="I4" s="5" t="s">
        <v>107</v>
      </c>
      <c r="J4" s="5" t="s">
        <v>29</v>
      </c>
      <c r="K4" s="5"/>
      <c r="L4" s="5" t="s">
        <v>1537</v>
      </c>
      <c r="M4" s="5" t="s">
        <v>36</v>
      </c>
      <c r="N4" s="5" t="s">
        <v>37</v>
      </c>
      <c r="O4" s="5">
        <v>100</v>
      </c>
      <c r="P4" s="5">
        <v>22.6</v>
      </c>
      <c r="Q4" s="5" t="s">
        <v>1241</v>
      </c>
      <c r="R4" s="5"/>
      <c r="S4" s="5"/>
      <c r="XEZ4"/>
      <c r="XFA4"/>
      <c r="XFB4"/>
      <c r="XFC4"/>
      <c r="XFD4"/>
    </row>
    <row r="5" s="2" customFormat="1" hidden="1" spans="1:16384">
      <c r="A5" s="5">
        <v>3</v>
      </c>
      <c r="B5" s="5" t="s">
        <v>24</v>
      </c>
      <c r="C5" s="5" t="s">
        <v>190</v>
      </c>
      <c r="D5" s="5" t="s">
        <v>425</v>
      </c>
      <c r="E5" s="5" t="s">
        <v>426</v>
      </c>
      <c r="F5" s="5"/>
      <c r="G5" s="6">
        <v>0.014</v>
      </c>
      <c r="H5" s="6">
        <v>0.014</v>
      </c>
      <c r="I5" s="5" t="s">
        <v>107</v>
      </c>
      <c r="J5" s="5"/>
      <c r="K5" s="5"/>
      <c r="L5" s="5" t="s">
        <v>1537</v>
      </c>
      <c r="M5" s="5" t="s">
        <v>36</v>
      </c>
      <c r="N5" s="5" t="s">
        <v>37</v>
      </c>
      <c r="O5" s="5">
        <v>200</v>
      </c>
      <c r="P5" s="5">
        <v>0</v>
      </c>
      <c r="Q5" s="5"/>
      <c r="R5" s="5"/>
      <c r="S5" s="5"/>
      <c r="XEZ5"/>
      <c r="XFA5"/>
      <c r="XFB5"/>
      <c r="XFC5"/>
      <c r="XFD5"/>
    </row>
    <row r="6" s="2" customFormat="1" hidden="1" spans="1:16384">
      <c r="A6" s="5">
        <v>4</v>
      </c>
      <c r="B6" s="5" t="s">
        <v>24</v>
      </c>
      <c r="C6" s="5" t="s">
        <v>25</v>
      </c>
      <c r="D6" s="5" t="s">
        <v>427</v>
      </c>
      <c r="E6" s="5" t="s">
        <v>428</v>
      </c>
      <c r="F6" s="5">
        <v>0.003</v>
      </c>
      <c r="G6" s="6">
        <v>0.004</v>
      </c>
      <c r="H6" s="6">
        <v>0.001</v>
      </c>
      <c r="I6" s="5" t="s">
        <v>107</v>
      </c>
      <c r="K6" s="5"/>
      <c r="L6" s="5" t="s">
        <v>1537</v>
      </c>
      <c r="M6" s="5" t="s">
        <v>36</v>
      </c>
      <c r="N6" s="5" t="s">
        <v>37</v>
      </c>
      <c r="O6" s="5">
        <v>200</v>
      </c>
      <c r="P6" s="5">
        <v>0.6</v>
      </c>
      <c r="Q6" s="5"/>
      <c r="R6" s="5"/>
      <c r="S6" s="5"/>
      <c r="XEZ6"/>
      <c r="XFA6"/>
      <c r="XFB6"/>
      <c r="XFC6"/>
      <c r="XFD6"/>
    </row>
    <row r="7" s="2" customFormat="1" hidden="1" spans="1:16384">
      <c r="A7" s="5">
        <v>5</v>
      </c>
      <c r="B7" s="5" t="s">
        <v>24</v>
      </c>
      <c r="C7" s="5" t="s">
        <v>190</v>
      </c>
      <c r="D7" s="5" t="s">
        <v>429</v>
      </c>
      <c r="E7" s="5" t="s">
        <v>430</v>
      </c>
      <c r="F7" s="5">
        <v>0.01</v>
      </c>
      <c r="G7" s="6">
        <v>0.01</v>
      </c>
      <c r="H7" s="6">
        <v>0</v>
      </c>
      <c r="I7" s="5" t="s">
        <v>107</v>
      </c>
      <c r="J7" s="5"/>
      <c r="K7" s="5"/>
      <c r="L7" s="5" t="s">
        <v>1537</v>
      </c>
      <c r="M7" s="5" t="s">
        <v>36</v>
      </c>
      <c r="N7" s="5" t="s">
        <v>37</v>
      </c>
      <c r="O7" s="5">
        <v>200</v>
      </c>
      <c r="P7" s="5">
        <v>2</v>
      </c>
      <c r="Q7" s="5"/>
      <c r="R7" s="5"/>
      <c r="S7" s="5"/>
      <c r="XEZ7"/>
      <c r="XFA7"/>
      <c r="XFB7"/>
      <c r="XFC7"/>
      <c r="XFD7"/>
    </row>
    <row r="8" s="2" customFormat="1" spans="1:16384">
      <c r="A8" s="5">
        <v>6</v>
      </c>
      <c r="B8" s="5" t="s">
        <v>24</v>
      </c>
      <c r="C8" s="5" t="s">
        <v>161</v>
      </c>
      <c r="D8" s="5" t="s">
        <v>431</v>
      </c>
      <c r="E8" s="5" t="s">
        <v>432</v>
      </c>
      <c r="F8" s="5">
        <v>0.176</v>
      </c>
      <c r="G8" s="6">
        <v>0.174</v>
      </c>
      <c r="H8" s="6">
        <v>-0.002</v>
      </c>
      <c r="I8" s="5" t="s">
        <v>107</v>
      </c>
      <c r="J8" s="5" t="s">
        <v>29</v>
      </c>
      <c r="K8" s="5"/>
      <c r="L8" s="5" t="s">
        <v>1537</v>
      </c>
      <c r="M8" s="5" t="s">
        <v>36</v>
      </c>
      <c r="N8" s="5" t="s">
        <v>37</v>
      </c>
      <c r="O8" s="5">
        <v>300</v>
      </c>
      <c r="P8" s="5">
        <v>52.8</v>
      </c>
      <c r="Q8" s="5" t="s">
        <v>1241</v>
      </c>
      <c r="R8" s="5"/>
      <c r="S8" s="5"/>
      <c r="XEZ8"/>
      <c r="XFA8"/>
      <c r="XFB8"/>
      <c r="XFC8"/>
      <c r="XFD8"/>
    </row>
    <row r="9" s="2" customFormat="1" hidden="1" spans="1:16384">
      <c r="A9" s="5">
        <v>7</v>
      </c>
      <c r="B9" s="5" t="s">
        <v>24</v>
      </c>
      <c r="C9" s="5" t="s">
        <v>342</v>
      </c>
      <c r="D9" s="5" t="s">
        <v>433</v>
      </c>
      <c r="E9" s="5" t="s">
        <v>434</v>
      </c>
      <c r="F9" s="5">
        <v>0.012</v>
      </c>
      <c r="G9" s="6">
        <v>0.012</v>
      </c>
      <c r="H9" s="6">
        <v>0</v>
      </c>
      <c r="I9" s="5" t="s">
        <v>107</v>
      </c>
      <c r="J9" s="5"/>
      <c r="K9" s="5"/>
      <c r="L9" s="5" t="s">
        <v>1537</v>
      </c>
      <c r="M9" s="5" t="s">
        <v>36</v>
      </c>
      <c r="N9" s="5" t="s">
        <v>37</v>
      </c>
      <c r="O9" s="5">
        <v>600</v>
      </c>
      <c r="P9" s="5">
        <v>7.2</v>
      </c>
      <c r="Q9" s="5"/>
      <c r="R9" s="5"/>
      <c r="S9" s="5"/>
      <c r="XEZ9"/>
      <c r="XFA9"/>
      <c r="XFB9"/>
      <c r="XFC9"/>
      <c r="XFD9"/>
    </row>
    <row r="10" s="2" customFormat="1" hidden="1" spans="1:16384">
      <c r="A10" s="5">
        <v>8</v>
      </c>
      <c r="B10" s="5" t="s">
        <v>24</v>
      </c>
      <c r="C10" s="5" t="s">
        <v>342</v>
      </c>
      <c r="D10" s="5" t="s">
        <v>435</v>
      </c>
      <c r="E10" s="5" t="s">
        <v>436</v>
      </c>
      <c r="F10" s="5">
        <v>0.005</v>
      </c>
      <c r="G10" s="6">
        <v>0.005</v>
      </c>
      <c r="H10" s="6">
        <v>0</v>
      </c>
      <c r="I10" s="5" t="s">
        <v>107</v>
      </c>
      <c r="J10" s="5"/>
      <c r="K10" s="5"/>
      <c r="L10" s="5" t="s">
        <v>1537</v>
      </c>
      <c r="M10" s="5" t="s">
        <v>36</v>
      </c>
      <c r="N10" s="5" t="s">
        <v>37</v>
      </c>
      <c r="O10" s="5">
        <v>600</v>
      </c>
      <c r="P10" s="5">
        <v>3</v>
      </c>
      <c r="Q10" s="5"/>
      <c r="R10" s="5"/>
      <c r="S10" s="5"/>
      <c r="XEZ10"/>
      <c r="XFA10"/>
      <c r="XFB10"/>
      <c r="XFC10"/>
      <c r="XFD10"/>
    </row>
    <row r="11" s="2" customFormat="1" spans="1:16384">
      <c r="A11" s="5">
        <v>9</v>
      </c>
      <c r="B11" s="5" t="s">
        <v>24</v>
      </c>
      <c r="C11" s="5" t="s">
        <v>345</v>
      </c>
      <c r="D11" s="5" t="s">
        <v>437</v>
      </c>
      <c r="E11" s="5" t="s">
        <v>438</v>
      </c>
      <c r="F11" s="5">
        <v>0.203</v>
      </c>
      <c r="G11" s="6"/>
      <c r="H11" s="6">
        <v>-0.203</v>
      </c>
      <c r="I11" s="5" t="s">
        <v>107</v>
      </c>
      <c r="J11" s="5" t="s">
        <v>64</v>
      </c>
      <c r="K11" s="5"/>
      <c r="L11" s="5" t="s">
        <v>1537</v>
      </c>
      <c r="M11" s="5" t="s">
        <v>36</v>
      </c>
      <c r="N11" s="5" t="s">
        <v>37</v>
      </c>
      <c r="O11" s="5">
        <v>100</v>
      </c>
      <c r="P11" s="5">
        <v>20.3</v>
      </c>
      <c r="Q11" s="5" t="s">
        <v>1470</v>
      </c>
      <c r="R11" s="5"/>
      <c r="S11" s="5"/>
      <c r="XEZ11"/>
      <c r="XFA11"/>
      <c r="XFB11"/>
      <c r="XFC11"/>
      <c r="XFD11"/>
    </row>
    <row r="12" s="2" customFormat="1" spans="1:16384">
      <c r="A12" s="5">
        <v>10</v>
      </c>
      <c r="B12" s="5" t="s">
        <v>24</v>
      </c>
      <c r="C12" s="5" t="s">
        <v>345</v>
      </c>
      <c r="D12" s="5" t="s">
        <v>439</v>
      </c>
      <c r="E12" s="5" t="s">
        <v>440</v>
      </c>
      <c r="F12" s="5">
        <v>0.203</v>
      </c>
      <c r="G12" s="6">
        <v>0.194</v>
      </c>
      <c r="H12" s="6">
        <v>-0.00900000000000001</v>
      </c>
      <c r="I12" s="5" t="s">
        <v>107</v>
      </c>
      <c r="J12" s="5" t="s">
        <v>64</v>
      </c>
      <c r="K12" s="5"/>
      <c r="L12" s="5" t="s">
        <v>1537</v>
      </c>
      <c r="M12" s="5" t="s">
        <v>36</v>
      </c>
      <c r="N12" s="5" t="s">
        <v>37</v>
      </c>
      <c r="O12" s="5">
        <v>100</v>
      </c>
      <c r="P12" s="5">
        <v>20.3</v>
      </c>
      <c r="Q12" s="5" t="s">
        <v>1470</v>
      </c>
      <c r="R12" s="5"/>
      <c r="S12" s="5"/>
      <c r="XEZ12"/>
      <c r="XFA12"/>
      <c r="XFB12"/>
      <c r="XFC12"/>
      <c r="XFD12"/>
    </row>
    <row r="13" s="2" customFormat="1" hidden="1" spans="1:16384">
      <c r="A13" s="5">
        <v>11</v>
      </c>
      <c r="B13" s="5" t="s">
        <v>24</v>
      </c>
      <c r="C13" s="5"/>
      <c r="D13" s="5" t="s">
        <v>441</v>
      </c>
      <c r="E13" s="5" t="s">
        <v>442</v>
      </c>
      <c r="F13" s="5"/>
      <c r="G13" s="6"/>
      <c r="H13" s="6">
        <v>0</v>
      </c>
      <c r="I13" s="5" t="s">
        <v>107</v>
      </c>
      <c r="J13" s="5"/>
      <c r="K13" s="5"/>
      <c r="L13" s="5" t="s">
        <v>1537</v>
      </c>
      <c r="M13" s="5" t="s">
        <v>36</v>
      </c>
      <c r="N13" s="5" t="s">
        <v>37</v>
      </c>
      <c r="O13" s="5">
        <v>300</v>
      </c>
      <c r="P13" s="5">
        <v>0</v>
      </c>
      <c r="Q13" s="5"/>
      <c r="R13" s="5"/>
      <c r="S13" s="5"/>
      <c r="XEZ13"/>
      <c r="XFA13"/>
      <c r="XFB13"/>
      <c r="XFC13"/>
      <c r="XFD13"/>
    </row>
    <row r="14" s="2" customFormat="1" hidden="1" spans="1:16384">
      <c r="A14" s="5">
        <v>12</v>
      </c>
      <c r="B14" s="5" t="s">
        <v>24</v>
      </c>
      <c r="C14" s="5" t="s">
        <v>77</v>
      </c>
      <c r="D14" s="5" t="s">
        <v>443</v>
      </c>
      <c r="E14" s="5" t="s">
        <v>444</v>
      </c>
      <c r="F14" s="5"/>
      <c r="G14" s="6"/>
      <c r="H14" s="6">
        <v>0</v>
      </c>
      <c r="I14" s="5" t="s">
        <v>225</v>
      </c>
      <c r="J14" s="5"/>
      <c r="K14" s="5"/>
      <c r="L14" s="5" t="s">
        <v>1537</v>
      </c>
      <c r="M14" s="5"/>
      <c r="N14" s="5" t="s">
        <v>37</v>
      </c>
      <c r="O14" s="5">
        <v>1000</v>
      </c>
      <c r="P14" s="5">
        <v>0</v>
      </c>
      <c r="Q14" s="5"/>
      <c r="R14" s="5"/>
      <c r="S14" s="5"/>
      <c r="XEZ14"/>
      <c r="XFA14"/>
      <c r="XFB14"/>
      <c r="XFC14"/>
      <c r="XFD14"/>
    </row>
    <row r="15" s="2" customFormat="1" hidden="1" spans="1:16384">
      <c r="A15" s="5">
        <v>13</v>
      </c>
      <c r="B15" s="5" t="s">
        <v>24</v>
      </c>
      <c r="C15" s="5" t="s">
        <v>77</v>
      </c>
      <c r="D15" s="5" t="s">
        <v>445</v>
      </c>
      <c r="E15" s="5" t="s">
        <v>446</v>
      </c>
      <c r="F15" s="5"/>
      <c r="G15" s="6"/>
      <c r="H15" s="6">
        <v>0</v>
      </c>
      <c r="I15" s="5" t="s">
        <v>447</v>
      </c>
      <c r="J15" s="5"/>
      <c r="K15" s="5"/>
      <c r="L15" s="5" t="s">
        <v>1537</v>
      </c>
      <c r="M15" s="5"/>
      <c r="N15" s="5" t="s">
        <v>37</v>
      </c>
      <c r="O15" s="5">
        <v>200</v>
      </c>
      <c r="P15" s="5">
        <v>0</v>
      </c>
      <c r="Q15" s="5"/>
      <c r="R15" s="5"/>
      <c r="S15" s="5"/>
      <c r="XEZ15"/>
      <c r="XFA15"/>
      <c r="XFB15"/>
      <c r="XFC15"/>
      <c r="XFD15"/>
    </row>
    <row r="16" s="2" customFormat="1" hidden="1" spans="1:16384">
      <c r="A16" s="5">
        <v>14</v>
      </c>
      <c r="B16" s="5" t="s">
        <v>24</v>
      </c>
      <c r="C16" s="5" t="s">
        <v>77</v>
      </c>
      <c r="D16" s="5" t="s">
        <v>448</v>
      </c>
      <c r="E16" s="5" t="s">
        <v>449</v>
      </c>
      <c r="F16" s="5"/>
      <c r="G16" s="6"/>
      <c r="H16" s="6">
        <v>0</v>
      </c>
      <c r="I16" s="5" t="s">
        <v>225</v>
      </c>
      <c r="J16" s="5"/>
      <c r="K16" s="5"/>
      <c r="L16" s="5" t="s">
        <v>1537</v>
      </c>
      <c r="M16" s="5"/>
      <c r="N16" s="5" t="s">
        <v>37</v>
      </c>
      <c r="O16" s="5">
        <v>0</v>
      </c>
      <c r="P16" s="5">
        <v>0</v>
      </c>
      <c r="Q16" s="5"/>
      <c r="R16" s="5"/>
      <c r="S16" s="5"/>
      <c r="XEZ16"/>
      <c r="XFA16"/>
      <c r="XFB16"/>
      <c r="XFC16"/>
      <c r="XFD16"/>
    </row>
    <row r="17" s="2" customFormat="1" hidden="1" spans="1:16384">
      <c r="A17" s="5">
        <v>15</v>
      </c>
      <c r="B17" s="5" t="s">
        <v>24</v>
      </c>
      <c r="C17" s="5" t="s">
        <v>77</v>
      </c>
      <c r="D17" s="5" t="s">
        <v>450</v>
      </c>
      <c r="E17" s="5" t="s">
        <v>451</v>
      </c>
      <c r="F17" s="5"/>
      <c r="G17" s="6"/>
      <c r="H17" s="6">
        <v>0</v>
      </c>
      <c r="I17" s="5" t="s">
        <v>447</v>
      </c>
      <c r="J17" s="5"/>
      <c r="K17" s="5"/>
      <c r="L17" s="5" t="s">
        <v>1537</v>
      </c>
      <c r="M17" s="5"/>
      <c r="N17" s="5" t="s">
        <v>37</v>
      </c>
      <c r="O17" s="5">
        <v>200</v>
      </c>
      <c r="P17" s="5">
        <v>0</v>
      </c>
      <c r="Q17" s="5"/>
      <c r="R17" s="5"/>
      <c r="S17" s="5"/>
      <c r="XEZ17"/>
      <c r="XFA17"/>
      <c r="XFB17"/>
      <c r="XFC17"/>
      <c r="XFD17"/>
    </row>
    <row r="18" s="2" customFormat="1" hidden="1" spans="1:16384">
      <c r="A18" s="5">
        <v>16</v>
      </c>
      <c r="B18" s="5" t="s">
        <v>24</v>
      </c>
      <c r="C18" s="5" t="s">
        <v>77</v>
      </c>
      <c r="D18" s="5" t="s">
        <v>452</v>
      </c>
      <c r="E18" s="5" t="s">
        <v>453</v>
      </c>
      <c r="F18" s="5"/>
      <c r="G18" s="6"/>
      <c r="H18" s="6">
        <v>0</v>
      </c>
      <c r="I18" s="5"/>
      <c r="J18" s="5"/>
      <c r="K18" s="5"/>
      <c r="L18" s="5" t="s">
        <v>1537</v>
      </c>
      <c r="M18" s="5"/>
      <c r="N18" s="5" t="s">
        <v>37</v>
      </c>
      <c r="O18" s="5">
        <v>0</v>
      </c>
      <c r="P18" s="5">
        <v>0</v>
      </c>
      <c r="Q18" s="5"/>
      <c r="R18" s="5"/>
      <c r="S18" s="5"/>
      <c r="XEZ18"/>
      <c r="XFA18"/>
      <c r="XFB18"/>
      <c r="XFC18"/>
      <c r="XFD18"/>
    </row>
    <row r="19" s="2" customFormat="1" hidden="1" spans="1:16384">
      <c r="A19" s="5">
        <v>17</v>
      </c>
      <c r="B19" s="5" t="s">
        <v>24</v>
      </c>
      <c r="C19" s="5" t="s">
        <v>77</v>
      </c>
      <c r="D19" s="5" t="s">
        <v>454</v>
      </c>
      <c r="E19" s="5" t="s">
        <v>455</v>
      </c>
      <c r="F19" s="5"/>
      <c r="G19" s="6"/>
      <c r="H19" s="6">
        <v>0</v>
      </c>
      <c r="I19" s="5" t="s">
        <v>225</v>
      </c>
      <c r="J19" s="5"/>
      <c r="K19" s="5"/>
      <c r="L19" s="5" t="s">
        <v>1537</v>
      </c>
      <c r="M19" s="5"/>
      <c r="N19" s="5" t="s">
        <v>37</v>
      </c>
      <c r="O19" s="5">
        <v>2000</v>
      </c>
      <c r="P19" s="5">
        <v>0</v>
      </c>
      <c r="Q19" s="5"/>
      <c r="R19" s="5"/>
      <c r="S19" s="5"/>
      <c r="XEZ19"/>
      <c r="XFA19"/>
      <c r="XFB19"/>
      <c r="XFC19"/>
      <c r="XFD19"/>
    </row>
    <row r="20" s="2" customFormat="1" hidden="1" spans="1:16384">
      <c r="A20" s="5">
        <v>18</v>
      </c>
      <c r="B20" s="5" t="s">
        <v>24</v>
      </c>
      <c r="C20" s="5" t="s">
        <v>77</v>
      </c>
      <c r="D20" s="5" t="s">
        <v>456</v>
      </c>
      <c r="E20" s="5" t="s">
        <v>457</v>
      </c>
      <c r="F20" s="5"/>
      <c r="G20" s="6"/>
      <c r="H20" s="6">
        <v>0</v>
      </c>
      <c r="I20" s="5"/>
      <c r="J20" s="5"/>
      <c r="K20" s="5"/>
      <c r="L20" s="5" t="s">
        <v>1537</v>
      </c>
      <c r="M20" s="5"/>
      <c r="N20" s="5" t="s">
        <v>37</v>
      </c>
      <c r="O20" s="5">
        <v>0</v>
      </c>
      <c r="P20" s="5">
        <v>0</v>
      </c>
      <c r="Q20" s="5"/>
      <c r="R20" s="5"/>
      <c r="S20" s="5"/>
      <c r="XEZ20"/>
      <c r="XFA20"/>
      <c r="XFB20"/>
      <c r="XFC20"/>
      <c r="XFD20"/>
    </row>
    <row r="21" s="2" customFormat="1" hidden="1" spans="1:16384">
      <c r="A21" s="5">
        <v>19</v>
      </c>
      <c r="B21" s="5" t="s">
        <v>24</v>
      </c>
      <c r="C21" s="5" t="s">
        <v>77</v>
      </c>
      <c r="D21" s="5" t="s">
        <v>458</v>
      </c>
      <c r="E21" s="5" t="s">
        <v>459</v>
      </c>
      <c r="F21" s="5"/>
      <c r="G21" s="6"/>
      <c r="H21" s="6">
        <v>0</v>
      </c>
      <c r="I21" s="5"/>
      <c r="J21" s="5"/>
      <c r="K21" s="5"/>
      <c r="L21" s="5" t="s">
        <v>1537</v>
      </c>
      <c r="M21" s="5"/>
      <c r="N21" s="5" t="s">
        <v>37</v>
      </c>
      <c r="O21" s="5">
        <v>0</v>
      </c>
      <c r="P21" s="5">
        <v>0</v>
      </c>
      <c r="Q21" s="5"/>
      <c r="R21" s="5"/>
      <c r="S21" s="5"/>
      <c r="XEZ21"/>
      <c r="XFA21"/>
      <c r="XFB21"/>
      <c r="XFC21"/>
      <c r="XFD21"/>
    </row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autoFilter ref="A2:Q21">
    <filterColumn colId="9">
      <customFilters>
        <customFilter operator="equal" val="ABS"/>
        <customFilter operator="equal" val="尼龙"/>
      </customFilters>
    </filterColumn>
    <extLst/>
  </autoFilter>
  <mergeCells count="1">
    <mergeCell ref="A1:Q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外协注塑件</vt:lpstr>
      <vt:lpstr>河北注塑件</vt:lpstr>
      <vt:lpstr>顺亿</vt:lpstr>
      <vt:lpstr>雍丰</vt:lpstr>
      <vt:lpstr>汇铭</vt:lpstr>
      <vt:lpstr>京港机电</vt:lpstr>
      <vt:lpstr>旗锐</vt:lpstr>
      <vt:lpstr>盈辉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风雷</dc:creator>
  <cp:lastModifiedBy>黑白</cp:lastModifiedBy>
  <dcterms:created xsi:type="dcterms:W3CDTF">2023-08-04T03:36:00Z</dcterms:created>
  <dcterms:modified xsi:type="dcterms:W3CDTF">2023-10-24T03:41:53Z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C390E2F8BBC4437D80BA993504838D77_13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