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表" sheetId="11" r:id="rId1"/>
    <sheet name="劳务费" sheetId="7" r:id="rId2"/>
    <sheet name="考勤" sheetId="6" r:id="rId3"/>
    <sheet name="奖惩" sheetId="4" r:id="rId4"/>
    <sheet name="Sheet1" sheetId="12" state="hidden" r:id="rId5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1" hidden="1">劳务费!$A$2:$P$30</definedName>
    <definedName name="_xlnm._FilterDatabase" localSheetId="2" hidden="1">考勤!$4:$54</definedName>
    <definedName name="_xlnm.Print_Titles" localSheetId="2">考勤!$3:$4</definedName>
  </definedNames>
  <calcPr calcId="144525"/>
  <pivotCaches>
    <pivotCache cacheId="0" r:id="rId6"/>
  </pivotCaches>
</workbook>
</file>

<file path=xl/comments1.xml><?xml version="1.0" encoding="utf-8"?>
<comments xmlns="http://schemas.openxmlformats.org/spreadsheetml/2006/main">
  <authors>
    <author>Administrator</author>
    <author>YuXianting</author>
  </authors>
  <commentList>
    <comment ref="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9" authorId="0">
      <text>
        <r>
          <rPr>
            <b/>
            <sz val="9"/>
            <rFont val="宋体"/>
            <charset val="134"/>
          </rPr>
          <t xml:space="preserve">Administ
</t>
        </r>
        <r>
          <rPr>
            <sz val="9"/>
            <rFont val="宋体"/>
            <charset val="134"/>
          </rPr>
          <t>白班加夜班</t>
        </r>
      </text>
    </comment>
    <comment ref="K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E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F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G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H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I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L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N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P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Q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V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W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Y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Z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A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B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C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E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F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56" authorId="1">
      <text>
        <r>
          <rPr>
            <sz val="9"/>
            <rFont val="宋体"/>
            <charset val="134"/>
          </rPr>
          <t>出差</t>
        </r>
      </text>
    </comment>
    <comment ref="P56" authorId="1">
      <text>
        <r>
          <rPr>
            <sz val="9"/>
            <rFont val="宋体"/>
            <charset val="134"/>
          </rPr>
          <t>出差</t>
        </r>
      </text>
    </comment>
    <comment ref="Q56" authorId="1">
      <text>
        <r>
          <rPr>
            <sz val="9"/>
            <rFont val="宋体"/>
            <charset val="134"/>
          </rPr>
          <t>出差</t>
        </r>
      </text>
    </comment>
  </commentList>
</comments>
</file>

<file path=xl/sharedStrings.xml><?xml version="1.0" encoding="utf-8"?>
<sst xmlns="http://schemas.openxmlformats.org/spreadsheetml/2006/main" count="507" uniqueCount="88">
  <si>
    <t>众智鑫成9月劳务费</t>
  </si>
  <si>
    <t>序号</t>
  </si>
  <si>
    <t>车间</t>
  </si>
  <si>
    <t>姓名</t>
  </si>
  <si>
    <t>入职时间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</si>
  <si>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</si>
  <si>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</si>
  <si>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</si>
  <si>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</si>
  <si>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</si>
  <si>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</si>
  <si>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</si>
  <si>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</si>
  <si>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</si>
  <si>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</si>
  <si>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</si>
  <si>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</si>
  <si>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</si>
  <si>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陈立坤</t>
  </si>
  <si>
    <t>操作工</t>
  </si>
  <si>
    <t/>
  </si>
  <si>
    <t>李桓宇</t>
  </si>
  <si>
    <t>董召旭</t>
  </si>
  <si>
    <t>电泳</t>
  </si>
  <si>
    <t>康永岳</t>
  </si>
  <si>
    <t>发泡</t>
  </si>
  <si>
    <t>郭凤祥</t>
  </si>
  <si>
    <t>刘瑞敏</t>
  </si>
  <si>
    <t>刘英浩</t>
  </si>
  <si>
    <t>不良品扣款</t>
  </si>
  <si>
    <t>李喆</t>
  </si>
  <si>
    <t>邓文策</t>
  </si>
  <si>
    <t>刘立伟</t>
  </si>
  <si>
    <t>王洁</t>
  </si>
  <si>
    <t>孙微</t>
  </si>
  <si>
    <t>张馨升</t>
  </si>
  <si>
    <t>李硕</t>
  </si>
  <si>
    <t>白文宾</t>
  </si>
  <si>
    <t>张伟</t>
  </si>
  <si>
    <t>李振发</t>
  </si>
  <si>
    <t>张家恺</t>
  </si>
  <si>
    <t>许东</t>
  </si>
  <si>
    <t>80%工资</t>
  </si>
  <si>
    <t>庞其兴</t>
  </si>
  <si>
    <t>刘勇</t>
  </si>
  <si>
    <t>焊接</t>
  </si>
  <si>
    <t>张艳嵩</t>
  </si>
  <si>
    <t>欧马可</t>
  </si>
  <si>
    <t>王钇雄</t>
  </si>
  <si>
    <t>合计：</t>
  </si>
  <si>
    <t>开票数</t>
  </si>
  <si>
    <t>说明：3天试用期工资为15/小时，转正之后18元/小时，整理现场、盘点等工时按照80%计算，饭补5元/天；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</si>
  <si>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</si>
  <si>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</si>
  <si>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</si>
  <si>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</si>
  <si>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</si>
  <si>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</si>
  <si>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</si>
  <si>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</si>
  <si>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</si>
  <si>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</si>
  <si>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</si>
  <si>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</si>
  <si>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</si>
  <si>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</si>
  <si>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</si>
  <si>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</si>
  <si>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</si>
  <si>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</si>
  <si>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事</t>
  </si>
  <si>
    <t>放</t>
  </si>
  <si>
    <t>沧州众智鑫成人力资源服务有限公司</t>
  </si>
  <si>
    <t>下午</t>
  </si>
  <si>
    <t>旷</t>
  </si>
  <si>
    <t>加班</t>
  </si>
  <si>
    <t>发泡
劳务</t>
  </si>
  <si>
    <t>休</t>
  </si>
  <si>
    <t>劳务</t>
  </si>
  <si>
    <t>发泡
正式</t>
  </si>
  <si>
    <t>异常情况</t>
  </si>
  <si>
    <t>扣款金额</t>
  </si>
  <si>
    <t>合计</t>
  </si>
  <si>
    <t>李恒宇</t>
  </si>
  <si>
    <t>李建漳</t>
  </si>
  <si>
    <t>刘洪琛</t>
  </si>
  <si>
    <t>张云静</t>
  </si>
  <si>
    <t>周秀双</t>
  </si>
</sst>
</file>

<file path=xl/styles.xml><?xml version="1.0" encoding="utf-8"?>
<styleSheet xmlns="http://schemas.openxmlformats.org/spreadsheetml/2006/main" xmlns:xr9="http://schemas.microsoft.com/office/spreadsheetml/2016/revision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0.0_ "/>
  </numFmts>
  <fonts count="52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4"/>
      <color rgb="FFFF0000"/>
      <name val="宋体"/>
      <charset val="134"/>
      <scheme val="minor"/>
    </font>
    <font>
      <b/>
      <sz val="16"/>
      <color indexed="8"/>
      <name val="宋体"/>
      <charset val="134"/>
    </font>
    <font>
      <b/>
      <sz val="14"/>
      <color theme="1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0"/>
      <name val="微软雅黑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9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8"/>
      <name val="微软雅黑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4"/>
      <color indexed="8"/>
      <name val="微软雅黑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theme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14" applyNumberFormat="0" applyAlignment="0" applyProtection="0">
      <alignment vertical="center"/>
    </xf>
    <xf numFmtId="0" fontId="40" fillId="11" borderId="15" applyNumberFormat="0" applyAlignment="0" applyProtection="0">
      <alignment vertical="center"/>
    </xf>
    <xf numFmtId="0" fontId="41" fillId="11" borderId="14" applyNumberFormat="0" applyAlignment="0" applyProtection="0">
      <alignment vertical="center"/>
    </xf>
    <xf numFmtId="0" fontId="42" fillId="12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14" fillId="0" borderId="0"/>
    <xf numFmtId="0" fontId="22" fillId="0" borderId="0">
      <alignment vertical="center"/>
    </xf>
  </cellStyleXfs>
  <cellXfs count="113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>
      <alignment vertical="center"/>
    </xf>
    <xf numFmtId="0" fontId="1" fillId="2" borderId="1" xfId="0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9" fillId="3" borderId="1" xfId="0" applyFont="1" applyFill="1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3" fillId="0" borderId="3" xfId="0" applyFont="1" applyFill="1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vertical="center"/>
      <protection locked="0"/>
    </xf>
    <xf numFmtId="0" fontId="3" fillId="0" borderId="5" xfId="0" applyFont="1" applyFill="1" applyBorder="1" applyAlignment="1" applyProtection="1">
      <alignment vertical="center"/>
      <protection locked="0"/>
    </xf>
    <xf numFmtId="0" fontId="5" fillId="0" borderId="6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/>
    <xf numFmtId="0" fontId="1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6" fillId="0" borderId="0" xfId="0" applyFont="1" applyFill="1" applyAlignment="1"/>
    <xf numFmtId="0" fontId="0" fillId="0" borderId="0" xfId="0" applyFont="1" applyFill="1" applyAlignment="1"/>
    <xf numFmtId="0" fontId="17" fillId="0" borderId="0" xfId="0" applyFont="1" applyFill="1" applyBorder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176" fontId="23" fillId="0" borderId="1" xfId="0" applyNumberFormat="1" applyFont="1" applyFill="1" applyBorder="1" applyAlignment="1" applyProtection="1">
      <alignment horizontal="center" vertical="center"/>
    </xf>
    <xf numFmtId="177" fontId="22" fillId="0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0" fillId="6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0" fillId="0" borderId="6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 applyProtection="1">
      <protection locked="0"/>
    </xf>
    <xf numFmtId="178" fontId="19" fillId="0" borderId="0" xfId="0" applyNumberFormat="1" applyFont="1" applyFill="1" applyBorder="1" applyAlignment="1" applyProtection="1">
      <alignment horizontal="left" vertical="center"/>
      <protection locked="0"/>
    </xf>
    <xf numFmtId="179" fontId="20" fillId="0" borderId="0" xfId="0" applyNumberFormat="1" applyFont="1" applyFill="1" applyBorder="1" applyAlignment="1" applyProtection="1">
      <alignment horizontal="left" vertical="center"/>
      <protection locked="0"/>
    </xf>
    <xf numFmtId="0" fontId="26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 applyProtection="1">
      <alignment vertical="center"/>
    </xf>
    <xf numFmtId="0" fontId="23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</xf>
    <xf numFmtId="180" fontId="1" fillId="2" borderId="1" xfId="0" applyNumberFormat="1" applyFont="1" applyFill="1" applyBorder="1" applyAlignment="1" applyProtection="1">
      <alignment horizontal="center" vertical="center"/>
    </xf>
    <xf numFmtId="18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6" fillId="0" borderId="0" xfId="0" applyFont="1" applyFill="1" applyAlignment="1">
      <alignment horizontal="center" wrapText="1"/>
    </xf>
    <xf numFmtId="180" fontId="1" fillId="0" borderId="2" xfId="0" applyNumberFormat="1" applyFont="1" applyFill="1" applyBorder="1" applyAlignment="1" applyProtection="1">
      <alignment horizontal="center" vertical="center"/>
    </xf>
    <xf numFmtId="180" fontId="1" fillId="0" borderId="4" xfId="0" applyNumberFormat="1" applyFont="1" applyFill="1" applyBorder="1" applyAlignment="1" applyProtection="1">
      <alignment horizontal="center" vertical="center"/>
    </xf>
    <xf numFmtId="180" fontId="1" fillId="0" borderId="6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 applyProtection="1">
      <alignment horizontal="center" vertical="center"/>
    </xf>
    <xf numFmtId="180" fontId="6" fillId="0" borderId="2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80" fontId="6" fillId="0" borderId="4" xfId="0" applyNumberFormat="1" applyFont="1" applyFill="1" applyBorder="1" applyAlignment="1" applyProtection="1">
      <alignment horizontal="center" vertical="center"/>
    </xf>
    <xf numFmtId="180" fontId="6" fillId="0" borderId="6" xfId="0" applyNumberFormat="1" applyFont="1" applyFill="1" applyBorder="1" applyAlignment="1" applyProtection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>
      <alignment vertical="center"/>
    </xf>
    <xf numFmtId="0" fontId="29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0" fontId="29" fillId="0" borderId="0" xfId="0" applyFont="1" applyFill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right" vertical="center"/>
    </xf>
    <xf numFmtId="0" fontId="30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wrapText="1"/>
    </xf>
    <xf numFmtId="0" fontId="29" fillId="0" borderId="1" xfId="0" applyFont="1" applyFill="1" applyBorder="1" applyAlignment="1">
      <alignment horizontal="left" vertical="center" wrapText="1"/>
    </xf>
    <xf numFmtId="0" fontId="28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0"/>
</file>

<file path=xl/ctrlProps/ctrlProp100.xml><?xml version="1.0" encoding="utf-8"?>
<formControlPr xmlns="http://schemas.microsoft.com/office/spreadsheetml/2009/9/main" objectType="Spin" dx="22" fmlaLink="$AN$1" max="12" min="1" page="10" val="7"/>
</file>

<file path=xl/ctrlProps/ctrlProp101.xml><?xml version="1.0" encoding="utf-8"?>
<formControlPr xmlns="http://schemas.microsoft.com/office/spreadsheetml/2009/9/main" objectType="Spin" dx="22" fmlaLink="$AM$1" max="2099" min="2020" page="10" val="2020"/>
</file>

<file path=xl/ctrlProps/ctrlProp102.xml><?xml version="1.0" encoding="utf-8"?>
<formControlPr xmlns="http://schemas.microsoft.com/office/spreadsheetml/2009/9/main" objectType="Spin" dx="22" fmlaLink="$AI$1" max="2099" min="2020" page="10" val="2020"/>
</file>

<file path=xl/ctrlProps/ctrlProp103.xml><?xml version="1.0" encoding="utf-8"?>
<formControlPr xmlns="http://schemas.microsoft.com/office/spreadsheetml/2009/9/main" objectType="Spin" dx="22" fmlaLink="$AM$1" max="2099" min="2020" page="10" val="2020"/>
</file>

<file path=xl/ctrlProps/ctrlProp104.xml><?xml version="1.0" encoding="utf-8"?>
<formControlPr xmlns="http://schemas.microsoft.com/office/spreadsheetml/2009/9/main" objectType="Spin" dx="22" fmlaLink="$AN$1" max="12" min="1" page="10" val="7"/>
</file>

<file path=xl/ctrlProps/ctrlProp105.xml><?xml version="1.0" encoding="utf-8"?>
<formControlPr xmlns="http://schemas.microsoft.com/office/spreadsheetml/2009/9/main" objectType="Spin" dx="22" fmlaLink="$AM$1" max="2099" min="2020" page="10" val="2020"/>
</file>

<file path=xl/ctrlProps/ctrlProp106.xml><?xml version="1.0" encoding="utf-8"?>
<formControlPr xmlns="http://schemas.microsoft.com/office/spreadsheetml/2009/9/main" objectType="Spin" dx="22" fmlaLink="$AI$1" max="2099" min="2020" page="10" val="2020"/>
</file>

<file path=xl/ctrlProps/ctrlProp107.xml><?xml version="1.0" encoding="utf-8"?>
<formControlPr xmlns="http://schemas.microsoft.com/office/spreadsheetml/2009/9/main" objectType="Spin" dx="22" fmlaLink="$AM$1" max="2099" min="2020" page="10" val="2020"/>
</file>

<file path=xl/ctrlProps/ctrlProp108.xml><?xml version="1.0" encoding="utf-8"?>
<formControlPr xmlns="http://schemas.microsoft.com/office/spreadsheetml/2009/9/main" objectType="Spin" dx="22" fmlaLink="$AM$1" max="2099" min="2020" page="10" val="2020"/>
</file>

<file path=xl/ctrlProps/ctrlProp109.xml><?xml version="1.0" encoding="utf-8"?>
<formControlPr xmlns="http://schemas.microsoft.com/office/spreadsheetml/2009/9/main" objectType="Spin" dx="22" fmlaLink="$AH$1" max="2099" min="2020" page="10" val="2020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10.xml><?xml version="1.0" encoding="utf-8"?>
<formControlPr xmlns="http://schemas.microsoft.com/office/spreadsheetml/2009/9/main" objectType="Spin" dx="22" fmlaLink="$AL$1" max="2099" min="2020" page="10" val="2023"/>
</file>

<file path=xl/ctrlProps/ctrlProp111.xml><?xml version="1.0" encoding="utf-8"?>
<formControlPr xmlns="http://schemas.microsoft.com/office/spreadsheetml/2009/9/main" objectType="Spin" dx="22" fmlaLink="$AM$1" max="12" min="1" page="10" val="1"/>
</file>

<file path=xl/ctrlProps/ctrlProp112.xml><?xml version="1.0" encoding="utf-8"?>
<formControlPr xmlns="http://schemas.microsoft.com/office/spreadsheetml/2009/9/main" objectType="Spin" dx="22" fmlaLink="$AL$1" max="2099" min="2020" page="10" val="2023"/>
</file>

<file path=xl/ctrlProps/ctrlProp113.xml><?xml version="1.0" encoding="utf-8"?>
<formControlPr xmlns="http://schemas.microsoft.com/office/spreadsheetml/2009/9/main" objectType="Spin" dx="22" fmlaLink="$AH$1" max="2099" min="2020" page="10" val="2020"/>
</file>

<file path=xl/ctrlProps/ctrlProp114.xml><?xml version="1.0" encoding="utf-8"?>
<formControlPr xmlns="http://schemas.microsoft.com/office/spreadsheetml/2009/9/main" objectType="Spin" dx="22" fmlaLink="$AL$1" max="2099" min="2020" page="10" val="2023"/>
</file>

<file path=xl/ctrlProps/ctrlProp115.xml><?xml version="1.0" encoding="utf-8"?>
<formControlPr xmlns="http://schemas.microsoft.com/office/spreadsheetml/2009/9/main" objectType="Spin" dx="22" fmlaLink="$AL$1" max="2099" min="2020" page="10" val="2023"/>
</file>

<file path=xl/ctrlProps/ctrlProp116.xml><?xml version="1.0" encoding="utf-8"?>
<formControlPr xmlns="http://schemas.microsoft.com/office/spreadsheetml/2009/9/main" objectType="Spin" dx="22" fmlaLink="$AI$1" max="2099" min="2020" page="10" val="2020"/>
</file>

<file path=xl/ctrlProps/ctrlProp117.xml><?xml version="1.0" encoding="utf-8"?>
<formControlPr xmlns="http://schemas.microsoft.com/office/spreadsheetml/2009/9/main" objectType="Spin" dx="22" fmlaLink="$AN$1" max="12" min="1" page="10" val="7"/>
</file>

<file path=xl/ctrlProps/ctrlProp118.xml><?xml version="1.0" encoding="utf-8"?>
<formControlPr xmlns="http://schemas.microsoft.com/office/spreadsheetml/2009/9/main" objectType="Spin" dx="22" fmlaLink="$AI$1" max="2099" min="2020" page="10" val="2020"/>
</file>

<file path=xl/ctrlProps/ctrlProp119.xml><?xml version="1.0" encoding="utf-8"?>
<formControlPr xmlns="http://schemas.microsoft.com/office/spreadsheetml/2009/9/main" objectType="Spin" dx="22" fmlaLink="$AM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3"/>
</file>

<file path=xl/ctrlProps/ctrlProp120.xml><?xml version="1.0" encoding="utf-8"?>
<formControlPr xmlns="http://schemas.microsoft.com/office/spreadsheetml/2009/9/main" objectType="Spin" dx="22" fmlaLink="$AN$1" max="12" min="1" page="10" val="7"/>
</file>

<file path=xl/ctrlProps/ctrlProp121.xml><?xml version="1.0" encoding="utf-8"?>
<formControlPr xmlns="http://schemas.microsoft.com/office/spreadsheetml/2009/9/main" objectType="Spin" dx="22" fmlaLink="$AM$1" max="2099" min="2020" page="10" val="2020"/>
</file>

<file path=xl/ctrlProps/ctrlProp122.xml><?xml version="1.0" encoding="utf-8"?>
<formControlPr xmlns="http://schemas.microsoft.com/office/spreadsheetml/2009/9/main" objectType="Spin" dx="22" fmlaLink="$AK$1" max="2099" min="2020" page="10" val="2020"/>
</file>

<file path=xl/ctrlProps/ctrlProp123.xml><?xml version="1.0" encoding="utf-8"?>
<formControlPr xmlns="http://schemas.microsoft.com/office/spreadsheetml/2009/9/main" objectType="Spin" dx="22" fmlaLink="$AM$1" max="12" min="1" page="10" val="1"/>
</file>

<file path=xl/ctrlProps/ctrlProp124.xml><?xml version="1.0" encoding="utf-8"?>
<formControlPr xmlns="http://schemas.microsoft.com/office/spreadsheetml/2009/9/main" objectType="Spin" dx="22" fmlaLink="$AK$1" max="2100" min="1900" page="10" val="1900"/>
</file>

<file path=xl/ctrlProps/ctrlProp125.xml><?xml version="1.0" encoding="utf-8"?>
<formControlPr xmlns="http://schemas.microsoft.com/office/spreadsheetml/2009/9/main" objectType="Spin" dx="22" fmlaLink="$AI$1" max="2099" min="2020" page="10" val="2020"/>
</file>

<file path=xl/ctrlProps/ctrlProp126.xml><?xml version="1.0" encoding="utf-8"?>
<formControlPr xmlns="http://schemas.microsoft.com/office/spreadsheetml/2009/9/main" objectType="Spin" dx="22" fmlaLink="$AM$1" max="2099" min="2020" page="10" val="2020"/>
</file>

<file path=xl/ctrlProps/ctrlProp127.xml><?xml version="1.0" encoding="utf-8"?>
<formControlPr xmlns="http://schemas.microsoft.com/office/spreadsheetml/2009/9/main" objectType="Spin" dx="22" fmlaLink="$AN$1" max="12" min="1" page="10" val="7"/>
</file>

<file path=xl/ctrlProps/ctrlProp128.xml><?xml version="1.0" encoding="utf-8"?>
<formControlPr xmlns="http://schemas.microsoft.com/office/spreadsheetml/2009/9/main" objectType="Spin" dx="22" fmlaLink="$AM$1" max="2099" min="2020" page="10" val="2020"/>
</file>

<file path=xl/ctrlProps/ctrlProp129.xml><?xml version="1.0" encoding="utf-8"?>
<formControlPr xmlns="http://schemas.microsoft.com/office/spreadsheetml/2009/9/main" objectType="Spin" dx="22" fmlaLink="$AK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"/>
</file>

<file path=xl/ctrlProps/ctrlProp130.xml><?xml version="1.0" encoding="utf-8"?>
<formControlPr xmlns="http://schemas.microsoft.com/office/spreadsheetml/2009/9/main" objectType="Spin" dx="22" fmlaLink="$AM$1" max="12" min="1" page="10" val="1"/>
</file>

<file path=xl/ctrlProps/ctrlProp131.xml><?xml version="1.0" encoding="utf-8"?>
<formControlPr xmlns="http://schemas.microsoft.com/office/spreadsheetml/2009/9/main" objectType="Spin" dx="22" fmlaLink="$AK$1" max="2100" min="1900" page="10" val="1900"/>
</file>

<file path=xl/ctrlProps/ctrlProp132.xml><?xml version="1.0" encoding="utf-8"?>
<formControlPr xmlns="http://schemas.microsoft.com/office/spreadsheetml/2009/9/main" objectType="Spin" dx="22" fmlaLink="$AI$1" max="2099" min="2020" page="10" val="2020"/>
</file>

<file path=xl/ctrlProps/ctrlProp133.xml><?xml version="1.0" encoding="utf-8"?>
<formControlPr xmlns="http://schemas.microsoft.com/office/spreadsheetml/2009/9/main" objectType="Spin" dx="22" fmlaLink="$AM$1" max="2099" min="2020" page="10" val="2020"/>
</file>

<file path=xl/ctrlProps/ctrlProp134.xml><?xml version="1.0" encoding="utf-8"?>
<formControlPr xmlns="http://schemas.microsoft.com/office/spreadsheetml/2009/9/main" objectType="Spin" dx="22" fmlaLink="$AN$1" max="12" min="1" page="10" val="7"/>
</file>

<file path=xl/ctrlProps/ctrlProp135.xml><?xml version="1.0" encoding="utf-8"?>
<formControlPr xmlns="http://schemas.microsoft.com/office/spreadsheetml/2009/9/main" objectType="Spin" dx="22" fmlaLink="$AM$1" max="2099" min="2020" page="10" val="2020"/>
</file>

<file path=xl/ctrlProps/ctrlProp136.xml><?xml version="1.0" encoding="utf-8"?>
<formControlPr xmlns="http://schemas.microsoft.com/office/spreadsheetml/2009/9/main" objectType="Spin" dx="22" fmlaLink="$AL$1" max="2099" min="2020" page="10" val="2023"/>
</file>

<file path=xl/ctrlProps/ctrlProp137.xml><?xml version="1.0" encoding="utf-8"?>
<formControlPr xmlns="http://schemas.microsoft.com/office/spreadsheetml/2009/9/main" objectType="Spin" dx="22" fmlaLink="$AN$1" max="12" min="1" page="10" val="7"/>
</file>

<file path=xl/ctrlProps/ctrlProp138.xml><?xml version="1.0" encoding="utf-8"?>
<formControlPr xmlns="http://schemas.microsoft.com/office/spreadsheetml/2009/9/main" objectType="Spin" dx="22" fmlaLink="$AL$1" max="2100" min="1900" page="10" val="2023"/>
</file>

<file path=xl/ctrlProps/ctrlProp139.xml><?xml version="1.0" encoding="utf-8"?>
<formControlPr xmlns="http://schemas.microsoft.com/office/spreadsheetml/2009/9/main" objectType="Spin" dx="22" fmlaLink="$AK$1" max="2099" min="2020" page="10" val="2020"/>
</file>

<file path=xl/ctrlProps/ctrlProp14.xml><?xml version="1.0" encoding="utf-8"?>
<formControlPr xmlns="http://schemas.microsoft.com/office/spreadsheetml/2009/9/main" objectType="Spin" dx="22" fmlaLink="$AL$1" max="2099" min="2020" page="10" val="2023"/>
</file>

<file path=xl/ctrlProps/ctrlProp140.xml><?xml version="1.0" encoding="utf-8"?>
<formControlPr xmlns="http://schemas.microsoft.com/office/spreadsheetml/2009/9/main" objectType="Spin" dx="22" fmlaLink="$AM$1" max="12" min="1" page="10" val="1"/>
</file>

<file path=xl/ctrlProps/ctrlProp141.xml><?xml version="1.0" encoding="utf-8"?>
<formControlPr xmlns="http://schemas.microsoft.com/office/spreadsheetml/2009/9/main" objectType="Spin" dx="22" fmlaLink="$AK$1" max="2100" min="1900" page="10" val="1900"/>
</file>

<file path=xl/ctrlProps/ctrlProp142.xml><?xml version="1.0" encoding="utf-8"?>
<formControlPr xmlns="http://schemas.microsoft.com/office/spreadsheetml/2009/9/main" objectType="Spin" dx="22" fmlaLink="$AI$1" max="2099" min="2020" page="10" val="2020"/>
</file>

<file path=xl/ctrlProps/ctrlProp143.xml><?xml version="1.0" encoding="utf-8"?>
<formControlPr xmlns="http://schemas.microsoft.com/office/spreadsheetml/2009/9/main" objectType="Spin" dx="22" fmlaLink="$AM$1" max="2099" min="2020" page="10" val="2020"/>
</file>

<file path=xl/ctrlProps/ctrlProp144.xml><?xml version="1.0" encoding="utf-8"?>
<formControlPr xmlns="http://schemas.microsoft.com/office/spreadsheetml/2009/9/main" objectType="Spin" dx="22" fmlaLink="$AN$1" max="12" min="1" page="10" val="7"/>
</file>

<file path=xl/ctrlProps/ctrlProp145.xml><?xml version="1.0" encoding="utf-8"?>
<formControlPr xmlns="http://schemas.microsoft.com/office/spreadsheetml/2009/9/main" objectType="Spin" dx="22" fmlaLink="$AM$1" max="2099" min="2020" page="10" val="2020"/>
</file>

<file path=xl/ctrlProps/ctrlProp146.xml><?xml version="1.0" encoding="utf-8"?>
<formControlPr xmlns="http://schemas.microsoft.com/office/spreadsheetml/2009/9/main" objectType="Spin" dx="22" fmlaLink="$AL$1" max="2099" min="2020" page="10" val="2023"/>
</file>

<file path=xl/ctrlProps/ctrlProp147.xml><?xml version="1.0" encoding="utf-8"?>
<formControlPr xmlns="http://schemas.microsoft.com/office/spreadsheetml/2009/9/main" objectType="Spin" dx="22" fmlaLink="$AN$1" max="12" min="1" page="10" val="7"/>
</file>

<file path=xl/ctrlProps/ctrlProp148.xml><?xml version="1.0" encoding="utf-8"?>
<formControlPr xmlns="http://schemas.microsoft.com/office/spreadsheetml/2009/9/main" objectType="Spin" dx="22" fmlaLink="$AL$1" max="2100" min="1900" page="10" val="2023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3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7"/>
</file>

<file path=xl/ctrlProps/ctrlProp2.xml><?xml version="1.0" encoding="utf-8"?>
<formControlPr xmlns="http://schemas.microsoft.com/office/spreadsheetml/2009/9/main" objectType="Spin" dx="22" fmlaLink="$AM$1" max="2099" min="2020" page="10" val="2020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0"/>
</file>

<file path=xl/ctrlProps/ctrlProp22.xml><?xml version="1.0" encoding="utf-8"?>
<formControlPr xmlns="http://schemas.microsoft.com/office/spreadsheetml/2009/9/main" objectType="Spin" dx="22" fmlaLink="$AN$1" max="12" min="1" page="10" val="7"/>
</file>

<file path=xl/ctrlProps/ctrlProp23.xml><?xml version="1.0" encoding="utf-8"?>
<formControlPr xmlns="http://schemas.microsoft.com/office/spreadsheetml/2009/9/main" objectType="Spin" dx="22" fmlaLink="$AM$1" max="2099" min="2020" page="10" val="2020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0"/>
</file>

<file path=xl/ctrlProps/ctrlProp26.xml><?xml version="1.0" encoding="utf-8"?>
<formControlPr xmlns="http://schemas.microsoft.com/office/spreadsheetml/2009/9/main" objectType="Spin" dx="22" fmlaLink="$AN$1" max="12" min="1" page="10" val="7"/>
</file>

<file path=xl/ctrlProps/ctrlProp27.xml><?xml version="1.0" encoding="utf-8"?>
<formControlPr xmlns="http://schemas.microsoft.com/office/spreadsheetml/2009/9/main" objectType="Spin" dx="22" fmlaLink="$AM$1" max="2099" min="2020" page="10" val="2020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7"/>
</file>

<file path=xl/ctrlProps/ctrlProp30.xml><?xml version="1.0" encoding="utf-8"?>
<formControlPr xmlns="http://schemas.microsoft.com/office/spreadsheetml/2009/9/main" objectType="Spin" dx="22" fmlaLink="$AN$1" max="12" min="1" page="10" val="7"/>
</file>

<file path=xl/ctrlProps/ctrlProp31.xml><?xml version="1.0" encoding="utf-8"?>
<formControlPr xmlns="http://schemas.microsoft.com/office/spreadsheetml/2009/9/main" objectType="Spin" dx="22" fmlaLink="$AM$1" max="2099" min="2020" page="10" val="202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M$1" max="2099" min="2020" page="10" val="2020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3"/>
</file>

<file path=xl/ctrlProps/ctrlProp37.xml><?xml version="1.0" encoding="utf-8"?>
<formControlPr xmlns="http://schemas.microsoft.com/office/spreadsheetml/2009/9/main" objectType="Spin" dx="22" fmlaLink="$AM$1" max="12" min="1" page="10" val="1"/>
</file>

<file path=xl/ctrlProps/ctrlProp38.xml><?xml version="1.0" encoding="utf-8"?>
<formControlPr xmlns="http://schemas.microsoft.com/office/spreadsheetml/2009/9/main" objectType="Spin" dx="22" fmlaLink="$AL$1" max="2099" min="2020" page="10" val="2023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0"/>
</file>

<file path=xl/ctrlProps/ctrlProp40.xml><?xml version="1.0" encoding="utf-8"?>
<formControlPr xmlns="http://schemas.microsoft.com/office/spreadsheetml/2009/9/main" objectType="Spin" dx="22" fmlaLink="$AL$1" max="2099" min="2020" page="10" val="2023"/>
</file>

<file path=xl/ctrlProps/ctrlProp41.xml><?xml version="1.0" encoding="utf-8"?>
<formControlPr xmlns="http://schemas.microsoft.com/office/spreadsheetml/2009/9/main" objectType="Spin" dx="22" fmlaLink="$AL$1" max="2099" min="2020" page="10" val="2023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7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0"/>
</file>

<file path=xl/ctrlProps/ctrlProp46.xml><?xml version="1.0" encoding="utf-8"?>
<formControlPr xmlns="http://schemas.microsoft.com/office/spreadsheetml/2009/9/main" objectType="Spin" dx="22" fmlaLink="$AN$1" max="12" min="1" page="10" val="7"/>
</file>

<file path=xl/ctrlProps/ctrlProp47.xml><?xml version="1.0" encoding="utf-8"?>
<formControlPr xmlns="http://schemas.microsoft.com/office/spreadsheetml/2009/9/main" objectType="Spin" dx="22" fmlaLink="$AM$1" max="2099" min="2020" page="10" val="2020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0"/>
</file>

<file path=xl/ctrlProps/ctrlProp53.xml><?xml version="1.0" encoding="utf-8"?>
<formControlPr xmlns="http://schemas.microsoft.com/office/spreadsheetml/2009/9/main" objectType="Spin" dx="22" fmlaLink="$AN$1" max="12" min="1" page="10" val="7"/>
</file>

<file path=xl/ctrlProps/ctrlProp54.xml><?xml version="1.0" encoding="utf-8"?>
<formControlPr xmlns="http://schemas.microsoft.com/office/spreadsheetml/2009/9/main" objectType="Spin" dx="22" fmlaLink="$AM$1" max="2099" min="2020" page="10" val="2020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M$1" max="2099" min="2020" page="10" val="2020"/>
</file>

<file path=xl/ctrlProps/ctrlProp60.xml><?xml version="1.0" encoding="utf-8"?>
<formControlPr xmlns="http://schemas.microsoft.com/office/spreadsheetml/2009/9/main" objectType="Spin" dx="22" fmlaLink="$AN$1" max="12" min="1" page="10" val="7"/>
</file>

<file path=xl/ctrlProps/ctrlProp61.xml><?xml version="1.0" encoding="utf-8"?>
<formControlPr xmlns="http://schemas.microsoft.com/office/spreadsheetml/2009/9/main" objectType="Spin" dx="22" fmlaLink="$AM$1" max="2099" min="2020" page="10" val="2020"/>
</file>

<file path=xl/ctrlProps/ctrlProp62.xml><?xml version="1.0" encoding="utf-8"?>
<formControlPr xmlns="http://schemas.microsoft.com/office/spreadsheetml/2009/9/main" objectType="Spin" dx="22" fmlaLink="$AL$1" max="2099" min="2020" page="10" val="2023"/>
</file>

<file path=xl/ctrlProps/ctrlProp63.xml><?xml version="1.0" encoding="utf-8"?>
<formControlPr xmlns="http://schemas.microsoft.com/office/spreadsheetml/2009/9/main" objectType="Spin" dx="22" fmlaLink="$AN$1" max="12" min="1" page="10" val="7"/>
</file>

<file path=xl/ctrlProps/ctrlProp64.xml><?xml version="1.0" encoding="utf-8"?>
<formControlPr xmlns="http://schemas.microsoft.com/office/spreadsheetml/2009/9/main" objectType="Spin" dx="22" fmlaLink="$AL$1" max="2100" min="1900" page="10" val="2023"/>
</file>

<file path=xl/ctrlProps/ctrlProp65.xml><?xml version="1.0" encoding="utf-8"?>
<formControlPr xmlns="http://schemas.microsoft.com/office/spreadsheetml/2009/9/main" objectType="Spin" dx="22" fmlaLink="$AK$1" max="2099" min="2020" page="10" val="2020"/>
</file>

<file path=xl/ctrlProps/ctrlProp66.xml><?xml version="1.0" encoding="utf-8"?>
<formControlPr xmlns="http://schemas.microsoft.com/office/spreadsheetml/2009/9/main" objectType="Spin" dx="22" fmlaLink="$AM$1" max="12" min="1" page="10" val="1"/>
</file>

<file path=xl/ctrlProps/ctrlProp67.xml><?xml version="1.0" encoding="utf-8"?>
<formControlPr xmlns="http://schemas.microsoft.com/office/spreadsheetml/2009/9/main" objectType="Spin" dx="22" fmlaLink="$AK$1" max="2100" min="1900" page="10" val="1900"/>
</file>

<file path=xl/ctrlProps/ctrlProp68.xml><?xml version="1.0" encoding="utf-8"?>
<formControlPr xmlns="http://schemas.microsoft.com/office/spreadsheetml/2009/9/main" objectType="Spin" dx="22" fmlaLink="$AI$1" max="2099" min="2020" page="10" val="2020"/>
</file>

<file path=xl/ctrlProps/ctrlProp69.xml><?xml version="1.0" encoding="utf-8"?>
<formControlPr xmlns="http://schemas.microsoft.com/office/spreadsheetml/2009/9/main" objectType="Spin" dx="22" fmlaLink="$AM$1" max="2099" min="2020" page="10" val="202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70.xml><?xml version="1.0" encoding="utf-8"?>
<formControlPr xmlns="http://schemas.microsoft.com/office/spreadsheetml/2009/9/main" objectType="Spin" dx="22" fmlaLink="$AN$1" max="12" min="1" page="10" val="7"/>
</file>

<file path=xl/ctrlProps/ctrlProp71.xml><?xml version="1.0" encoding="utf-8"?>
<formControlPr xmlns="http://schemas.microsoft.com/office/spreadsheetml/2009/9/main" objectType="Spin" dx="22" fmlaLink="$AM$1" max="2099" min="2020" page="10" val="2020"/>
</file>

<file path=xl/ctrlProps/ctrlProp72.xml><?xml version="1.0" encoding="utf-8"?>
<formControlPr xmlns="http://schemas.microsoft.com/office/spreadsheetml/2009/9/main" objectType="Spin" dx="22" fmlaLink="$AL$1" max="2099" min="2020" page="10" val="2023"/>
</file>

<file path=xl/ctrlProps/ctrlProp73.xml><?xml version="1.0" encoding="utf-8"?>
<formControlPr xmlns="http://schemas.microsoft.com/office/spreadsheetml/2009/9/main" objectType="Spin" dx="22" fmlaLink="$AN$1" max="12" min="1" page="10" val="7"/>
</file>

<file path=xl/ctrlProps/ctrlProp74.xml><?xml version="1.0" encoding="utf-8"?>
<formControlPr xmlns="http://schemas.microsoft.com/office/spreadsheetml/2009/9/main" objectType="Spin" dx="22" fmlaLink="$AL$1" max="2100" min="1900" page="10" val="2023"/>
</file>

<file path=xl/ctrlProps/ctrlProp75.xml><?xml version="1.0" encoding="utf-8"?>
<formControlPr xmlns="http://schemas.microsoft.com/office/spreadsheetml/2009/9/main" objectType="Spin" dx="22" fmlaLink="$AI$1" max="2099" min="2020" page="10" val="2020"/>
</file>

<file path=xl/ctrlProps/ctrlProp76.xml><?xml version="1.0" encoding="utf-8"?>
<formControlPr xmlns="http://schemas.microsoft.com/office/spreadsheetml/2009/9/main" objectType="Spin" dx="22" fmlaLink="$AM$1" max="2099" min="2020" page="10" val="2020"/>
</file>

<file path=xl/ctrlProps/ctrlProp77.xml><?xml version="1.0" encoding="utf-8"?>
<formControlPr xmlns="http://schemas.microsoft.com/office/spreadsheetml/2009/9/main" objectType="Spin" dx="22" fmlaLink="$AN$1" max="12" min="1" page="10" val="7"/>
</file>

<file path=xl/ctrlProps/ctrlProp78.xml><?xml version="1.0" encoding="utf-8"?>
<formControlPr xmlns="http://schemas.microsoft.com/office/spreadsheetml/2009/9/main" objectType="Spin" dx="22" fmlaLink="$AM$1" max="2099" min="2020" page="10" val="2020"/>
</file>

<file path=xl/ctrlProps/ctrlProp79.xml><?xml version="1.0" encoding="utf-8"?>
<formControlPr xmlns="http://schemas.microsoft.com/office/spreadsheetml/2009/9/main" objectType="Spin" dx="22" fmlaLink="$AI$1" max="2099" min="2020" page="10" val="2020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80.xml><?xml version="1.0" encoding="utf-8"?>
<formControlPr xmlns="http://schemas.microsoft.com/office/spreadsheetml/2009/9/main" objectType="Spin" dx="22" fmlaLink="$AM$1" max="2099" min="2020" page="10" val="2020"/>
</file>

<file path=xl/ctrlProps/ctrlProp81.xml><?xml version="1.0" encoding="utf-8"?>
<formControlPr xmlns="http://schemas.microsoft.com/office/spreadsheetml/2009/9/main" objectType="Spin" dx="22" fmlaLink="$AM$1" max="2099" min="2020" page="10" val="2020"/>
</file>

<file path=xl/ctrlProps/ctrlProp82.xml><?xml version="1.0" encoding="utf-8"?>
<formControlPr xmlns="http://schemas.microsoft.com/office/spreadsheetml/2009/9/main" objectType="Spin" dx="22" fmlaLink="$AI$1" max="2099" min="2020" page="10" val="2020"/>
</file>

<file path=xl/ctrlProps/ctrlProp83.xml><?xml version="1.0" encoding="utf-8"?>
<formControlPr xmlns="http://schemas.microsoft.com/office/spreadsheetml/2009/9/main" objectType="Spin" dx="22" fmlaLink="$AM$1" max="2099" min="2020" page="10" val="2020"/>
</file>

<file path=xl/ctrlProps/ctrlProp84.xml><?xml version="1.0" encoding="utf-8"?>
<formControlPr xmlns="http://schemas.microsoft.com/office/spreadsheetml/2009/9/main" objectType="Spin" dx="22" fmlaLink="$AM$1" max="2099" min="2020" page="10" val="2020"/>
</file>

<file path=xl/ctrlProps/ctrlProp85.xml><?xml version="1.0" encoding="utf-8"?>
<formControlPr xmlns="http://schemas.microsoft.com/office/spreadsheetml/2009/9/main" objectType="Spin" dx="22" fmlaLink="$AH$1" max="2099" min="2020" page="10" val="2020"/>
</file>

<file path=xl/ctrlProps/ctrlProp86.xml><?xml version="1.0" encoding="utf-8"?>
<formControlPr xmlns="http://schemas.microsoft.com/office/spreadsheetml/2009/9/main" objectType="Spin" dx="22" fmlaLink="$AL$1" max="2099" min="2020" page="10" val="2023"/>
</file>

<file path=xl/ctrlProps/ctrlProp87.xml><?xml version="1.0" encoding="utf-8"?>
<formControlPr xmlns="http://schemas.microsoft.com/office/spreadsheetml/2009/9/main" objectType="Spin" dx="22" fmlaLink="$AM$1" max="12" min="1" page="10" val="1"/>
</file>

<file path=xl/ctrlProps/ctrlProp88.xml><?xml version="1.0" encoding="utf-8"?>
<formControlPr xmlns="http://schemas.microsoft.com/office/spreadsheetml/2009/9/main" objectType="Spin" dx="22" fmlaLink="$AL$1" max="2099" min="2020" page="10" val="2023"/>
</file>

<file path=xl/ctrlProps/ctrlProp89.xml><?xml version="1.0" encoding="utf-8"?>
<formControlPr xmlns="http://schemas.microsoft.com/office/spreadsheetml/2009/9/main" objectType="Spin" dx="22" fmlaLink="$AH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0"/>
</file>

<file path=xl/ctrlProps/ctrlProp90.xml><?xml version="1.0" encoding="utf-8"?>
<formControlPr xmlns="http://schemas.microsoft.com/office/spreadsheetml/2009/9/main" objectType="Spin" dx="22" fmlaLink="$AL$1" max="2099" min="2020" page="10" val="2023"/>
</file>

<file path=xl/ctrlProps/ctrlProp91.xml><?xml version="1.0" encoding="utf-8"?>
<formControlPr xmlns="http://schemas.microsoft.com/office/spreadsheetml/2009/9/main" objectType="Spin" dx="22" fmlaLink="$AL$1" max="2099" min="2020" page="10" val="2023"/>
</file>

<file path=xl/ctrlProps/ctrlProp92.xml><?xml version="1.0" encoding="utf-8"?>
<formControlPr xmlns="http://schemas.microsoft.com/office/spreadsheetml/2009/9/main" objectType="Spin" dx="22" fmlaLink="$AI$1" max="2099" min="2020" page="10" val="2020"/>
</file>

<file path=xl/ctrlProps/ctrlProp93.xml><?xml version="1.0" encoding="utf-8"?>
<formControlPr xmlns="http://schemas.microsoft.com/office/spreadsheetml/2009/9/main" objectType="Spin" dx="22" fmlaLink="$AN$1" max="12" min="1" page="10" val="7"/>
</file>

<file path=xl/ctrlProps/ctrlProp94.xml><?xml version="1.0" encoding="utf-8"?>
<formControlPr xmlns="http://schemas.microsoft.com/office/spreadsheetml/2009/9/main" objectType="Spin" dx="22" fmlaLink="$AI$1" max="2099" min="2020" page="10" val="2020"/>
</file>

<file path=xl/ctrlProps/ctrlProp95.xml><?xml version="1.0" encoding="utf-8"?>
<formControlPr xmlns="http://schemas.microsoft.com/office/spreadsheetml/2009/9/main" objectType="Spin" dx="22" fmlaLink="$AM$1" max="2099" min="2020" page="10" val="2020"/>
</file>

<file path=xl/ctrlProps/ctrlProp96.xml><?xml version="1.0" encoding="utf-8"?>
<formControlPr xmlns="http://schemas.microsoft.com/office/spreadsheetml/2009/9/main" objectType="Spin" dx="22" fmlaLink="$AN$1" max="12" min="1" page="10" val="7"/>
</file>

<file path=xl/ctrlProps/ctrlProp97.xml><?xml version="1.0" encoding="utf-8"?>
<formControlPr xmlns="http://schemas.microsoft.com/office/spreadsheetml/2009/9/main" objectType="Spin" dx="22" fmlaLink="$AM$1" max="2099" min="2020" page="10" val="2020"/>
</file>

<file path=xl/ctrlProps/ctrlProp98.xml><?xml version="1.0" encoding="utf-8"?>
<formControlPr xmlns="http://schemas.microsoft.com/office/spreadsheetml/2009/9/main" objectType="Spin" dx="22" fmlaLink="$AI$1" max="2099" min="2020" page="10" val="2020"/>
</file>

<file path=xl/ctrlProps/ctrlProp99.xml><?xml version="1.0" encoding="utf-8"?>
<formControlPr xmlns="http://schemas.microsoft.com/office/spreadsheetml/2009/9/main" objectType="Spin" dx="22" fmlaLink="$AM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2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3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4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5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6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7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8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9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0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1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2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3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4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5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6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3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4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5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6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7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8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9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0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1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2" name="Text Box 2"/>
        <xdr:cNvSpPr txBox="1"/>
      </xdr:nvSpPr>
      <xdr:spPr>
        <a:xfrm>
          <a:off x="136302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9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0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1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2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3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4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5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6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7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8" name="Text Box 2"/>
        <xdr:cNvSpPr txBox="1"/>
      </xdr:nvSpPr>
      <xdr:spPr>
        <a:xfrm>
          <a:off x="136302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2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3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4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404937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404937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17" name="Spinner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1118" name="Spinner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19" name="Spinner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6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20" name="Spinner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21" name="Spinner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22" name="Spinner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23" name="Spinner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4" name="Spinner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25" name="Spinner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6" name="Spinner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27" name="Spinner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128" name="Spinner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29" name="Spinner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4" name="Spinner 1024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5" name="Spinner 1025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6146" name="Spinner 1026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7" name="Spinner 1027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8" name="Spinner 1028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9" name="Spinner 1029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0" name="Spinner 1030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51" name="Spinner 1031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2" name="Spinner 1032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3" name="Spinner 1033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4" name="Spinner 1034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5" name="Spinner 1035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56" name="Spinner 1036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7" name="Spinner 1037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8" name="Spinner 1038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9" name="Spinner 1039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60" name="Spinner 1040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1" name="Spinner 1041" hidden="1">
              <a:extLst>
                <a:ext uri="{63B3BB69-23CF-44E3-9099-C40C66FF867C}">
                  <a14:compatExt spid="_x0000_s616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6162" name="Spinner 1042" hidden="1">
              <a:extLst>
                <a:ext uri="{63B3BB69-23CF-44E3-9099-C40C66FF867C}">
                  <a14:compatExt spid="_x0000_s6162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3" name="Spinner 1043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4" name="Spinner 1044" hidden="1">
              <a:extLst>
                <a:ext uri="{63B3BB69-23CF-44E3-9099-C40C66FF867C}">
                  <a14:compatExt spid="_x0000_s616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5" name="Spinner 1045" hidden="1">
              <a:extLst>
                <a:ext uri="{63B3BB69-23CF-44E3-9099-C40C66FF867C}">
                  <a14:compatExt spid="_x0000_s616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6" name="Spinner 1046" hidden="1">
              <a:extLst>
                <a:ext uri="{63B3BB69-23CF-44E3-9099-C40C66FF867C}">
                  <a14:compatExt spid="_x0000_s616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167" name="Spinner 1047" hidden="1">
              <a:extLst>
                <a:ext uri="{63B3BB69-23CF-44E3-9099-C40C66FF867C}">
                  <a14:compatExt spid="_x0000_s616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68" name="Spinner 1048" hidden="1">
              <a:extLst>
                <a:ext uri="{63B3BB69-23CF-44E3-9099-C40C66FF867C}">
                  <a14:compatExt spid="_x0000_s6168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9" name="Spinner 1049" hidden="1">
              <a:extLst>
                <a:ext uri="{63B3BB69-23CF-44E3-9099-C40C66FF867C}">
                  <a14:compatExt spid="_x0000_s616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70" name="Spinner 1050" hidden="1">
              <a:extLst>
                <a:ext uri="{63B3BB69-23CF-44E3-9099-C40C66FF867C}">
                  <a14:compatExt spid="_x0000_s6170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1" name="Spinner 1051" hidden="1">
              <a:extLst>
                <a:ext uri="{63B3BB69-23CF-44E3-9099-C40C66FF867C}">
                  <a14:compatExt spid="_x0000_s617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2" name="Spinner 1052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6173" name="Spinner 1053" hidden="1">
              <a:extLst>
                <a:ext uri="{63B3BB69-23CF-44E3-9099-C40C66FF867C}">
                  <a14:compatExt spid="_x0000_s6173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4" name="Spinner 1054" hidden="1">
              <a:extLst>
                <a:ext uri="{63B3BB69-23CF-44E3-9099-C40C66FF867C}">
                  <a14:compatExt spid="_x0000_s617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5" name="Spinner 1055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6" name="Spinner 1056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7" name="Spinner 1057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78" name="Spinner 1058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79" name="Spinner 1059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80" name="Spinner 1060" hidden="1">
              <a:extLst>
                <a:ext uri="{63B3BB69-23CF-44E3-9099-C40C66FF867C}">
                  <a14:compatExt spid="_x0000_s6180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1" name="Spinner 1061" hidden="1">
              <a:extLst>
                <a:ext uri="{63B3BB69-23CF-44E3-9099-C40C66FF867C}">
                  <a14:compatExt spid="_x0000_s618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82" name="Spinner 1062" hidden="1">
              <a:extLst>
                <a:ext uri="{63B3BB69-23CF-44E3-9099-C40C66FF867C}">
                  <a14:compatExt spid="_x0000_s6182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3" name="Spinner 1063" hidden="1">
              <a:extLst>
                <a:ext uri="{63B3BB69-23CF-44E3-9099-C40C66FF867C}">
                  <a14:compatExt spid="_x0000_s61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4" name="Spinner 1064" hidden="1">
              <a:extLst>
                <a:ext uri="{63B3BB69-23CF-44E3-9099-C40C66FF867C}">
                  <a14:compatExt spid="_x0000_s6184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5" name="Spinner 1065" hidden="1">
              <a:extLst>
                <a:ext uri="{63B3BB69-23CF-44E3-9099-C40C66FF867C}">
                  <a14:compatExt spid="_x0000_s618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6186" name="Spinner 1066" hidden="1">
              <a:extLst>
                <a:ext uri="{63B3BB69-23CF-44E3-9099-C40C66FF867C}">
                  <a14:compatExt spid="_x0000_s6186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7" name="Spinner 1067" hidden="1">
              <a:extLst>
                <a:ext uri="{63B3BB69-23CF-44E3-9099-C40C66FF867C}">
                  <a14:compatExt spid="_x0000_s618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88" name="Spinner 1068" hidden="1">
              <a:extLst>
                <a:ext uri="{63B3BB69-23CF-44E3-9099-C40C66FF867C}">
                  <a14:compatExt spid="_x0000_s618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89" name="Spinner 1069" hidden="1">
              <a:extLst>
                <a:ext uri="{63B3BB69-23CF-44E3-9099-C40C66FF867C}">
                  <a14:compatExt spid="_x0000_s618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0" name="Spinner 1070" hidden="1">
              <a:extLst>
                <a:ext uri="{63B3BB69-23CF-44E3-9099-C40C66FF867C}">
                  <a14:compatExt spid="_x0000_s619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6191" name="Spinner 1071" hidden="1">
              <a:extLst>
                <a:ext uri="{63B3BB69-23CF-44E3-9099-C40C66FF867C}">
                  <a14:compatExt spid="_x0000_s6191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6192" name="Spinner 1072" hidden="1">
              <a:extLst>
                <a:ext uri="{63B3BB69-23CF-44E3-9099-C40C66FF867C}">
                  <a14:compatExt spid="_x0000_s6192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193" name="Spinner 1073" hidden="1">
              <a:extLst>
                <a:ext uri="{63B3BB69-23CF-44E3-9099-C40C66FF867C}">
                  <a14:compatExt spid="_x0000_s6193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94" name="Spinner 1074" hidden="1">
              <a:extLst>
                <a:ext uri="{63B3BB69-23CF-44E3-9099-C40C66FF867C}">
                  <a14:compatExt spid="_x0000_s619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5" name="Spinner 1075" hidden="1">
              <a:extLst>
                <a:ext uri="{63B3BB69-23CF-44E3-9099-C40C66FF867C}">
                  <a14:compatExt spid="_x0000_s619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96" name="Spinner 1076" hidden="1">
              <a:extLst>
                <a:ext uri="{63B3BB69-23CF-44E3-9099-C40C66FF867C}">
                  <a14:compatExt spid="_x0000_s6196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7" name="Spinner 1077" hidden="1">
              <a:extLst>
                <a:ext uri="{63B3BB69-23CF-44E3-9099-C40C66FF867C}">
                  <a14:compatExt spid="_x0000_s619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198" name="Spinner 1078" hidden="1">
              <a:extLst>
                <a:ext uri="{63B3BB69-23CF-44E3-9099-C40C66FF867C}">
                  <a14:compatExt spid="_x0000_s619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199" name="Spinner 1079" hidden="1">
              <a:extLst>
                <a:ext uri="{63B3BB69-23CF-44E3-9099-C40C66FF867C}">
                  <a14:compatExt spid="_x0000_s619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00" name="Spinner 1080" hidden="1">
              <a:extLst>
                <a:ext uri="{63B3BB69-23CF-44E3-9099-C40C66FF867C}">
                  <a14:compatExt spid="_x0000_s620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01" name="Spinner 1081" hidden="1">
              <a:extLst>
                <a:ext uri="{63B3BB69-23CF-44E3-9099-C40C66FF867C}">
                  <a14:compatExt spid="_x0000_s620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2" name="Spinner 1082" hidden="1">
              <a:extLst>
                <a:ext uri="{63B3BB69-23CF-44E3-9099-C40C66FF867C}">
                  <a14:compatExt spid="_x0000_s620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03" name="Spinner 1083" hidden="1">
              <a:extLst>
                <a:ext uri="{63B3BB69-23CF-44E3-9099-C40C66FF867C}">
                  <a14:compatExt spid="_x0000_s620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4" name="Spinner 1084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05" name="Spinner 1085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6206" name="Spinner 1086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07" name="Spinner 1087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5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6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7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8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9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0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1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2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3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4" name="Text Box 2"/>
        <xdr:cNvSpPr txBox="1"/>
      </xdr:nvSpPr>
      <xdr:spPr>
        <a:xfrm>
          <a:off x="17145" y="7543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208" name="Spinner 1088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209" name="Spinner 1089" hidden="1">
              <a:extLst>
                <a:ext uri="{63B3BB69-23CF-44E3-9099-C40C66FF867C}">
                  <a14:compatExt spid="_x0000_s620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10" name="Spinner 1090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11" name="Spinner 1091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2" name="Spinner 1092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13" name="Spinner 1093" hidden="1">
              <a:extLst>
                <a:ext uri="{63B3BB69-23CF-44E3-9099-C40C66FF867C}">
                  <a14:compatExt spid="_x0000_s621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4" name="Spinner 1094" hidden="1">
              <a:extLst>
                <a:ext uri="{63B3BB69-23CF-44E3-9099-C40C66FF867C}">
                  <a14:compatExt spid="_x0000_s621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15" name="Spinner 1095" hidden="1">
              <a:extLst>
                <a:ext uri="{63B3BB69-23CF-44E3-9099-C40C66FF867C}">
                  <a14:compatExt spid="_x0000_s621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6216" name="Spinner 1096" hidden="1">
              <a:extLst>
                <a:ext uri="{63B3BB69-23CF-44E3-9099-C40C66FF867C}">
                  <a14:compatExt spid="_x0000_s621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17" name="Spinner 1097" hidden="1">
              <a:extLst>
                <a:ext uri="{63B3BB69-23CF-44E3-9099-C40C66FF867C}">
                  <a14:compatExt spid="_x0000_s621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5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6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7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8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9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0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1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2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3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4" name="Text Box 2"/>
        <xdr:cNvSpPr txBox="1"/>
      </xdr:nvSpPr>
      <xdr:spPr>
        <a:xfrm>
          <a:off x="17145" y="2095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.WIN-VNU2GN9BVFP\Documents\WeChat%20Files\in735485844\FileStorage\File\2022-12\&#20914;&#21387;&#36710;&#38388;9&#26376;&#32771;&#21220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uXianting\Documents\WeChat%20Files\wxid_g4gez0grkams22\FileStorage\File\2023-02\&#20914;&#21387;&#36710;&#38388;1&#26376;&#32771;&#21220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uYanxia\Desktop\9&#26376;&#32771;&#21220;\&#20914;&#21387;&#36710;&#38388;4&#26376;&#32771;&#21220;&#34920;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uYanxia\Desktop\9&#26376;&#32771;&#21220;\&#20914;&#21387;&#36710;&#38388;9&#26376;&#32771;&#21220;&#34920;(4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uYanxia\Desktop\9&#26376;&#32771;&#21220;\&#21171;&#21153;\&#21171;&#21153;9&#2637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30000;&#26195;&#32988;\1234567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九月份考勤"/>
      <sheetName val="模修考勤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二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四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九月份"/>
      <sheetName val="模修考勤"/>
      <sheetName val="劳务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  <cell r="I1" t="str">
            <v>工作地</v>
          </cell>
          <cell r="J1" t="str">
            <v>合同签署公司</v>
          </cell>
        </row>
        <row r="2">
          <cell r="B2" t="str">
            <v>谷朋坤</v>
          </cell>
          <cell r="C2" t="str">
            <v>男</v>
          </cell>
          <cell r="D2" t="str">
            <v>中台</v>
          </cell>
          <cell r="E2" t="str">
            <v>河北光华荣昌汽车部件有限公司</v>
          </cell>
          <cell r="F2" t="str">
            <v>河北财务管理部</v>
          </cell>
          <cell r="G2" t="str">
            <v>财务管理部</v>
          </cell>
          <cell r="H2" t="str">
            <v>部长</v>
          </cell>
          <cell r="I2" t="str">
            <v>河北</v>
          </cell>
          <cell r="J2" t="str">
            <v>北京光华荣昌</v>
          </cell>
        </row>
        <row r="3">
          <cell r="B3" t="str">
            <v>李芳慧</v>
          </cell>
          <cell r="C3" t="str">
            <v>女</v>
          </cell>
          <cell r="D3" t="str">
            <v>中台</v>
          </cell>
          <cell r="E3" t="str">
            <v>河北光华荣昌汽车部件有限公司</v>
          </cell>
          <cell r="F3" t="str">
            <v>河北财务管理部</v>
          </cell>
          <cell r="G3" t="str">
            <v>成本科</v>
          </cell>
          <cell r="H3" t="str">
            <v>成本科副科长</v>
          </cell>
          <cell r="I3" t="str">
            <v>河北</v>
          </cell>
          <cell r="J3" t="str">
            <v>河北工厂</v>
          </cell>
        </row>
        <row r="4">
          <cell r="B4" t="str">
            <v>董云霞</v>
          </cell>
          <cell r="C4" t="str">
            <v>女</v>
          </cell>
          <cell r="D4" t="str">
            <v>中台</v>
          </cell>
          <cell r="E4" t="str">
            <v>河北光华荣昌汽车部件有限公司</v>
          </cell>
          <cell r="F4" t="str">
            <v>河北财务管理部</v>
          </cell>
          <cell r="G4" t="str">
            <v>成本科</v>
          </cell>
          <cell r="H4" t="str">
            <v>应付会计</v>
          </cell>
          <cell r="I4" t="str">
            <v>河北</v>
          </cell>
          <cell r="J4" t="str">
            <v>河北工厂</v>
          </cell>
        </row>
        <row r="5">
          <cell r="B5" t="str">
            <v>张如燕</v>
          </cell>
          <cell r="C5" t="str">
            <v>女</v>
          </cell>
          <cell r="D5" t="str">
            <v>中台</v>
          </cell>
          <cell r="E5" t="str">
            <v>河北光华荣昌汽车部件有限公司</v>
          </cell>
          <cell r="F5" t="str">
            <v>河北财务管理部</v>
          </cell>
          <cell r="G5" t="str">
            <v>会计科</v>
          </cell>
          <cell r="H5" t="str">
            <v>资金会计</v>
          </cell>
          <cell r="I5" t="str">
            <v>河北</v>
          </cell>
          <cell r="J5" t="str">
            <v>河北工厂</v>
          </cell>
        </row>
        <row r="6">
          <cell r="B6" t="str">
            <v>王凤荣</v>
          </cell>
          <cell r="C6" t="str">
            <v>女</v>
          </cell>
          <cell r="D6" t="str">
            <v>中台</v>
          </cell>
          <cell r="E6" t="str">
            <v>河北光华荣昌汽车部件有限公司</v>
          </cell>
          <cell r="F6" t="str">
            <v>河北财务管理部</v>
          </cell>
          <cell r="G6" t="str">
            <v>会计科</v>
          </cell>
          <cell r="H6" t="str">
            <v>税费会计</v>
          </cell>
          <cell r="I6" t="str">
            <v>河北</v>
          </cell>
          <cell r="J6" t="str">
            <v>河北工厂</v>
          </cell>
        </row>
        <row r="7">
          <cell r="B7" t="str">
            <v>张佳怡</v>
          </cell>
          <cell r="C7" t="str">
            <v>女</v>
          </cell>
          <cell r="D7" t="str">
            <v>中台</v>
          </cell>
          <cell r="E7" t="str">
            <v>河北光华荣昌汽车部件有限公司</v>
          </cell>
          <cell r="F7" t="str">
            <v>河北财务管理部</v>
          </cell>
          <cell r="G7" t="str">
            <v>会计科</v>
          </cell>
          <cell r="H7" t="str">
            <v>应收会计</v>
          </cell>
          <cell r="I7" t="str">
            <v>河北</v>
          </cell>
          <cell r="J7" t="str">
            <v>河北工厂</v>
          </cell>
        </row>
        <row r="8">
          <cell r="B8" t="str">
            <v>张黎明</v>
          </cell>
          <cell r="C8" t="str">
            <v>男</v>
          </cell>
          <cell r="D8" t="str">
            <v>中台</v>
          </cell>
          <cell r="E8" t="str">
            <v>河北光华荣昌汽车部件有限公司</v>
          </cell>
          <cell r="F8" t="str">
            <v>河北党务室</v>
          </cell>
          <cell r="G8" t="str">
            <v>党务室</v>
          </cell>
          <cell r="H8" t="str">
            <v>公司党委书记</v>
          </cell>
          <cell r="I8" t="str">
            <v>河北</v>
          </cell>
          <cell r="J8" t="str">
            <v>河北工厂</v>
          </cell>
        </row>
        <row r="9">
          <cell r="B9" t="str">
            <v>张宝龙</v>
          </cell>
          <cell r="C9" t="str">
            <v>男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技术员</v>
          </cell>
          <cell r="I9" t="str">
            <v>河北</v>
          </cell>
          <cell r="J9" t="str">
            <v>河北工厂</v>
          </cell>
        </row>
        <row r="10">
          <cell r="B10" t="str">
            <v>孟凡玉</v>
          </cell>
          <cell r="C10" t="str">
            <v>男</v>
          </cell>
          <cell r="D10" t="str">
            <v>中台</v>
          </cell>
          <cell r="E10" t="str">
            <v>河北光华荣昌汽车部件有限公司</v>
          </cell>
          <cell r="F10" t="str">
            <v>河北工艺工程部</v>
          </cell>
          <cell r="G10" t="str">
            <v>工艺工程部</v>
          </cell>
          <cell r="H10" t="str">
            <v>冲压模具设计工程师</v>
          </cell>
          <cell r="I10" t="str">
            <v>河北</v>
          </cell>
          <cell r="J10" t="str">
            <v>河北工厂</v>
          </cell>
        </row>
        <row r="11">
          <cell r="B11" t="str">
            <v>刘艳霞</v>
          </cell>
          <cell r="C11" t="str">
            <v>女</v>
          </cell>
          <cell r="D11" t="str">
            <v>中台</v>
          </cell>
          <cell r="E11" t="str">
            <v>河北光华荣昌汽车部件有限公司</v>
          </cell>
          <cell r="F11" t="str">
            <v>河北工艺工程部</v>
          </cell>
          <cell r="G11" t="str">
            <v>工艺工程部</v>
          </cell>
          <cell r="H11" t="str">
            <v>档案员</v>
          </cell>
          <cell r="I11" t="str">
            <v>河北</v>
          </cell>
          <cell r="J11" t="str">
            <v>河北工厂</v>
          </cell>
        </row>
        <row r="12">
          <cell r="B12" t="str">
            <v>刘荣浩</v>
          </cell>
          <cell r="C12" t="str">
            <v>男</v>
          </cell>
          <cell r="D12" t="str">
            <v>中台</v>
          </cell>
          <cell r="E12" t="str">
            <v>河北光华荣昌汽车部件有限公司</v>
          </cell>
          <cell r="F12" t="str">
            <v>河北工艺工程部</v>
          </cell>
          <cell r="G12" t="str">
            <v>工艺工程部</v>
          </cell>
          <cell r="H12" t="str">
            <v>总装工艺工程师（3.0平台、2.0平台）</v>
          </cell>
          <cell r="I12" t="str">
            <v>河北</v>
          </cell>
          <cell r="J12" t="str">
            <v>河北工厂</v>
          </cell>
        </row>
        <row r="13">
          <cell r="B13" t="str">
            <v>刘镔</v>
          </cell>
          <cell r="C13" t="str">
            <v>男</v>
          </cell>
          <cell r="D13" t="str">
            <v>中台</v>
          </cell>
          <cell r="E13" t="str">
            <v>河北光华荣昌汽车部件有限公司</v>
          </cell>
          <cell r="F13" t="str">
            <v>河北工艺工程部</v>
          </cell>
          <cell r="G13" t="str">
            <v>工艺工程部</v>
          </cell>
          <cell r="H13" t="str">
            <v>试制工程师</v>
          </cell>
          <cell r="I13" t="str">
            <v>河北</v>
          </cell>
          <cell r="J13" t="str">
            <v>河北工厂</v>
          </cell>
        </row>
        <row r="14">
          <cell r="B14" t="str">
            <v>郭煜</v>
          </cell>
          <cell r="C14" t="str">
            <v>男</v>
          </cell>
          <cell r="D14" t="str">
            <v>中台</v>
          </cell>
          <cell r="E14" t="str">
            <v>河北光华荣昌汽车部件有限公司</v>
          </cell>
          <cell r="F14" t="str">
            <v>河北工艺工程部</v>
          </cell>
          <cell r="G14" t="str">
            <v>工艺工程部</v>
          </cell>
          <cell r="H14" t="str">
            <v>焊接工艺工程师</v>
          </cell>
          <cell r="I14" t="str">
            <v>河北</v>
          </cell>
          <cell r="J14" t="str">
            <v>河北工厂</v>
          </cell>
        </row>
        <row r="15">
          <cell r="B15" t="str">
            <v>张龙</v>
          </cell>
          <cell r="C15" t="str">
            <v>男</v>
          </cell>
          <cell r="D15" t="str">
            <v>中台</v>
          </cell>
          <cell r="E15" t="str">
            <v>河北光华荣昌汽车部件有限公司</v>
          </cell>
          <cell r="F15" t="str">
            <v>河北工艺工程部</v>
          </cell>
          <cell r="G15" t="str">
            <v>工艺工程部</v>
          </cell>
          <cell r="H15" t="str">
            <v>总装工程师</v>
          </cell>
          <cell r="I15" t="str">
            <v>河北</v>
          </cell>
          <cell r="J15" t="str">
            <v>河北工厂</v>
          </cell>
        </row>
        <row r="16">
          <cell r="B16" t="str">
            <v>邓春博</v>
          </cell>
          <cell r="C16" t="str">
            <v>男</v>
          </cell>
          <cell r="D16" t="str">
            <v>中台</v>
          </cell>
          <cell r="E16" t="str">
            <v>河北光华荣昌汽车部件有限公司</v>
          </cell>
          <cell r="F16" t="str">
            <v>河北模具车间</v>
          </cell>
          <cell r="G16" t="str">
            <v>河北模具车间</v>
          </cell>
          <cell r="H16" t="str">
            <v>模具车间主任</v>
          </cell>
          <cell r="I16" t="str">
            <v>河北</v>
          </cell>
          <cell r="J16" t="str">
            <v>河北工厂</v>
          </cell>
        </row>
        <row r="17">
          <cell r="B17" t="str">
            <v>王杏纳</v>
          </cell>
          <cell r="C17" t="str">
            <v>女</v>
          </cell>
          <cell r="D17" t="str">
            <v>中台</v>
          </cell>
          <cell r="E17" t="str">
            <v>河北光华荣昌汽车部件有限公司</v>
          </cell>
          <cell r="F17" t="str">
            <v>河北模具车间</v>
          </cell>
          <cell r="G17" t="str">
            <v>河北模具车间</v>
          </cell>
          <cell r="H17" t="str">
            <v>焊接夹具设计工程师</v>
          </cell>
          <cell r="I17" t="str">
            <v>河北</v>
          </cell>
          <cell r="J17" t="str">
            <v>河北工厂</v>
          </cell>
        </row>
        <row r="18">
          <cell r="B18" t="str">
            <v>史义虹</v>
          </cell>
          <cell r="C18" t="str">
            <v>女</v>
          </cell>
          <cell r="D18" t="str">
            <v>中台</v>
          </cell>
          <cell r="E18" t="str">
            <v>河北光华荣昌汽车部件有限公司</v>
          </cell>
          <cell r="F18" t="str">
            <v>河北模具车间</v>
          </cell>
          <cell r="G18" t="str">
            <v>河北模具车间</v>
          </cell>
          <cell r="H18" t="str">
            <v>模具车间库管员</v>
          </cell>
          <cell r="I18" t="str">
            <v>河北</v>
          </cell>
          <cell r="J18" t="str">
            <v>河北工厂</v>
          </cell>
        </row>
        <row r="19">
          <cell r="B19" t="str">
            <v>刘建群</v>
          </cell>
          <cell r="C19" t="str">
            <v>男</v>
          </cell>
          <cell r="D19" t="str">
            <v>中台</v>
          </cell>
          <cell r="E19" t="str">
            <v>河北光华荣昌汽车部件有限公司</v>
          </cell>
          <cell r="F19" t="str">
            <v>河北模具车间</v>
          </cell>
          <cell r="G19" t="str">
            <v>河北模具车间</v>
          </cell>
          <cell r="H19" t="str">
            <v>工装模具装配钳工</v>
          </cell>
          <cell r="I19" t="str">
            <v>河北</v>
          </cell>
          <cell r="J19" t="str">
            <v>河北工厂</v>
          </cell>
        </row>
        <row r="20">
          <cell r="B20" t="str">
            <v>王旗</v>
          </cell>
          <cell r="C20" t="str">
            <v>男</v>
          </cell>
          <cell r="D20" t="str">
            <v>中台</v>
          </cell>
          <cell r="E20" t="str">
            <v>河北光华荣昌汽车部件有限公司</v>
          </cell>
          <cell r="F20" t="str">
            <v>河北模具车间</v>
          </cell>
          <cell r="G20" t="str">
            <v>河北模具车间</v>
          </cell>
          <cell r="H20" t="str">
            <v>工装模具装配钳工</v>
          </cell>
          <cell r="I20" t="str">
            <v>河北</v>
          </cell>
          <cell r="J20" t="str">
            <v>河北工厂</v>
          </cell>
        </row>
        <row r="21">
          <cell r="B21" t="str">
            <v>李明杰</v>
          </cell>
          <cell r="C21" t="str">
            <v>男</v>
          </cell>
          <cell r="D21" t="str">
            <v>中台</v>
          </cell>
          <cell r="E21" t="str">
            <v>河北光华荣昌汽车部件有限公司</v>
          </cell>
          <cell r="F21" t="str">
            <v>河北模具车间</v>
          </cell>
          <cell r="G21" t="str">
            <v>河北模具车间</v>
          </cell>
          <cell r="H21" t="str">
            <v>工装模具装配钳工</v>
          </cell>
          <cell r="I21" t="str">
            <v>河北</v>
          </cell>
          <cell r="J21" t="str">
            <v>河北工厂</v>
          </cell>
        </row>
        <row r="22">
          <cell r="B22" t="str">
            <v>刘福刚</v>
          </cell>
          <cell r="C22" t="str">
            <v>男</v>
          </cell>
          <cell r="D22" t="str">
            <v>中台</v>
          </cell>
          <cell r="E22" t="str">
            <v>河北光华荣昌汽车部件有限公司</v>
          </cell>
          <cell r="F22" t="str">
            <v>河北模具车间</v>
          </cell>
          <cell r="G22" t="str">
            <v>河北模具车间</v>
          </cell>
          <cell r="H22" t="str">
            <v>工装模具装配钳工</v>
          </cell>
          <cell r="I22" t="str">
            <v>河北</v>
          </cell>
          <cell r="J22" t="str">
            <v>河北工厂</v>
          </cell>
        </row>
        <row r="23">
          <cell r="B23" t="str">
            <v>王长浩</v>
          </cell>
          <cell r="C23" t="str">
            <v>男</v>
          </cell>
          <cell r="D23" t="str">
            <v>中台</v>
          </cell>
          <cell r="E23" t="str">
            <v>河北光华荣昌汽车部件有限公司</v>
          </cell>
          <cell r="F23" t="str">
            <v>河北模具车间</v>
          </cell>
          <cell r="G23" t="str">
            <v>河北模具车间</v>
          </cell>
          <cell r="H23" t="str">
            <v>线切割操机工</v>
          </cell>
          <cell r="I23" t="str">
            <v>河北</v>
          </cell>
          <cell r="J23" t="str">
            <v>河北工厂</v>
          </cell>
        </row>
        <row r="24">
          <cell r="B24" t="str">
            <v>张建江</v>
          </cell>
          <cell r="C24" t="str">
            <v>男</v>
          </cell>
          <cell r="D24" t="str">
            <v>中台</v>
          </cell>
          <cell r="E24" t="str">
            <v>河北光华荣昌汽车部件有限公司</v>
          </cell>
          <cell r="F24" t="str">
            <v>河北模具车间</v>
          </cell>
          <cell r="G24" t="str">
            <v>河北模具车间</v>
          </cell>
          <cell r="H24" t="str">
            <v>CNC操机工</v>
          </cell>
          <cell r="I24" t="str">
            <v>河北</v>
          </cell>
          <cell r="J24" t="str">
            <v>河北工厂</v>
          </cell>
        </row>
        <row r="25">
          <cell r="B25" t="str">
            <v>董会娟</v>
          </cell>
          <cell r="C25" t="str">
            <v>女</v>
          </cell>
          <cell r="D25" t="str">
            <v>中台</v>
          </cell>
          <cell r="E25" t="str">
            <v>河北光华荣昌汽车部件有限公司</v>
          </cell>
          <cell r="F25" t="str">
            <v>河北模具车间</v>
          </cell>
          <cell r="G25" t="str">
            <v>河北模具车间</v>
          </cell>
          <cell r="H25" t="str">
            <v>库管兼采购员</v>
          </cell>
          <cell r="I25" t="str">
            <v>河北</v>
          </cell>
          <cell r="J25" t="str">
            <v>河北工厂</v>
          </cell>
        </row>
        <row r="26">
          <cell r="B26" t="str">
            <v>商木刚</v>
          </cell>
          <cell r="C26" t="str">
            <v>男</v>
          </cell>
          <cell r="D26" t="str">
            <v>中台</v>
          </cell>
          <cell r="E26" t="str">
            <v>河北光华荣昌汽车部件有限公司</v>
          </cell>
          <cell r="F26" t="str">
            <v>河北模具车间</v>
          </cell>
          <cell r="G26" t="str">
            <v>新产品试制</v>
          </cell>
          <cell r="H26" t="str">
            <v>新产品试制技工</v>
          </cell>
          <cell r="I26" t="str">
            <v>河北</v>
          </cell>
          <cell r="J26" t="str">
            <v>河北工厂</v>
          </cell>
        </row>
        <row r="27">
          <cell r="B27" t="str">
            <v>赵学超</v>
          </cell>
          <cell r="C27" t="str">
            <v>男</v>
          </cell>
          <cell r="D27" t="str">
            <v>中台</v>
          </cell>
          <cell r="E27" t="str">
            <v>河北光华荣昌汽车部件有限公司</v>
          </cell>
          <cell r="F27" t="str">
            <v>河北模具车间</v>
          </cell>
          <cell r="G27" t="str">
            <v>新产品试制</v>
          </cell>
          <cell r="H27" t="str">
            <v>新产品试制技工</v>
          </cell>
          <cell r="I27" t="str">
            <v>河北</v>
          </cell>
          <cell r="J27" t="str">
            <v>河北工厂</v>
          </cell>
        </row>
        <row r="28">
          <cell r="B28" t="str">
            <v>商鹏雨</v>
          </cell>
          <cell r="C28" t="str">
            <v>男</v>
          </cell>
          <cell r="D28" t="str">
            <v>中台</v>
          </cell>
          <cell r="E28" t="str">
            <v>河北光华荣昌汽车部件有限公司</v>
          </cell>
          <cell r="F28" t="str">
            <v>河北模具车间</v>
          </cell>
          <cell r="G28" t="str">
            <v>新产品试制</v>
          </cell>
          <cell r="H28" t="str">
            <v>新产品试制技工</v>
          </cell>
          <cell r="I28" t="str">
            <v>河北</v>
          </cell>
          <cell r="J28" t="str">
            <v>河北工厂</v>
          </cell>
        </row>
        <row r="29">
          <cell r="B29" t="str">
            <v>李庆海</v>
          </cell>
          <cell r="C29" t="str">
            <v>男</v>
          </cell>
          <cell r="D29" t="str">
            <v>中台</v>
          </cell>
          <cell r="E29" t="str">
            <v>河北光华荣昌汽车部件有限公司</v>
          </cell>
          <cell r="F29" t="str">
            <v>河北模具车间</v>
          </cell>
          <cell r="G29" t="str">
            <v>新产品试制</v>
          </cell>
          <cell r="H29" t="str">
            <v>新产品试制技工</v>
          </cell>
          <cell r="I29" t="str">
            <v>河北</v>
          </cell>
          <cell r="J29" t="str">
            <v>河北工厂</v>
          </cell>
        </row>
        <row r="30">
          <cell r="B30" t="str">
            <v>王孟力</v>
          </cell>
          <cell r="C30" t="str">
            <v>男</v>
          </cell>
          <cell r="D30" t="str">
            <v>中台</v>
          </cell>
          <cell r="E30" t="str">
            <v>河北光华荣昌汽车部件有限公司</v>
          </cell>
          <cell r="F30" t="str">
            <v>河北设备动力科</v>
          </cell>
          <cell r="G30" t="str">
            <v>设备动力科</v>
          </cell>
          <cell r="H30" t="str">
            <v>设备动力科科长</v>
          </cell>
          <cell r="I30" t="str">
            <v>河北</v>
          </cell>
          <cell r="J30" t="str">
            <v>河北工厂</v>
          </cell>
        </row>
        <row r="31">
          <cell r="B31" t="str">
            <v>王春新</v>
          </cell>
          <cell r="C31" t="str">
            <v>女</v>
          </cell>
          <cell r="D31" t="str">
            <v>中台</v>
          </cell>
          <cell r="E31" t="str">
            <v>河北光华荣昌汽车部件有限公司</v>
          </cell>
          <cell r="F31" t="str">
            <v>河北实验室</v>
          </cell>
          <cell r="G31" t="str">
            <v>实验室</v>
          </cell>
          <cell r="H31" t="str">
            <v>实验员</v>
          </cell>
          <cell r="I31" t="str">
            <v>河北</v>
          </cell>
          <cell r="J31" t="str">
            <v>河北工厂</v>
          </cell>
        </row>
        <row r="32">
          <cell r="B32" t="str">
            <v>赵志强</v>
          </cell>
          <cell r="C32" t="str">
            <v>男</v>
          </cell>
          <cell r="D32" t="str">
            <v>中台</v>
          </cell>
          <cell r="E32" t="str">
            <v>河北光华荣昌汽车部件有限公司</v>
          </cell>
          <cell r="F32" t="str">
            <v>河北售后服务部</v>
          </cell>
          <cell r="G32" t="str">
            <v>售后服务部</v>
          </cell>
          <cell r="H32" t="str">
            <v>三包服务</v>
          </cell>
          <cell r="I32" t="str">
            <v>河北</v>
          </cell>
          <cell r="J32" t="str">
            <v>河北工厂</v>
          </cell>
        </row>
        <row r="33">
          <cell r="B33" t="str">
            <v>董岗生</v>
          </cell>
          <cell r="C33" t="str">
            <v>男</v>
          </cell>
          <cell r="D33" t="str">
            <v>中台</v>
          </cell>
          <cell r="E33" t="str">
            <v>河北光华荣昌汽车部件有限公司</v>
          </cell>
          <cell r="F33" t="str">
            <v>河北物业部</v>
          </cell>
          <cell r="G33" t="str">
            <v>物业部</v>
          </cell>
          <cell r="H33" t="str">
            <v>物业经理</v>
          </cell>
          <cell r="I33" t="str">
            <v>河北</v>
          </cell>
          <cell r="J33" t="str">
            <v>河北工厂</v>
          </cell>
        </row>
        <row r="34">
          <cell r="B34" t="str">
            <v>律海棠</v>
          </cell>
          <cell r="C34" t="str">
            <v>男</v>
          </cell>
          <cell r="D34" t="str">
            <v>中台</v>
          </cell>
          <cell r="E34" t="str">
            <v>河北光华荣昌汽车部件有限公司</v>
          </cell>
          <cell r="F34" t="str">
            <v>河北物业部</v>
          </cell>
          <cell r="G34" t="str">
            <v>物业部</v>
          </cell>
          <cell r="H34" t="str">
            <v>维修工</v>
          </cell>
          <cell r="I34" t="str">
            <v>河北</v>
          </cell>
          <cell r="J34" t="str">
            <v>河北工厂</v>
          </cell>
        </row>
        <row r="35">
          <cell r="B35" t="str">
            <v>许嘉辉</v>
          </cell>
          <cell r="C35" t="str">
            <v>男</v>
          </cell>
          <cell r="D35" t="str">
            <v>中台</v>
          </cell>
          <cell r="E35" t="str">
            <v>河北光华荣昌汽车部件有限公司</v>
          </cell>
          <cell r="F35" t="str">
            <v>河北箫驰公司</v>
          </cell>
          <cell r="G35" t="str">
            <v>箫驰公司</v>
          </cell>
          <cell r="H35" t="str">
            <v>配件厂主管</v>
          </cell>
          <cell r="I35" t="str">
            <v>河北</v>
          </cell>
          <cell r="J35" t="str">
            <v>河北工厂</v>
          </cell>
        </row>
        <row r="36">
          <cell r="B36" t="str">
            <v>孙秀霞</v>
          </cell>
          <cell r="C36" t="str">
            <v>女</v>
          </cell>
          <cell r="D36" t="str">
            <v>中台</v>
          </cell>
          <cell r="E36" t="str">
            <v>河北光华荣昌汽车部件有限公司</v>
          </cell>
          <cell r="F36" t="str">
            <v>河北箫驰公司</v>
          </cell>
          <cell r="G36" t="str">
            <v>箫驰公司</v>
          </cell>
          <cell r="H36" t="str">
            <v>库管员</v>
          </cell>
          <cell r="I36" t="str">
            <v>河北</v>
          </cell>
          <cell r="J36" t="str">
            <v>河北工厂</v>
          </cell>
        </row>
        <row r="37">
          <cell r="B37" t="str">
            <v>张云香</v>
          </cell>
          <cell r="C37" t="str">
            <v>女</v>
          </cell>
          <cell r="D37" t="str">
            <v>中台</v>
          </cell>
          <cell r="E37" t="str">
            <v>河北光华荣昌汽车部件有限公司</v>
          </cell>
          <cell r="F37" t="str">
            <v>河北综合管理部</v>
          </cell>
          <cell r="G37" t="str">
            <v>人力资源科</v>
          </cell>
          <cell r="H37" t="str">
            <v>薪酬绩效主管</v>
          </cell>
          <cell r="I37" t="str">
            <v>河北</v>
          </cell>
          <cell r="J37" t="str">
            <v>北京光华荣昌</v>
          </cell>
        </row>
        <row r="38">
          <cell r="B38" t="str">
            <v>刘新杰</v>
          </cell>
          <cell r="C38" t="str">
            <v>女</v>
          </cell>
          <cell r="D38" t="str">
            <v>中台</v>
          </cell>
          <cell r="E38" t="str">
            <v>河北光华荣昌汽车部件有限公司</v>
          </cell>
          <cell r="F38" t="str">
            <v>河北综合管理部</v>
          </cell>
          <cell r="G38" t="str">
            <v>人力资源科</v>
          </cell>
          <cell r="H38" t="str">
            <v>部长兼人力资源科科长</v>
          </cell>
          <cell r="I38" t="str">
            <v>河北</v>
          </cell>
          <cell r="J38" t="str">
            <v>河北工厂</v>
          </cell>
        </row>
        <row r="39">
          <cell r="B39" t="str">
            <v>蔺元元</v>
          </cell>
          <cell r="C39" t="str">
            <v>女</v>
          </cell>
          <cell r="D39" t="str">
            <v>中台</v>
          </cell>
          <cell r="E39" t="str">
            <v>河北光华荣昌汽车部件有限公司</v>
          </cell>
          <cell r="F39" t="str">
            <v>河北综合管理部</v>
          </cell>
          <cell r="G39" t="str">
            <v>人力资源科</v>
          </cell>
          <cell r="H39" t="str">
            <v>招聘培训主管</v>
          </cell>
          <cell r="I39" t="str">
            <v>河北</v>
          </cell>
          <cell r="J39" t="str">
            <v>河北工厂</v>
          </cell>
        </row>
        <row r="40">
          <cell r="B40" t="str">
            <v>牟群</v>
          </cell>
          <cell r="C40" t="str">
            <v>女</v>
          </cell>
          <cell r="D40" t="str">
            <v>中台</v>
          </cell>
          <cell r="E40" t="str">
            <v>河北光华荣昌汽车部件有限公司</v>
          </cell>
          <cell r="F40" t="str">
            <v>河北综合管理部</v>
          </cell>
          <cell r="G40" t="str">
            <v>人力资源科</v>
          </cell>
          <cell r="H40" t="str">
            <v>绩效主管</v>
          </cell>
          <cell r="I40" t="str">
            <v>河北</v>
          </cell>
          <cell r="J40" t="str">
            <v>河北工厂</v>
          </cell>
        </row>
        <row r="41">
          <cell r="B41" t="str">
            <v>杨亚琼</v>
          </cell>
          <cell r="C41" t="str">
            <v>女</v>
          </cell>
          <cell r="D41" t="str">
            <v>中台</v>
          </cell>
          <cell r="E41" t="str">
            <v>河北光华荣昌汽车部件有限公司</v>
          </cell>
          <cell r="F41" t="str">
            <v>河北综合管理部</v>
          </cell>
          <cell r="G41" t="str">
            <v>行政管理科</v>
          </cell>
          <cell r="H41" t="str">
            <v>宿舍管理员</v>
          </cell>
          <cell r="I41" t="str">
            <v>河北</v>
          </cell>
          <cell r="J41" t="str">
            <v>河北工厂</v>
          </cell>
        </row>
        <row r="42">
          <cell r="B42" t="str">
            <v>赵金旺</v>
          </cell>
          <cell r="C42" t="str">
            <v>男</v>
          </cell>
          <cell r="D42" t="str">
            <v>中台</v>
          </cell>
          <cell r="E42" t="str">
            <v>河北光华荣昌汽车部件有限公司</v>
          </cell>
          <cell r="F42" t="str">
            <v>河北综合管理部</v>
          </cell>
          <cell r="G42" t="str">
            <v>行政管理科</v>
          </cell>
          <cell r="H42" t="str">
            <v>司机</v>
          </cell>
          <cell r="I42" t="str">
            <v>河北</v>
          </cell>
          <cell r="J42" t="str">
            <v>河北工厂</v>
          </cell>
        </row>
        <row r="43">
          <cell r="B43" t="str">
            <v>刘士明</v>
          </cell>
          <cell r="C43" t="str">
            <v>男</v>
          </cell>
          <cell r="D43" t="str">
            <v>中台</v>
          </cell>
          <cell r="E43" t="str">
            <v>河北光华荣昌汽车部件有限公司</v>
          </cell>
          <cell r="F43" t="str">
            <v>河北综合管理部</v>
          </cell>
          <cell r="G43" t="str">
            <v>行政管理科</v>
          </cell>
          <cell r="H43" t="str">
            <v>食堂/厨师</v>
          </cell>
          <cell r="I43" t="str">
            <v>河北</v>
          </cell>
          <cell r="J43" t="str">
            <v>河北工厂</v>
          </cell>
        </row>
        <row r="44">
          <cell r="B44" t="str">
            <v>陈阔</v>
          </cell>
          <cell r="C44" t="str">
            <v>男</v>
          </cell>
          <cell r="D44" t="str">
            <v>中台</v>
          </cell>
          <cell r="E44" t="str">
            <v>河北光华荣昌汽车部件有限公司</v>
          </cell>
          <cell r="F44" t="str">
            <v>河北综合管理部</v>
          </cell>
          <cell r="G44" t="str">
            <v>行政管理科</v>
          </cell>
          <cell r="H44" t="str">
            <v>食堂/厨师</v>
          </cell>
          <cell r="I44" t="str">
            <v>河北</v>
          </cell>
          <cell r="J44" t="str">
            <v>河北工厂</v>
          </cell>
        </row>
        <row r="45">
          <cell r="B45" t="str">
            <v>宋静</v>
          </cell>
          <cell r="C45" t="str">
            <v>女</v>
          </cell>
          <cell r="D45" t="str">
            <v>中台</v>
          </cell>
          <cell r="E45" t="str">
            <v>河北光华荣昌汽车部件有限公司</v>
          </cell>
          <cell r="F45" t="str">
            <v>河北综合管理部</v>
          </cell>
          <cell r="G45" t="str">
            <v>行政管理科</v>
          </cell>
          <cell r="H45" t="str">
            <v>食堂记账员兼勤杂工</v>
          </cell>
          <cell r="I45" t="str">
            <v>河北</v>
          </cell>
          <cell r="J45" t="str">
            <v>河北工厂</v>
          </cell>
        </row>
        <row r="46">
          <cell r="B46" t="str">
            <v>滕敬涛</v>
          </cell>
          <cell r="C46" t="str">
            <v>男</v>
          </cell>
          <cell r="D46" t="str">
            <v>中台</v>
          </cell>
          <cell r="E46" t="str">
            <v>河北光华荣昌汽车部件有限公司</v>
          </cell>
          <cell r="F46" t="str">
            <v>河北综合管理部</v>
          </cell>
          <cell r="G46" t="str">
            <v>行政管理科</v>
          </cell>
          <cell r="H46" t="str">
            <v>信息管理员</v>
          </cell>
          <cell r="I46" t="str">
            <v>河北</v>
          </cell>
          <cell r="J46" t="str">
            <v>河北工厂</v>
          </cell>
        </row>
        <row r="47">
          <cell r="B47" t="str">
            <v>张金香</v>
          </cell>
          <cell r="C47" t="str">
            <v>女</v>
          </cell>
          <cell r="D47" t="str">
            <v>中台</v>
          </cell>
          <cell r="E47" t="str">
            <v>河北光华荣昌汽车部件有限公司</v>
          </cell>
          <cell r="F47" t="str">
            <v>河北综合管理部</v>
          </cell>
          <cell r="G47" t="str">
            <v>行政管理科</v>
          </cell>
          <cell r="H47" t="str">
            <v>勤杂工</v>
          </cell>
          <cell r="I47" t="str">
            <v>河北</v>
          </cell>
          <cell r="J47" t="str">
            <v>河北工厂</v>
          </cell>
        </row>
        <row r="48">
          <cell r="B48" t="str">
            <v>王秀翠</v>
          </cell>
          <cell r="C48" t="str">
            <v>女</v>
          </cell>
          <cell r="D48" t="str">
            <v>前台</v>
          </cell>
          <cell r="E48" t="str">
            <v>河北光华荣昌汽车部件有限公司</v>
          </cell>
          <cell r="F48" t="str">
            <v>后视镜事业部</v>
          </cell>
          <cell r="G48" t="str">
            <v>后视镜组装车间</v>
          </cell>
          <cell r="H48" t="str">
            <v>班组长</v>
          </cell>
          <cell r="I48" t="str">
            <v>河北</v>
          </cell>
          <cell r="J48" t="str">
            <v>河北工厂</v>
          </cell>
        </row>
        <row r="49">
          <cell r="B49" t="str">
            <v>董广新</v>
          </cell>
          <cell r="C49" t="str">
            <v>男</v>
          </cell>
          <cell r="D49" t="str">
            <v>前台</v>
          </cell>
          <cell r="E49" t="str">
            <v>河北光华荣昌汽车部件有限公司</v>
          </cell>
          <cell r="F49" t="str">
            <v>后视镜事业部</v>
          </cell>
          <cell r="G49" t="str">
            <v>后视镜组装车间</v>
          </cell>
          <cell r="H49" t="str">
            <v>代班组长</v>
          </cell>
          <cell r="I49" t="str">
            <v>河北</v>
          </cell>
          <cell r="J49" t="str">
            <v>河北工厂</v>
          </cell>
        </row>
        <row r="50">
          <cell r="B50" t="str">
            <v>高换清</v>
          </cell>
          <cell r="C50" t="str">
            <v>女</v>
          </cell>
          <cell r="D50" t="str">
            <v>前台</v>
          </cell>
          <cell r="E50" t="str">
            <v>河北光华荣昌汽车部件有限公司</v>
          </cell>
          <cell r="F50" t="str">
            <v>后视镜事业部</v>
          </cell>
          <cell r="G50" t="str">
            <v>后视镜组装车间</v>
          </cell>
          <cell r="H50" t="str">
            <v>前序 组装</v>
          </cell>
          <cell r="I50" t="str">
            <v>河北</v>
          </cell>
          <cell r="J50" t="str">
            <v>河北工厂</v>
          </cell>
        </row>
        <row r="51">
          <cell r="B51" t="str">
            <v>张立霞</v>
          </cell>
          <cell r="C51" t="str">
            <v>女</v>
          </cell>
          <cell r="D51" t="str">
            <v>前台</v>
          </cell>
          <cell r="E51" t="str">
            <v>河北光华荣昌汽车部件有限公司</v>
          </cell>
          <cell r="F51" t="str">
            <v>后视镜事业部</v>
          </cell>
          <cell r="G51" t="str">
            <v>后视镜组装车间</v>
          </cell>
          <cell r="H51" t="str">
            <v>前序 组装</v>
          </cell>
          <cell r="I51" t="str">
            <v>河北</v>
          </cell>
          <cell r="J51" t="str">
            <v>河北工厂</v>
          </cell>
        </row>
        <row r="52">
          <cell r="B52" t="str">
            <v>邓淑荣</v>
          </cell>
          <cell r="C52" t="str">
            <v>女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后视镜组装车间</v>
          </cell>
          <cell r="H52" t="str">
            <v>前序 组装</v>
          </cell>
          <cell r="I52" t="str">
            <v>河北</v>
          </cell>
          <cell r="J52" t="str">
            <v>河北工厂</v>
          </cell>
        </row>
        <row r="53">
          <cell r="B53" t="str">
            <v>白月</v>
          </cell>
          <cell r="C53" t="str">
            <v>女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后视镜组装车间</v>
          </cell>
          <cell r="H53" t="str">
            <v>前序 组装</v>
          </cell>
          <cell r="I53" t="str">
            <v>河北</v>
          </cell>
          <cell r="J53" t="str">
            <v>河北工厂</v>
          </cell>
        </row>
        <row r="54">
          <cell r="B54" t="str">
            <v>陈淑贞</v>
          </cell>
          <cell r="C54" t="str">
            <v>女</v>
          </cell>
          <cell r="D54" t="str">
            <v>前台</v>
          </cell>
          <cell r="E54" t="str">
            <v>河北光华荣昌汽车部件有限公司</v>
          </cell>
          <cell r="F54" t="str">
            <v>后视镜事业部</v>
          </cell>
          <cell r="G54" t="str">
            <v>后视镜组装车间</v>
          </cell>
          <cell r="H54" t="str">
            <v>前序 组装</v>
          </cell>
          <cell r="I54" t="str">
            <v>河北</v>
          </cell>
          <cell r="J54" t="str">
            <v>河北工厂</v>
          </cell>
        </row>
        <row r="55">
          <cell r="B55" t="str">
            <v>刘海凤</v>
          </cell>
          <cell r="C55" t="str">
            <v>女</v>
          </cell>
          <cell r="D55" t="str">
            <v>前台</v>
          </cell>
          <cell r="E55" t="str">
            <v>河北光华荣昌汽车部件有限公司</v>
          </cell>
          <cell r="F55" t="str">
            <v>后视镜事业部</v>
          </cell>
          <cell r="G55" t="str">
            <v>后视镜组装车间</v>
          </cell>
          <cell r="H55" t="str">
            <v>组装工</v>
          </cell>
          <cell r="I55" t="str">
            <v>河北</v>
          </cell>
          <cell r="J55" t="str">
            <v>河北工厂</v>
          </cell>
        </row>
        <row r="56">
          <cell r="B56" t="str">
            <v>曹延祥</v>
          </cell>
          <cell r="C56" t="str">
            <v>男</v>
          </cell>
          <cell r="D56" t="str">
            <v>前台</v>
          </cell>
          <cell r="E56" t="str">
            <v>河北光华荣昌汽车部件有限公司</v>
          </cell>
          <cell r="F56" t="str">
            <v>后视镜事业部</v>
          </cell>
          <cell r="G56" t="str">
            <v>后视镜组装车间</v>
          </cell>
          <cell r="H56" t="str">
            <v>补盲 组装</v>
          </cell>
          <cell r="I56" t="str">
            <v>河北</v>
          </cell>
          <cell r="J56" t="str">
            <v>河北工厂</v>
          </cell>
        </row>
        <row r="57">
          <cell r="B57" t="str">
            <v>滕志勇</v>
          </cell>
          <cell r="C57" t="str">
            <v>男</v>
          </cell>
          <cell r="D57" t="str">
            <v>前台</v>
          </cell>
          <cell r="E57" t="str">
            <v>河北光华荣昌汽车部件有限公司</v>
          </cell>
          <cell r="F57" t="str">
            <v>后视镜事业部</v>
          </cell>
          <cell r="G57" t="str">
            <v>后视镜组装车间</v>
          </cell>
          <cell r="H57" t="str">
            <v>重卡 组装</v>
          </cell>
          <cell r="I57" t="str">
            <v>河北</v>
          </cell>
          <cell r="J57" t="str">
            <v>河北工厂</v>
          </cell>
        </row>
        <row r="58">
          <cell r="B58" t="str">
            <v>李跃茹</v>
          </cell>
          <cell r="C58" t="str">
            <v>女</v>
          </cell>
          <cell r="D58" t="str">
            <v>前台</v>
          </cell>
          <cell r="E58" t="str">
            <v>河北光华荣昌汽车部件有限公司</v>
          </cell>
          <cell r="F58" t="str">
            <v>后视镜事业部</v>
          </cell>
          <cell r="G58" t="str">
            <v>后视镜组装车间</v>
          </cell>
          <cell r="H58" t="str">
            <v>乘用车 组装</v>
          </cell>
          <cell r="I58" t="str">
            <v>河北</v>
          </cell>
          <cell r="J58" t="str">
            <v>河北工厂</v>
          </cell>
        </row>
        <row r="59">
          <cell r="B59" t="str">
            <v>孙桂平</v>
          </cell>
          <cell r="C59" t="str">
            <v>女</v>
          </cell>
          <cell r="D59" t="str">
            <v>前台</v>
          </cell>
          <cell r="E59" t="str">
            <v>河北光华荣昌汽车部件有限公司</v>
          </cell>
          <cell r="F59" t="str">
            <v>后视镜事业部</v>
          </cell>
          <cell r="G59" t="str">
            <v>后视镜组装车间</v>
          </cell>
          <cell r="H59" t="str">
            <v>乘用车 组装</v>
          </cell>
          <cell r="I59" t="str">
            <v>河北</v>
          </cell>
          <cell r="J59" t="str">
            <v>河北工厂</v>
          </cell>
        </row>
        <row r="60">
          <cell r="B60" t="str">
            <v>刘二平</v>
          </cell>
          <cell r="C60" t="str">
            <v>女</v>
          </cell>
          <cell r="D60" t="str">
            <v>前台</v>
          </cell>
          <cell r="E60" t="str">
            <v>河北光华荣昌汽车部件有限公司</v>
          </cell>
          <cell r="F60" t="str">
            <v>后视镜事业部</v>
          </cell>
          <cell r="G60" t="str">
            <v>后视镜组装车间</v>
          </cell>
          <cell r="H60" t="str">
            <v>乘用车 组装</v>
          </cell>
          <cell r="I60" t="str">
            <v>河北</v>
          </cell>
          <cell r="J60" t="str">
            <v>河北工厂</v>
          </cell>
        </row>
        <row r="61">
          <cell r="B61" t="str">
            <v>姚秀玲</v>
          </cell>
          <cell r="C61" t="str">
            <v>女</v>
          </cell>
          <cell r="D61" t="str">
            <v>前台</v>
          </cell>
          <cell r="E61" t="str">
            <v>河北光华荣昌汽车部件有限公司</v>
          </cell>
          <cell r="F61" t="str">
            <v>后视镜事业部</v>
          </cell>
          <cell r="G61" t="str">
            <v>后视镜组装车间</v>
          </cell>
          <cell r="H61" t="str">
            <v>乘用车 组装</v>
          </cell>
          <cell r="I61" t="str">
            <v>河北</v>
          </cell>
          <cell r="J61" t="str">
            <v>河北工厂</v>
          </cell>
        </row>
        <row r="62">
          <cell r="B62" t="str">
            <v>康淑玲</v>
          </cell>
          <cell r="C62" t="str">
            <v>女</v>
          </cell>
          <cell r="D62" t="str">
            <v>前台</v>
          </cell>
          <cell r="E62" t="str">
            <v>河北光华荣昌汽车部件有限公司</v>
          </cell>
          <cell r="F62" t="str">
            <v>后视镜事业部</v>
          </cell>
          <cell r="G62" t="str">
            <v>后视镜组装车间</v>
          </cell>
          <cell r="H62" t="str">
            <v>乘用车 组装</v>
          </cell>
          <cell r="I62" t="str">
            <v>河北</v>
          </cell>
          <cell r="J62" t="str">
            <v>河北工厂</v>
          </cell>
        </row>
        <row r="63">
          <cell r="B63" t="str">
            <v>张爽</v>
          </cell>
          <cell r="C63" t="str">
            <v>女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后视镜组装车间</v>
          </cell>
          <cell r="H63" t="str">
            <v>乘用车 组装</v>
          </cell>
          <cell r="I63" t="str">
            <v>河北</v>
          </cell>
          <cell r="J63" t="str">
            <v>河北工厂</v>
          </cell>
        </row>
        <row r="64">
          <cell r="B64" t="str">
            <v>刘瑜</v>
          </cell>
          <cell r="C64" t="str">
            <v>女</v>
          </cell>
          <cell r="D64" t="str">
            <v>前台</v>
          </cell>
          <cell r="E64" t="str">
            <v>河北光华荣昌汽车部件有限公司</v>
          </cell>
          <cell r="F64" t="str">
            <v>后视镜事业部</v>
          </cell>
          <cell r="G64" t="str">
            <v>后视镜组装车间</v>
          </cell>
          <cell r="H64" t="str">
            <v>乘用车 组装</v>
          </cell>
          <cell r="I64" t="str">
            <v>河北</v>
          </cell>
          <cell r="J64" t="str">
            <v>河北工厂</v>
          </cell>
        </row>
        <row r="65">
          <cell r="B65" t="str">
            <v>李春花</v>
          </cell>
          <cell r="C65" t="str">
            <v>女</v>
          </cell>
          <cell r="D65" t="str">
            <v>前台</v>
          </cell>
          <cell r="E65" t="str">
            <v>河北光华荣昌汽车部件有限公司</v>
          </cell>
          <cell r="F65" t="str">
            <v>后视镜事业部</v>
          </cell>
          <cell r="G65" t="str">
            <v>后视镜组装车间</v>
          </cell>
          <cell r="H65" t="str">
            <v>乘用车 组装</v>
          </cell>
          <cell r="I65" t="str">
            <v>河北</v>
          </cell>
          <cell r="J65" t="str">
            <v>河北工厂</v>
          </cell>
        </row>
        <row r="66">
          <cell r="B66" t="str">
            <v>齐迁菲</v>
          </cell>
          <cell r="C66" t="str">
            <v>女</v>
          </cell>
          <cell r="D66" t="str">
            <v>前台</v>
          </cell>
          <cell r="E66" t="str">
            <v>河北光华荣昌汽车部件有限公司</v>
          </cell>
          <cell r="F66" t="str">
            <v>后视镜事业部</v>
          </cell>
          <cell r="G66" t="str">
            <v>后视镜组装车间</v>
          </cell>
          <cell r="H66" t="str">
            <v>乘用车 组装</v>
          </cell>
          <cell r="I66" t="str">
            <v>河北</v>
          </cell>
          <cell r="J66" t="str">
            <v>河北工厂</v>
          </cell>
        </row>
        <row r="67">
          <cell r="B67" t="str">
            <v>孙朝君</v>
          </cell>
          <cell r="C67" t="str">
            <v>女</v>
          </cell>
          <cell r="D67" t="str">
            <v>前台</v>
          </cell>
          <cell r="E67" t="str">
            <v>河北光华荣昌汽车部件有限公司</v>
          </cell>
          <cell r="F67" t="str">
            <v>后视镜事业部</v>
          </cell>
          <cell r="G67" t="str">
            <v>后视镜组装车间</v>
          </cell>
          <cell r="H67" t="str">
            <v>组装工</v>
          </cell>
          <cell r="I67" t="str">
            <v>河北</v>
          </cell>
          <cell r="J67" t="str">
            <v>河北工厂</v>
          </cell>
        </row>
        <row r="68">
          <cell r="B68" t="str">
            <v>田健</v>
          </cell>
          <cell r="C68" t="str">
            <v>男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技术质量科</v>
          </cell>
          <cell r="H68" t="str">
            <v>质量工程师</v>
          </cell>
          <cell r="I68" t="str">
            <v>河北</v>
          </cell>
          <cell r="J68" t="str">
            <v>河北工厂</v>
          </cell>
        </row>
        <row r="69">
          <cell r="B69" t="str">
            <v>胡希港</v>
          </cell>
          <cell r="C69" t="str">
            <v>男</v>
          </cell>
          <cell r="D69" t="str">
            <v>前台</v>
          </cell>
          <cell r="E69" t="str">
            <v>河北光华荣昌汽车部件有限公司</v>
          </cell>
          <cell r="F69" t="str">
            <v>后视镜事业部</v>
          </cell>
          <cell r="G69" t="str">
            <v>技术质量科</v>
          </cell>
          <cell r="H69" t="str">
            <v>质量工程师</v>
          </cell>
          <cell r="I69" t="str">
            <v>河北</v>
          </cell>
          <cell r="J69" t="str">
            <v>河北工厂</v>
          </cell>
        </row>
        <row r="70">
          <cell r="B70" t="str">
            <v>白艳焕</v>
          </cell>
          <cell r="C70" t="str">
            <v>女</v>
          </cell>
          <cell r="D70" t="str">
            <v>前台</v>
          </cell>
          <cell r="E70" t="str">
            <v>河北光华荣昌汽车部件有限公司</v>
          </cell>
          <cell r="F70" t="str">
            <v>后视镜事业部</v>
          </cell>
          <cell r="G70" t="str">
            <v>生产管理科</v>
          </cell>
          <cell r="H70" t="str">
            <v>后视镜/库管员</v>
          </cell>
          <cell r="I70" t="str">
            <v>河北</v>
          </cell>
          <cell r="J70" t="str">
            <v>河北工厂</v>
          </cell>
        </row>
        <row r="71">
          <cell r="B71" t="str">
            <v>张琳</v>
          </cell>
          <cell r="C71" t="str">
            <v>女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生产管理科</v>
          </cell>
          <cell r="H71" t="str">
            <v>后视镜/库管员</v>
          </cell>
          <cell r="I71" t="str">
            <v>河北</v>
          </cell>
          <cell r="J71" t="str">
            <v>河北工厂</v>
          </cell>
        </row>
        <row r="72">
          <cell r="B72" t="str">
            <v>张强</v>
          </cell>
          <cell r="C72" t="str">
            <v>男</v>
          </cell>
          <cell r="D72" t="str">
            <v>前台</v>
          </cell>
          <cell r="E72" t="str">
            <v>河北光华荣昌汽车部件有限公司</v>
          </cell>
          <cell r="F72" t="str">
            <v>后视镜事业部</v>
          </cell>
          <cell r="G72" t="str">
            <v>生产管理科</v>
          </cell>
          <cell r="H72" t="str">
            <v>计划员</v>
          </cell>
          <cell r="I72" t="str">
            <v>河北</v>
          </cell>
          <cell r="J72" t="str">
            <v>河北工厂</v>
          </cell>
        </row>
        <row r="73">
          <cell r="B73" t="str">
            <v>赵李峰</v>
          </cell>
          <cell r="C73" t="str">
            <v>男</v>
          </cell>
          <cell r="D73" t="str">
            <v>前台</v>
          </cell>
          <cell r="E73" t="str">
            <v>河北光华荣昌汽车部件有限公司</v>
          </cell>
          <cell r="F73" t="str">
            <v>后视镜事业部</v>
          </cell>
          <cell r="G73" t="str">
            <v>生产管理科</v>
          </cell>
          <cell r="H73" t="str">
            <v>仓库主管</v>
          </cell>
          <cell r="I73" t="str">
            <v>河北</v>
          </cell>
          <cell r="J73" t="str">
            <v>河北工厂</v>
          </cell>
        </row>
        <row r="74">
          <cell r="B74" t="str">
            <v>李冲冲</v>
          </cell>
          <cell r="C74" t="str">
            <v>男</v>
          </cell>
          <cell r="D74" t="str">
            <v>前台</v>
          </cell>
          <cell r="E74" t="str">
            <v>河北光华荣昌汽车部件有限公司</v>
          </cell>
          <cell r="F74" t="str">
            <v>后视镜事业部</v>
          </cell>
          <cell r="G74" t="str">
            <v>生产管理科</v>
          </cell>
          <cell r="H74" t="str">
            <v>后视镜/库管员</v>
          </cell>
          <cell r="I74" t="str">
            <v>河北</v>
          </cell>
          <cell r="J74" t="str">
            <v>河北工厂</v>
          </cell>
        </row>
        <row r="75">
          <cell r="B75" t="str">
            <v>张海霞</v>
          </cell>
          <cell r="C75" t="str">
            <v>女</v>
          </cell>
          <cell r="D75" t="str">
            <v>前台</v>
          </cell>
          <cell r="E75" t="str">
            <v>河北光华荣昌汽车部件有限公司</v>
          </cell>
          <cell r="F75" t="str">
            <v>后视镜事业部</v>
          </cell>
          <cell r="G75" t="str">
            <v>生产管理科</v>
          </cell>
          <cell r="H75" t="str">
            <v>后视镜/库管员</v>
          </cell>
          <cell r="I75" t="str">
            <v>河北</v>
          </cell>
          <cell r="J75" t="str">
            <v>河北工厂</v>
          </cell>
        </row>
        <row r="76">
          <cell r="B76" t="str">
            <v>张月敏</v>
          </cell>
          <cell r="C76" t="str">
            <v>女</v>
          </cell>
          <cell r="D76" t="str">
            <v>前台</v>
          </cell>
          <cell r="E76" t="str">
            <v>河北光华荣昌汽车部件有限公司</v>
          </cell>
          <cell r="F76" t="str">
            <v>后视镜事业部</v>
          </cell>
          <cell r="G76" t="str">
            <v>生产管理科</v>
          </cell>
          <cell r="H76" t="str">
            <v>后视镜/库管员</v>
          </cell>
          <cell r="I76" t="str">
            <v>河北</v>
          </cell>
          <cell r="J76" t="str">
            <v>河北工厂</v>
          </cell>
        </row>
        <row r="77">
          <cell r="B77" t="str">
            <v>王建娥</v>
          </cell>
          <cell r="C77" t="str">
            <v>女</v>
          </cell>
          <cell r="D77" t="str">
            <v>前台</v>
          </cell>
          <cell r="E77" t="str">
            <v>河北光华荣昌汽车部件有限公司</v>
          </cell>
          <cell r="F77" t="str">
            <v>后视镜事业部</v>
          </cell>
          <cell r="G77" t="str">
            <v>生产管理科</v>
          </cell>
          <cell r="H77" t="str">
            <v>后视镜/库管员</v>
          </cell>
          <cell r="I77" t="str">
            <v>河北</v>
          </cell>
          <cell r="J77" t="str">
            <v>河北工厂</v>
          </cell>
        </row>
        <row r="78">
          <cell r="B78" t="str">
            <v>王玲玲</v>
          </cell>
          <cell r="C78" t="str">
            <v>女</v>
          </cell>
          <cell r="D78" t="str">
            <v>前台</v>
          </cell>
          <cell r="E78" t="str">
            <v>河北光华荣昌汽车部件有限公司</v>
          </cell>
          <cell r="F78" t="str">
            <v>后视镜事业部</v>
          </cell>
          <cell r="G78" t="str">
            <v>生产管理科</v>
          </cell>
          <cell r="H78" t="str">
            <v>后视镜/理货员</v>
          </cell>
          <cell r="I78" t="str">
            <v>河北</v>
          </cell>
          <cell r="J78" t="str">
            <v>河北工厂</v>
          </cell>
        </row>
        <row r="79">
          <cell r="B79" t="str">
            <v>赵化胜</v>
          </cell>
          <cell r="C79" t="str">
            <v>男</v>
          </cell>
          <cell r="D79" t="str">
            <v>前台</v>
          </cell>
          <cell r="E79" t="str">
            <v>河北光华荣昌汽车部件有限公司</v>
          </cell>
          <cell r="F79" t="str">
            <v>后视镜事业部</v>
          </cell>
          <cell r="G79" t="str">
            <v>涂装车间</v>
          </cell>
          <cell r="H79" t="str">
            <v>喷涂工艺工程师</v>
          </cell>
          <cell r="I79" t="str">
            <v>河北</v>
          </cell>
          <cell r="J79" t="str">
            <v>河北工厂</v>
          </cell>
        </row>
        <row r="80">
          <cell r="B80" t="str">
            <v>宋连利</v>
          </cell>
          <cell r="C80" t="str">
            <v>男</v>
          </cell>
          <cell r="D80" t="str">
            <v>前台</v>
          </cell>
          <cell r="E80" t="str">
            <v>河北光华荣昌汽车部件有限公司</v>
          </cell>
          <cell r="F80" t="str">
            <v>后视镜事业部</v>
          </cell>
          <cell r="G80" t="str">
            <v>涂装车间</v>
          </cell>
          <cell r="H80" t="str">
            <v>涂装主任</v>
          </cell>
          <cell r="I80" t="str">
            <v>河北</v>
          </cell>
          <cell r="J80" t="str">
            <v>河北工厂</v>
          </cell>
        </row>
        <row r="81">
          <cell r="B81" t="str">
            <v>王冠文</v>
          </cell>
          <cell r="C81" t="str">
            <v>男</v>
          </cell>
          <cell r="D81" t="str">
            <v>前台</v>
          </cell>
          <cell r="E81" t="str">
            <v>河北光华荣昌汽车部件有限公司</v>
          </cell>
          <cell r="F81" t="str">
            <v>后视镜事业部</v>
          </cell>
          <cell r="G81" t="str">
            <v>涂装车间</v>
          </cell>
          <cell r="H81" t="str">
            <v>代班组长</v>
          </cell>
          <cell r="I81" t="str">
            <v>河北</v>
          </cell>
          <cell r="J81" t="str">
            <v>河北工厂</v>
          </cell>
        </row>
        <row r="82">
          <cell r="B82" t="str">
            <v>王朋</v>
          </cell>
          <cell r="C82" t="str">
            <v>男</v>
          </cell>
          <cell r="D82" t="str">
            <v>前台</v>
          </cell>
          <cell r="E82" t="str">
            <v>河北光华荣昌汽车部件有限公司</v>
          </cell>
          <cell r="F82" t="str">
            <v>后视镜事业部</v>
          </cell>
          <cell r="G82" t="str">
            <v>涂装车间</v>
          </cell>
          <cell r="H82" t="str">
            <v>代班组长</v>
          </cell>
          <cell r="I82" t="str">
            <v>河北</v>
          </cell>
          <cell r="J82" t="str">
            <v>河北工厂</v>
          </cell>
        </row>
        <row r="83">
          <cell r="B83" t="str">
            <v>古帅</v>
          </cell>
          <cell r="C83" t="str">
            <v>男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涂装车间</v>
          </cell>
          <cell r="H83" t="str">
            <v>喷涂技师</v>
          </cell>
          <cell r="I83" t="str">
            <v>河北</v>
          </cell>
          <cell r="J83" t="str">
            <v>河北工厂</v>
          </cell>
        </row>
        <row r="84">
          <cell r="B84" t="str">
            <v>李泉林</v>
          </cell>
          <cell r="C84" t="str">
            <v>男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涂装车间</v>
          </cell>
          <cell r="H84" t="str">
            <v>喷涂技师</v>
          </cell>
          <cell r="I84" t="str">
            <v>河北</v>
          </cell>
          <cell r="J84" t="str">
            <v>河北工厂</v>
          </cell>
        </row>
        <row r="85">
          <cell r="B85" t="str">
            <v>滕红玲</v>
          </cell>
          <cell r="C85" t="str">
            <v>女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涂装车间</v>
          </cell>
          <cell r="H85" t="str">
            <v>检验员</v>
          </cell>
          <cell r="I85" t="str">
            <v>河北</v>
          </cell>
          <cell r="J85" t="str">
            <v>河北工厂</v>
          </cell>
        </row>
        <row r="86">
          <cell r="B86" t="str">
            <v>高爱荣</v>
          </cell>
          <cell r="C86" t="str">
            <v>女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涂装车间</v>
          </cell>
          <cell r="H86" t="str">
            <v>操作工</v>
          </cell>
          <cell r="I86" t="str">
            <v>河北</v>
          </cell>
          <cell r="J86" t="str">
            <v>河北工厂</v>
          </cell>
        </row>
        <row r="87">
          <cell r="B87" t="str">
            <v>杨娅莉</v>
          </cell>
          <cell r="C87" t="str">
            <v>女</v>
          </cell>
          <cell r="D87" t="str">
            <v>前台</v>
          </cell>
          <cell r="E87" t="str">
            <v>河北光华荣昌汽车部件有限公司</v>
          </cell>
          <cell r="F87" t="str">
            <v>后视镜事业部</v>
          </cell>
          <cell r="G87" t="str">
            <v>涂装车间</v>
          </cell>
          <cell r="H87" t="str">
            <v>操作工</v>
          </cell>
          <cell r="I87" t="str">
            <v>河北</v>
          </cell>
          <cell r="J87" t="str">
            <v>河北工厂</v>
          </cell>
        </row>
        <row r="88">
          <cell r="B88" t="str">
            <v>代双双</v>
          </cell>
          <cell r="C88" t="str">
            <v>女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涂装车间</v>
          </cell>
          <cell r="H88" t="str">
            <v>操作工</v>
          </cell>
          <cell r="I88" t="str">
            <v>河北</v>
          </cell>
          <cell r="J88" t="str">
            <v>河北工厂</v>
          </cell>
        </row>
        <row r="89">
          <cell r="B89" t="str">
            <v>刘双</v>
          </cell>
          <cell r="C89" t="str">
            <v>女</v>
          </cell>
          <cell r="D89" t="str">
            <v>前台</v>
          </cell>
          <cell r="E89" t="str">
            <v>河北光华荣昌汽车部件有限公司</v>
          </cell>
          <cell r="F89" t="str">
            <v>后视镜事业部</v>
          </cell>
          <cell r="G89" t="str">
            <v>涂装车间</v>
          </cell>
          <cell r="H89" t="str">
            <v>操作工</v>
          </cell>
          <cell r="I89" t="str">
            <v>河北</v>
          </cell>
          <cell r="J89" t="str">
            <v>河北工厂</v>
          </cell>
        </row>
        <row r="90">
          <cell r="B90" t="str">
            <v>宋宗港</v>
          </cell>
          <cell r="C90" t="str">
            <v>男</v>
          </cell>
          <cell r="D90" t="str">
            <v>前台</v>
          </cell>
          <cell r="E90" t="str">
            <v>河北光华荣昌汽车部件有限公司</v>
          </cell>
          <cell r="F90" t="str">
            <v>后视镜事业部</v>
          </cell>
          <cell r="G90" t="str">
            <v>涂装车间</v>
          </cell>
          <cell r="H90" t="str">
            <v>操作工</v>
          </cell>
          <cell r="I90" t="str">
            <v>河北</v>
          </cell>
          <cell r="J90" t="str">
            <v>河北工厂</v>
          </cell>
        </row>
        <row r="91">
          <cell r="B91" t="str">
            <v>周田田</v>
          </cell>
          <cell r="C91" t="str">
            <v>女</v>
          </cell>
          <cell r="D91" t="str">
            <v>前台</v>
          </cell>
          <cell r="E91" t="str">
            <v>河北光华荣昌汽车部件有限公司</v>
          </cell>
          <cell r="F91" t="str">
            <v>后视镜事业部</v>
          </cell>
          <cell r="G91" t="str">
            <v>涂装车间</v>
          </cell>
          <cell r="H91" t="str">
            <v>操作工</v>
          </cell>
          <cell r="I91" t="str">
            <v>河北</v>
          </cell>
          <cell r="J91" t="str">
            <v>河北工厂</v>
          </cell>
        </row>
        <row r="92">
          <cell r="B92" t="str">
            <v>崔雅青</v>
          </cell>
          <cell r="C92" t="str">
            <v>男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涂装车间</v>
          </cell>
          <cell r="H92" t="str">
            <v>操作工</v>
          </cell>
          <cell r="I92" t="str">
            <v>河北</v>
          </cell>
          <cell r="J92" t="str">
            <v>河北工厂</v>
          </cell>
        </row>
        <row r="93">
          <cell r="B93" t="str">
            <v>张俊平</v>
          </cell>
          <cell r="C93" t="str">
            <v>女</v>
          </cell>
          <cell r="D93" t="str">
            <v>前台</v>
          </cell>
          <cell r="E93" t="str">
            <v>河北光华荣昌汽车部件有限公司</v>
          </cell>
          <cell r="F93" t="str">
            <v>后视镜事业部</v>
          </cell>
          <cell r="G93" t="str">
            <v>涂装车间</v>
          </cell>
          <cell r="H93" t="str">
            <v>操作工</v>
          </cell>
          <cell r="I93" t="str">
            <v>河北</v>
          </cell>
          <cell r="J93" t="str">
            <v>天津宏达翔科技有限公司</v>
          </cell>
        </row>
        <row r="94">
          <cell r="B94" t="str">
            <v>杨琴丽</v>
          </cell>
          <cell r="C94" t="str">
            <v>女</v>
          </cell>
          <cell r="D94" t="str">
            <v>前台</v>
          </cell>
          <cell r="E94" t="str">
            <v>河北光华荣昌汽车部件有限公司</v>
          </cell>
          <cell r="F94" t="str">
            <v>后视镜事业部</v>
          </cell>
          <cell r="G94" t="str">
            <v>涂装车间</v>
          </cell>
          <cell r="H94" t="str">
            <v>操作工</v>
          </cell>
          <cell r="I94" t="str">
            <v>河北</v>
          </cell>
          <cell r="J94" t="str">
            <v>天津宏达翔科技有限公司</v>
          </cell>
        </row>
        <row r="95">
          <cell r="B95" t="str">
            <v>陈晓晴</v>
          </cell>
          <cell r="C95" t="str">
            <v>女</v>
          </cell>
          <cell r="D95" t="str">
            <v>前台</v>
          </cell>
          <cell r="E95" t="str">
            <v>河北光华荣昌汽车部件有限公司</v>
          </cell>
          <cell r="F95" t="str">
            <v>后视镜事业部</v>
          </cell>
          <cell r="G95" t="str">
            <v>销售服务科</v>
          </cell>
          <cell r="H95" t="str">
            <v>统计员</v>
          </cell>
          <cell r="I95" t="str">
            <v>河北</v>
          </cell>
          <cell r="J95" t="str">
            <v>河北工厂</v>
          </cell>
        </row>
        <row r="96">
          <cell r="B96" t="str">
            <v>孙兴旺</v>
          </cell>
          <cell r="C96" t="str">
            <v>男</v>
          </cell>
          <cell r="D96" t="str">
            <v>前台</v>
          </cell>
          <cell r="E96" t="str">
            <v>河北光华荣昌汽车部件有限公司</v>
          </cell>
          <cell r="F96" t="str">
            <v>后视镜事业部</v>
          </cell>
          <cell r="G96" t="str">
            <v>销售服务科</v>
          </cell>
          <cell r="H96" t="str">
            <v>装卸工</v>
          </cell>
          <cell r="I96" t="str">
            <v>河北</v>
          </cell>
          <cell r="J96" t="str">
            <v>河北工厂</v>
          </cell>
        </row>
        <row r="97">
          <cell r="B97" t="str">
            <v>张奇</v>
          </cell>
          <cell r="C97" t="str">
            <v>男</v>
          </cell>
          <cell r="D97" t="str">
            <v>前台</v>
          </cell>
          <cell r="E97" t="str">
            <v>河北光华荣昌汽车部件有限公司</v>
          </cell>
          <cell r="F97" t="str">
            <v>后视镜事业部</v>
          </cell>
          <cell r="G97" t="str">
            <v>销售服务科</v>
          </cell>
          <cell r="H97" t="str">
            <v>北京北汽越分现场服务</v>
          </cell>
          <cell r="I97" t="str">
            <v>北京</v>
          </cell>
          <cell r="J97" t="str">
            <v>河北工厂</v>
          </cell>
        </row>
        <row r="98">
          <cell r="B98" t="str">
            <v>于磊磊</v>
          </cell>
          <cell r="C98" t="str">
            <v>男</v>
          </cell>
          <cell r="D98" t="str">
            <v>前台</v>
          </cell>
          <cell r="E98" t="str">
            <v>河北光华荣昌汽车部件有限公司</v>
          </cell>
          <cell r="F98" t="str">
            <v>后视镜事业部</v>
          </cell>
          <cell r="G98" t="str">
            <v>销售服务科</v>
          </cell>
          <cell r="H98" t="str">
            <v>济南现场服务主管</v>
          </cell>
          <cell r="I98" t="str">
            <v>其他</v>
          </cell>
          <cell r="J98" t="str">
            <v>河北工厂</v>
          </cell>
        </row>
        <row r="99">
          <cell r="B99" t="str">
            <v>吴志强</v>
          </cell>
          <cell r="C99" t="str">
            <v>男</v>
          </cell>
          <cell r="D99" t="str">
            <v>前台</v>
          </cell>
          <cell r="E99" t="str">
            <v>河北光华荣昌汽车部件有限公司</v>
          </cell>
          <cell r="F99" t="str">
            <v>后视镜事业部</v>
          </cell>
          <cell r="G99" t="str">
            <v>销售服务科</v>
          </cell>
          <cell r="H99" t="str">
            <v>北京现场服务主管</v>
          </cell>
          <cell r="I99" t="str">
            <v>北京</v>
          </cell>
          <cell r="J99" t="str">
            <v>河北工厂</v>
          </cell>
        </row>
        <row r="100">
          <cell r="B100" t="str">
            <v>田增军</v>
          </cell>
          <cell r="C100" t="str">
            <v>男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  <cell r="H100" t="str">
            <v>维修保全</v>
          </cell>
          <cell r="I100" t="str">
            <v>河北</v>
          </cell>
          <cell r="J100" t="str">
            <v>河北工厂</v>
          </cell>
        </row>
        <row r="101">
          <cell r="B101" t="str">
            <v>李贵林</v>
          </cell>
          <cell r="C101" t="str">
            <v>男</v>
          </cell>
          <cell r="D101" t="str">
            <v>前台</v>
          </cell>
          <cell r="E101" t="str">
            <v>河北光华荣昌汽车部件有限公司</v>
          </cell>
          <cell r="F101" t="str">
            <v>后视镜事业部</v>
          </cell>
          <cell r="G101" t="str">
            <v>注塑车间</v>
          </cell>
          <cell r="H101" t="str">
            <v>车间主任</v>
          </cell>
          <cell r="I101" t="str">
            <v>河北</v>
          </cell>
          <cell r="J101" t="str">
            <v>河北工厂</v>
          </cell>
        </row>
        <row r="102">
          <cell r="B102" t="str">
            <v>马宝军</v>
          </cell>
          <cell r="C102" t="str">
            <v>男</v>
          </cell>
          <cell r="D102" t="str">
            <v>前台</v>
          </cell>
          <cell r="E102" t="str">
            <v>河北光华荣昌汽车部件有限公司</v>
          </cell>
          <cell r="F102" t="str">
            <v>后视镜事业部</v>
          </cell>
          <cell r="G102" t="str">
            <v>注塑车间</v>
          </cell>
          <cell r="H102" t="str">
            <v>模具维修</v>
          </cell>
          <cell r="I102" t="str">
            <v>河北</v>
          </cell>
          <cell r="J102" t="str">
            <v>河北工厂</v>
          </cell>
        </row>
        <row r="103">
          <cell r="B103" t="str">
            <v>王春辉</v>
          </cell>
          <cell r="C103" t="str">
            <v>男</v>
          </cell>
          <cell r="D103" t="str">
            <v>前台</v>
          </cell>
          <cell r="E103" t="str">
            <v>河北光华荣昌汽车部件有限公司</v>
          </cell>
          <cell r="F103" t="str">
            <v>后视镜事业部</v>
          </cell>
          <cell r="G103" t="str">
            <v>注塑车间</v>
          </cell>
          <cell r="H103" t="str">
            <v>模具维修</v>
          </cell>
          <cell r="I103" t="str">
            <v>河北</v>
          </cell>
          <cell r="J103" t="str">
            <v>河北工厂</v>
          </cell>
        </row>
        <row r="104">
          <cell r="B104" t="str">
            <v>刘宝臣</v>
          </cell>
          <cell r="C104" t="str">
            <v>男</v>
          </cell>
          <cell r="D104" t="str">
            <v>前台</v>
          </cell>
          <cell r="E104" t="str">
            <v>河北光华荣昌汽车部件有限公司</v>
          </cell>
          <cell r="F104" t="str">
            <v>后视镜事业部</v>
          </cell>
          <cell r="G104" t="str">
            <v>注塑车间</v>
          </cell>
          <cell r="H104" t="str">
            <v>上模工</v>
          </cell>
          <cell r="I104" t="str">
            <v>河北</v>
          </cell>
          <cell r="J104" t="str">
            <v>河北工厂</v>
          </cell>
        </row>
        <row r="105">
          <cell r="B105" t="str">
            <v>胡占伟</v>
          </cell>
          <cell r="C105" t="str">
            <v>男</v>
          </cell>
          <cell r="D105" t="str">
            <v>前台</v>
          </cell>
          <cell r="E105" t="str">
            <v>河北光华荣昌汽车部件有限公司</v>
          </cell>
          <cell r="F105" t="str">
            <v>后视镜事业部</v>
          </cell>
          <cell r="G105" t="str">
            <v>注塑车间</v>
          </cell>
          <cell r="H105" t="str">
            <v>代班长</v>
          </cell>
          <cell r="I105" t="str">
            <v>河北</v>
          </cell>
          <cell r="J105" t="str">
            <v>河北工厂</v>
          </cell>
        </row>
        <row r="106">
          <cell r="B106" t="str">
            <v>高建芳</v>
          </cell>
          <cell r="C106" t="str">
            <v>女</v>
          </cell>
          <cell r="D106" t="str">
            <v>前台</v>
          </cell>
          <cell r="E106" t="str">
            <v>河北光华荣昌汽车部件有限公司</v>
          </cell>
          <cell r="F106" t="str">
            <v>后视镜事业部</v>
          </cell>
          <cell r="G106" t="str">
            <v>注塑车间</v>
          </cell>
          <cell r="H106" t="str">
            <v>操作工</v>
          </cell>
          <cell r="I106" t="str">
            <v>河北</v>
          </cell>
          <cell r="J106" t="str">
            <v>河北工厂</v>
          </cell>
        </row>
        <row r="107">
          <cell r="B107" t="str">
            <v>邓海旺</v>
          </cell>
          <cell r="C107" t="str">
            <v>男</v>
          </cell>
          <cell r="D107" t="str">
            <v>前台</v>
          </cell>
          <cell r="E107" t="str">
            <v>河北光华荣昌汽车部件有限公司</v>
          </cell>
          <cell r="F107" t="str">
            <v>后视镜事业部</v>
          </cell>
          <cell r="G107" t="str">
            <v>注塑车间</v>
          </cell>
          <cell r="H107" t="str">
            <v>操作工</v>
          </cell>
          <cell r="I107" t="str">
            <v>河北</v>
          </cell>
          <cell r="J107" t="str">
            <v>河北工厂</v>
          </cell>
        </row>
        <row r="108">
          <cell r="B108" t="str">
            <v>赵登</v>
          </cell>
          <cell r="C108" t="str">
            <v>男</v>
          </cell>
          <cell r="D108" t="str">
            <v>前台</v>
          </cell>
          <cell r="E108" t="str">
            <v>河北光华荣昌汽车部件有限公司</v>
          </cell>
          <cell r="F108" t="str">
            <v>后视镜事业部</v>
          </cell>
          <cell r="G108" t="str">
            <v>注塑车间</v>
          </cell>
          <cell r="H108" t="str">
            <v>操作工</v>
          </cell>
          <cell r="I108" t="str">
            <v>河北</v>
          </cell>
          <cell r="J108" t="str">
            <v>河北工厂</v>
          </cell>
        </row>
        <row r="109">
          <cell r="B109" t="str">
            <v>王秀云</v>
          </cell>
          <cell r="C109" t="str">
            <v>女</v>
          </cell>
          <cell r="D109" t="str">
            <v>前台</v>
          </cell>
          <cell r="E109" t="str">
            <v>河北光华荣昌汽车部件有限公司</v>
          </cell>
          <cell r="F109" t="str">
            <v>后视镜事业部</v>
          </cell>
          <cell r="G109" t="str">
            <v>注塑车间</v>
          </cell>
          <cell r="H109" t="str">
            <v>操作工</v>
          </cell>
          <cell r="I109" t="str">
            <v>河北</v>
          </cell>
          <cell r="J109" t="str">
            <v>河北工厂</v>
          </cell>
        </row>
        <row r="110">
          <cell r="B110" t="str">
            <v>胡文静</v>
          </cell>
          <cell r="C110" t="str">
            <v>女</v>
          </cell>
          <cell r="D110" t="str">
            <v>前台</v>
          </cell>
          <cell r="E110" t="str">
            <v>河北光华荣昌汽车部件有限公司</v>
          </cell>
          <cell r="F110" t="str">
            <v>后视镜事业部</v>
          </cell>
          <cell r="G110" t="str">
            <v>注塑车间</v>
          </cell>
          <cell r="H110" t="str">
            <v>操作工</v>
          </cell>
          <cell r="I110" t="str">
            <v>河北</v>
          </cell>
          <cell r="J110" t="str">
            <v>河北工厂</v>
          </cell>
        </row>
        <row r="111">
          <cell r="B111" t="str">
            <v>郭会燕</v>
          </cell>
          <cell r="C111" t="str">
            <v>女</v>
          </cell>
          <cell r="D111" t="str">
            <v>前台</v>
          </cell>
          <cell r="E111" t="str">
            <v>河北光华荣昌汽车部件有限公司</v>
          </cell>
          <cell r="F111" t="str">
            <v>后视镜事业部</v>
          </cell>
          <cell r="G111" t="str">
            <v>注塑车间</v>
          </cell>
          <cell r="H111" t="str">
            <v>操作工</v>
          </cell>
          <cell r="I111" t="str">
            <v>河北</v>
          </cell>
          <cell r="J111" t="str">
            <v>河北工厂</v>
          </cell>
        </row>
        <row r="112">
          <cell r="B112" t="str">
            <v>刘亚林</v>
          </cell>
          <cell r="C112" t="str">
            <v>女</v>
          </cell>
          <cell r="D112" t="str">
            <v>前台</v>
          </cell>
          <cell r="E112" t="str">
            <v>河北光华荣昌汽车部件有限公司</v>
          </cell>
          <cell r="F112" t="str">
            <v>后视镜事业部</v>
          </cell>
          <cell r="G112" t="str">
            <v>注塑车间</v>
          </cell>
          <cell r="H112" t="str">
            <v>操作工</v>
          </cell>
          <cell r="I112" t="str">
            <v>河北</v>
          </cell>
          <cell r="J112" t="str">
            <v>河北工厂</v>
          </cell>
        </row>
        <row r="113">
          <cell r="B113" t="str">
            <v>高秀杰</v>
          </cell>
          <cell r="C113" t="str">
            <v>女</v>
          </cell>
          <cell r="D113" t="str">
            <v>前台</v>
          </cell>
          <cell r="E113" t="str">
            <v>河北光华荣昌汽车部件有限公司</v>
          </cell>
          <cell r="F113" t="str">
            <v>后视镜事业部</v>
          </cell>
          <cell r="G113" t="str">
            <v>注塑车间</v>
          </cell>
          <cell r="H113" t="str">
            <v>操作工</v>
          </cell>
          <cell r="I113" t="str">
            <v>河北</v>
          </cell>
          <cell r="J113" t="str">
            <v>河北工厂</v>
          </cell>
        </row>
        <row r="114">
          <cell r="B114" t="str">
            <v>邓贺文</v>
          </cell>
          <cell r="C114" t="str">
            <v>男</v>
          </cell>
          <cell r="D114" t="str">
            <v>前台</v>
          </cell>
          <cell r="E114" t="str">
            <v>河北光华荣昌汽车部件有限公司</v>
          </cell>
          <cell r="F114" t="str">
            <v>后视镜事业部</v>
          </cell>
          <cell r="G114" t="str">
            <v>注塑车间</v>
          </cell>
          <cell r="H114" t="str">
            <v>入库</v>
          </cell>
          <cell r="I114" t="str">
            <v>河北</v>
          </cell>
          <cell r="J114" t="str">
            <v>河北工厂</v>
          </cell>
        </row>
        <row r="115">
          <cell r="B115" t="str">
            <v>杨桂民</v>
          </cell>
          <cell r="C115" t="str">
            <v>男</v>
          </cell>
          <cell r="D115" t="str">
            <v>前台</v>
          </cell>
          <cell r="E115" t="str">
            <v>河北光华荣昌汽车部件有限公司</v>
          </cell>
          <cell r="F115" t="str">
            <v>后视镜事业部</v>
          </cell>
          <cell r="G115" t="str">
            <v>注塑车间</v>
          </cell>
          <cell r="H115" t="str">
            <v>粉料</v>
          </cell>
          <cell r="I115" t="str">
            <v>河北</v>
          </cell>
          <cell r="J115" t="str">
            <v>河北工厂</v>
          </cell>
        </row>
        <row r="116">
          <cell r="B116" t="str">
            <v>李立峰</v>
          </cell>
          <cell r="C116" t="str">
            <v>男</v>
          </cell>
          <cell r="D116" t="str">
            <v>前台</v>
          </cell>
          <cell r="E116" t="str">
            <v>河北光华荣昌汽车部件有限公司</v>
          </cell>
          <cell r="F116" t="str">
            <v>后视镜事业部</v>
          </cell>
          <cell r="G116" t="str">
            <v>注塑车间</v>
          </cell>
          <cell r="H116" t="str">
            <v>操作工</v>
          </cell>
          <cell r="I116" t="str">
            <v>河北</v>
          </cell>
          <cell r="J116" t="str">
            <v>河北工厂</v>
          </cell>
        </row>
        <row r="117">
          <cell r="B117" t="str">
            <v>张余香</v>
          </cell>
          <cell r="C117" t="str">
            <v>女</v>
          </cell>
          <cell r="D117" t="str">
            <v>前台</v>
          </cell>
          <cell r="E117" t="str">
            <v>河北光华荣昌汽车部件有限公司</v>
          </cell>
          <cell r="F117" t="str">
            <v>后视镜事业部</v>
          </cell>
          <cell r="G117" t="str">
            <v>注塑车间</v>
          </cell>
          <cell r="H117" t="str">
            <v>操作工</v>
          </cell>
          <cell r="I117" t="str">
            <v>河北</v>
          </cell>
          <cell r="J117" t="str">
            <v>天津宏达翔科技有限公司</v>
          </cell>
        </row>
        <row r="118">
          <cell r="B118" t="str">
            <v>张如珍</v>
          </cell>
          <cell r="C118" t="str">
            <v>女</v>
          </cell>
          <cell r="D118" t="str">
            <v>前台</v>
          </cell>
          <cell r="E118" t="str">
            <v>河北光华荣昌汽车部件有限公司</v>
          </cell>
          <cell r="F118" t="str">
            <v>后视镜事业部</v>
          </cell>
          <cell r="G118" t="str">
            <v>注塑车间</v>
          </cell>
          <cell r="H118" t="str">
            <v>操作工</v>
          </cell>
          <cell r="I118" t="str">
            <v>河北</v>
          </cell>
          <cell r="J118" t="str">
            <v>天津宏达翔科技有限公司</v>
          </cell>
        </row>
        <row r="119">
          <cell r="B119" t="str">
            <v>韩丙村</v>
          </cell>
          <cell r="C119" t="str">
            <v>男</v>
          </cell>
          <cell r="D119" t="str">
            <v>前台</v>
          </cell>
          <cell r="E119" t="str">
            <v>河北光华荣昌汽车部件有限公司</v>
          </cell>
          <cell r="F119" t="str">
            <v>金属件事业部</v>
          </cell>
          <cell r="G119" t="str">
            <v>安环科</v>
          </cell>
          <cell r="H119" t="str">
            <v>污水处理</v>
          </cell>
          <cell r="I119" t="str">
            <v>河北</v>
          </cell>
          <cell r="J119" t="str">
            <v>河北工厂</v>
          </cell>
        </row>
        <row r="120">
          <cell r="B120" t="str">
            <v>王明傲</v>
          </cell>
          <cell r="C120" t="str">
            <v>男</v>
          </cell>
          <cell r="D120" t="str">
            <v>前台</v>
          </cell>
          <cell r="E120" t="str">
            <v>河北光华荣昌汽车部件有限公司</v>
          </cell>
          <cell r="F120" t="str">
            <v>金属件事业部</v>
          </cell>
          <cell r="G120" t="str">
            <v>安环科</v>
          </cell>
          <cell r="H120" t="str">
            <v>安全员</v>
          </cell>
          <cell r="I120" t="str">
            <v>河北</v>
          </cell>
          <cell r="J120" t="str">
            <v>河北工厂</v>
          </cell>
        </row>
        <row r="121">
          <cell r="B121" t="str">
            <v>刘铭杰</v>
          </cell>
          <cell r="C121" t="str">
            <v>男</v>
          </cell>
          <cell r="D121" t="str">
            <v>前台</v>
          </cell>
          <cell r="E121" t="str">
            <v>河北光华荣昌汽车部件有限公司</v>
          </cell>
          <cell r="F121" t="str">
            <v>金属件事业部</v>
          </cell>
          <cell r="G121" t="str">
            <v>安环科</v>
          </cell>
          <cell r="H121" t="str">
            <v>安环主管</v>
          </cell>
          <cell r="I121" t="str">
            <v>河北</v>
          </cell>
          <cell r="J121" t="str">
            <v>河北工厂</v>
          </cell>
        </row>
        <row r="122">
          <cell r="B122" t="str">
            <v>陈立坤</v>
          </cell>
          <cell r="C122" t="str">
            <v>男</v>
          </cell>
          <cell r="D122" t="str">
            <v>前台</v>
          </cell>
          <cell r="E122" t="str">
            <v>河北光华荣昌汽车部件有限公司</v>
          </cell>
          <cell r="F122" t="str">
            <v>金属件事业部</v>
          </cell>
          <cell r="G122" t="str">
            <v>冲压弯管车间</v>
          </cell>
          <cell r="H122" t="str">
            <v>冲压工</v>
          </cell>
          <cell r="I122" t="str">
            <v>河北</v>
          </cell>
          <cell r="J122" t="str">
            <v>沧州众智鑫成人力资源服务有限公司</v>
          </cell>
        </row>
        <row r="123">
          <cell r="B123" t="str">
            <v>李桓宇</v>
          </cell>
          <cell r="C123" t="str">
            <v>男</v>
          </cell>
          <cell r="D123" t="str">
            <v>前台</v>
          </cell>
          <cell r="E123" t="str">
            <v>河北光华荣昌汽车部件有限公司</v>
          </cell>
          <cell r="F123" t="str">
            <v>金属件事业部</v>
          </cell>
          <cell r="G123" t="str">
            <v>冲压弯管车间</v>
          </cell>
          <cell r="H123" t="str">
            <v>冲压工</v>
          </cell>
          <cell r="I123" t="str">
            <v>河北</v>
          </cell>
          <cell r="J123" t="str">
            <v>沧州众智鑫成人力资源服务有限公司</v>
          </cell>
        </row>
        <row r="124">
          <cell r="B124" t="str">
            <v>赵玉臣</v>
          </cell>
          <cell r="C124" t="str">
            <v>男</v>
          </cell>
          <cell r="D124" t="str">
            <v>前台</v>
          </cell>
          <cell r="E124" t="str">
            <v>河北光华荣昌汽车部件有限公司</v>
          </cell>
          <cell r="F124" t="str">
            <v>金属件事业部</v>
          </cell>
          <cell r="G124" t="str">
            <v>冲压弯管车间</v>
          </cell>
          <cell r="H124" t="str">
            <v>冲压工艺工程师</v>
          </cell>
          <cell r="I124" t="str">
            <v>河北</v>
          </cell>
          <cell r="J124" t="str">
            <v>河北工厂</v>
          </cell>
        </row>
        <row r="125">
          <cell r="B125" t="str">
            <v>张泽</v>
          </cell>
          <cell r="C125" t="str">
            <v>男</v>
          </cell>
          <cell r="D125" t="str">
            <v>前台</v>
          </cell>
          <cell r="E125" t="str">
            <v>河北光华荣昌汽车部件有限公司</v>
          </cell>
          <cell r="F125" t="str">
            <v>金属件事业部</v>
          </cell>
          <cell r="G125" t="str">
            <v>冲压弯管车间</v>
          </cell>
          <cell r="H125" t="str">
            <v>维修工</v>
          </cell>
          <cell r="I125" t="str">
            <v>河北</v>
          </cell>
          <cell r="J125" t="str">
            <v>河北工厂</v>
          </cell>
        </row>
        <row r="126">
          <cell r="B126" t="str">
            <v>姬胜阳</v>
          </cell>
          <cell r="C126" t="str">
            <v>男</v>
          </cell>
          <cell r="D126" t="str">
            <v>前台</v>
          </cell>
          <cell r="E126" t="str">
            <v>河北光华荣昌汽车部件有限公司</v>
          </cell>
          <cell r="F126" t="str">
            <v>金属件事业部</v>
          </cell>
          <cell r="G126" t="str">
            <v>冲压弯管车间</v>
          </cell>
          <cell r="H126" t="str">
            <v>冲压弯管车间主任</v>
          </cell>
          <cell r="I126" t="str">
            <v>河北</v>
          </cell>
          <cell r="J126" t="str">
            <v>河北工厂</v>
          </cell>
        </row>
        <row r="127">
          <cell r="B127" t="str">
            <v>王祥</v>
          </cell>
          <cell r="C127" t="str">
            <v>男</v>
          </cell>
          <cell r="D127" t="str">
            <v>前台</v>
          </cell>
          <cell r="E127" t="str">
            <v>河北光华荣昌汽车部件有限公司</v>
          </cell>
          <cell r="F127" t="str">
            <v>金属件事业部</v>
          </cell>
          <cell r="G127" t="str">
            <v>冲压弯管车间</v>
          </cell>
          <cell r="H127" t="str">
            <v>班组长</v>
          </cell>
          <cell r="I127" t="str">
            <v>河北</v>
          </cell>
          <cell r="J127" t="str">
            <v>河北工厂</v>
          </cell>
        </row>
        <row r="128">
          <cell r="B128" t="str">
            <v>王宝俊</v>
          </cell>
          <cell r="C128" t="str">
            <v>男</v>
          </cell>
          <cell r="D128" t="str">
            <v>前台</v>
          </cell>
          <cell r="E128" t="str">
            <v>河北光华荣昌汽车部件有限公司</v>
          </cell>
          <cell r="F128" t="str">
            <v>金属件事业部</v>
          </cell>
          <cell r="G128" t="str">
            <v>冲压弯管车间</v>
          </cell>
          <cell r="H128" t="str">
            <v>模具维修</v>
          </cell>
          <cell r="I128" t="str">
            <v>河北</v>
          </cell>
          <cell r="J128" t="str">
            <v>河北工厂</v>
          </cell>
        </row>
        <row r="129">
          <cell r="B129" t="str">
            <v>邓福源</v>
          </cell>
          <cell r="C129" t="str">
            <v>男</v>
          </cell>
          <cell r="D129" t="str">
            <v>前台</v>
          </cell>
          <cell r="E129" t="str">
            <v>河北光华荣昌汽车部件有限公司</v>
          </cell>
          <cell r="F129" t="str">
            <v>金属件事业部</v>
          </cell>
          <cell r="G129" t="str">
            <v>冲压弯管车间</v>
          </cell>
          <cell r="H129" t="str">
            <v>模具维修</v>
          </cell>
          <cell r="I129" t="str">
            <v>河北</v>
          </cell>
          <cell r="J129" t="str">
            <v>河北工厂</v>
          </cell>
        </row>
        <row r="130">
          <cell r="B130" t="str">
            <v>于正军</v>
          </cell>
          <cell r="C130" t="str">
            <v>男</v>
          </cell>
          <cell r="D130" t="str">
            <v>前台</v>
          </cell>
          <cell r="E130" t="str">
            <v>河北光华荣昌汽车部件有限公司</v>
          </cell>
          <cell r="F130" t="str">
            <v>金属件事业部</v>
          </cell>
          <cell r="G130" t="str">
            <v>冲压弯管车间</v>
          </cell>
          <cell r="H130" t="str">
            <v>前工序操作工</v>
          </cell>
          <cell r="I130" t="str">
            <v>河北</v>
          </cell>
          <cell r="J130" t="str">
            <v>河北工厂</v>
          </cell>
        </row>
        <row r="131">
          <cell r="B131" t="str">
            <v>梁国敏</v>
          </cell>
          <cell r="C131" t="str">
            <v>男</v>
          </cell>
          <cell r="D131" t="str">
            <v>前台</v>
          </cell>
          <cell r="E131" t="str">
            <v>河北光华荣昌汽车部件有限公司</v>
          </cell>
          <cell r="F131" t="str">
            <v>金属件事业部</v>
          </cell>
          <cell r="G131" t="str">
            <v>冲压弯管车间</v>
          </cell>
          <cell r="H131" t="str">
            <v>前工序操作工</v>
          </cell>
          <cell r="I131" t="str">
            <v>河北</v>
          </cell>
          <cell r="J131" t="str">
            <v>河北工厂</v>
          </cell>
        </row>
        <row r="132">
          <cell r="B132" t="str">
            <v>陈月涛</v>
          </cell>
          <cell r="C132" t="str">
            <v>男</v>
          </cell>
          <cell r="D132" t="str">
            <v>前台</v>
          </cell>
          <cell r="E132" t="str">
            <v>河北光华荣昌汽车部件有限公司</v>
          </cell>
          <cell r="F132" t="str">
            <v>金属件事业部</v>
          </cell>
          <cell r="G132" t="str">
            <v>冲压弯管车间</v>
          </cell>
          <cell r="H132" t="str">
            <v>焊工</v>
          </cell>
          <cell r="I132" t="str">
            <v>河北</v>
          </cell>
          <cell r="J132" t="str">
            <v>河北工厂</v>
          </cell>
        </row>
        <row r="133">
          <cell r="B133" t="str">
            <v>王滨</v>
          </cell>
          <cell r="C133" t="str">
            <v>男</v>
          </cell>
          <cell r="D133" t="str">
            <v>前台</v>
          </cell>
          <cell r="E133" t="str">
            <v>河北光华荣昌汽车部件有限公司</v>
          </cell>
          <cell r="F133" t="str">
            <v>金属件事业部</v>
          </cell>
          <cell r="G133" t="str">
            <v>冲压弯管车间</v>
          </cell>
          <cell r="H133" t="str">
            <v>冲压工</v>
          </cell>
          <cell r="I133" t="str">
            <v>河北</v>
          </cell>
          <cell r="J133" t="str">
            <v>河北工厂</v>
          </cell>
        </row>
        <row r="134">
          <cell r="B134" t="str">
            <v>董凤海</v>
          </cell>
          <cell r="C134" t="str">
            <v>男</v>
          </cell>
          <cell r="D134" t="str">
            <v>前台</v>
          </cell>
          <cell r="E134" t="str">
            <v>河北光华荣昌汽车部件有限公司</v>
          </cell>
          <cell r="F134" t="str">
            <v>金属件事业部</v>
          </cell>
          <cell r="G134" t="str">
            <v>冲压弯管车间</v>
          </cell>
          <cell r="H134" t="str">
            <v>冲压工</v>
          </cell>
          <cell r="I134" t="str">
            <v>河北</v>
          </cell>
          <cell r="J134" t="str">
            <v>河北工厂</v>
          </cell>
        </row>
        <row r="135">
          <cell r="B135" t="str">
            <v>崔永文</v>
          </cell>
          <cell r="C135" t="str">
            <v>男</v>
          </cell>
          <cell r="D135" t="str">
            <v>前台</v>
          </cell>
          <cell r="E135" t="str">
            <v>河北光华荣昌汽车部件有限公司</v>
          </cell>
          <cell r="F135" t="str">
            <v>金属件事业部</v>
          </cell>
          <cell r="G135" t="str">
            <v>冲压弯管车间</v>
          </cell>
          <cell r="H135" t="str">
            <v>冲压工</v>
          </cell>
          <cell r="I135" t="str">
            <v>河北</v>
          </cell>
          <cell r="J135" t="str">
            <v>河北工厂</v>
          </cell>
        </row>
        <row r="136">
          <cell r="B136" t="str">
            <v>赵卫</v>
          </cell>
          <cell r="C136" t="str">
            <v>男</v>
          </cell>
          <cell r="D136" t="str">
            <v>前台</v>
          </cell>
          <cell r="E136" t="str">
            <v>河北光华荣昌汽车部件有限公司</v>
          </cell>
          <cell r="F136" t="str">
            <v>金属件事业部</v>
          </cell>
          <cell r="G136" t="str">
            <v>冲压弯管车间</v>
          </cell>
          <cell r="H136" t="str">
            <v>前工序操作工</v>
          </cell>
          <cell r="I136" t="str">
            <v>河北</v>
          </cell>
          <cell r="J136" t="str">
            <v>河北工厂</v>
          </cell>
        </row>
        <row r="137">
          <cell r="B137" t="str">
            <v>蒋云浩</v>
          </cell>
          <cell r="C137" t="str">
            <v>男</v>
          </cell>
          <cell r="D137" t="str">
            <v>前台</v>
          </cell>
          <cell r="E137" t="str">
            <v>河北光华荣昌汽车部件有限公司</v>
          </cell>
          <cell r="F137" t="str">
            <v>金属件事业部</v>
          </cell>
          <cell r="G137" t="str">
            <v>冲压弯管车间</v>
          </cell>
          <cell r="H137" t="str">
            <v>前工序操作工</v>
          </cell>
          <cell r="I137" t="str">
            <v>河北</v>
          </cell>
          <cell r="J137" t="str">
            <v>河北工厂</v>
          </cell>
        </row>
        <row r="138">
          <cell r="B138" t="str">
            <v>于型淼</v>
          </cell>
          <cell r="C138" t="str">
            <v>男</v>
          </cell>
          <cell r="D138" t="str">
            <v>前台</v>
          </cell>
          <cell r="E138" t="str">
            <v>河北光华荣昌汽车部件有限公司</v>
          </cell>
          <cell r="F138" t="str">
            <v>金属件事业部</v>
          </cell>
          <cell r="G138" t="str">
            <v>冲压弯管车间</v>
          </cell>
          <cell r="H138" t="str">
            <v>前工序操作工</v>
          </cell>
          <cell r="I138" t="str">
            <v>河北</v>
          </cell>
          <cell r="J138" t="str">
            <v>河北工厂</v>
          </cell>
        </row>
        <row r="139">
          <cell r="B139" t="str">
            <v>于代弟</v>
          </cell>
          <cell r="C139" t="str">
            <v>女</v>
          </cell>
          <cell r="D139" t="str">
            <v>前台</v>
          </cell>
          <cell r="E139" t="str">
            <v>河北光华荣昌汽车部件有限公司</v>
          </cell>
          <cell r="F139" t="str">
            <v>金属件事业部</v>
          </cell>
          <cell r="G139" t="str">
            <v>冲压弯管车间</v>
          </cell>
          <cell r="H139" t="str">
            <v>冲压工</v>
          </cell>
          <cell r="I139" t="str">
            <v>河北</v>
          </cell>
          <cell r="J139" t="str">
            <v>河北工厂</v>
          </cell>
        </row>
        <row r="140">
          <cell r="B140" t="str">
            <v>范淑菁</v>
          </cell>
          <cell r="C140" t="str">
            <v>女</v>
          </cell>
          <cell r="D140" t="str">
            <v>前台</v>
          </cell>
          <cell r="E140" t="str">
            <v>河北光华荣昌汽车部件有限公司</v>
          </cell>
          <cell r="F140" t="str">
            <v>金属件事业部</v>
          </cell>
          <cell r="G140" t="str">
            <v>冲压弯管车间</v>
          </cell>
          <cell r="H140" t="str">
            <v>冲压工</v>
          </cell>
          <cell r="I140" t="str">
            <v>河北</v>
          </cell>
          <cell r="J140" t="str">
            <v>河北工厂</v>
          </cell>
        </row>
        <row r="141">
          <cell r="B141" t="str">
            <v>郭瑞超</v>
          </cell>
          <cell r="C141" t="str">
            <v>男</v>
          </cell>
          <cell r="D141" t="str">
            <v>前台</v>
          </cell>
          <cell r="E141" t="str">
            <v>河北光华荣昌汽车部件有限公司</v>
          </cell>
          <cell r="F141" t="str">
            <v>金属件事业部</v>
          </cell>
          <cell r="G141" t="str">
            <v>冲压弯管车间</v>
          </cell>
          <cell r="H141" t="str">
            <v>冲压工</v>
          </cell>
          <cell r="I141" t="str">
            <v>河北</v>
          </cell>
          <cell r="J141" t="str">
            <v>河北工厂</v>
          </cell>
        </row>
        <row r="142">
          <cell r="B142" t="str">
            <v>邓雪</v>
          </cell>
          <cell r="C142" t="str">
            <v>男</v>
          </cell>
          <cell r="D142" t="str">
            <v>前台</v>
          </cell>
          <cell r="E142" t="str">
            <v>河北光华荣昌汽车部件有限公司</v>
          </cell>
          <cell r="F142" t="str">
            <v>金属件事业部</v>
          </cell>
          <cell r="G142" t="str">
            <v>冲压弯管车间</v>
          </cell>
          <cell r="H142" t="str">
            <v>冲压工</v>
          </cell>
          <cell r="I142" t="str">
            <v>河北</v>
          </cell>
          <cell r="J142" t="str">
            <v>河北工厂</v>
          </cell>
        </row>
        <row r="143">
          <cell r="B143" t="str">
            <v>易春凤</v>
          </cell>
          <cell r="C143" t="str">
            <v>女</v>
          </cell>
          <cell r="D143" t="str">
            <v>前台</v>
          </cell>
          <cell r="E143" t="str">
            <v>河北光华荣昌汽车部件有限公司</v>
          </cell>
          <cell r="F143" t="str">
            <v>金属件事业部</v>
          </cell>
          <cell r="G143" t="str">
            <v>冲压弯管车间</v>
          </cell>
          <cell r="H143" t="str">
            <v>前工序操作工</v>
          </cell>
          <cell r="I143" t="str">
            <v>河北</v>
          </cell>
          <cell r="J143" t="str">
            <v>河北工厂</v>
          </cell>
        </row>
        <row r="144">
          <cell r="B144" t="str">
            <v>王建国</v>
          </cell>
          <cell r="C144" t="str">
            <v>男</v>
          </cell>
          <cell r="D144" t="str">
            <v>前台</v>
          </cell>
          <cell r="E144" t="str">
            <v>河北光华荣昌汽车部件有限公司</v>
          </cell>
          <cell r="F144" t="str">
            <v>金属件事业部</v>
          </cell>
          <cell r="G144" t="str">
            <v>冲压弯管车间</v>
          </cell>
          <cell r="H144" t="str">
            <v>冲压工</v>
          </cell>
          <cell r="I144" t="str">
            <v>河北</v>
          </cell>
          <cell r="J144" t="str">
            <v>河北工厂</v>
          </cell>
        </row>
        <row r="145">
          <cell r="B145" t="str">
            <v>张之良</v>
          </cell>
          <cell r="C145" t="str">
            <v>男</v>
          </cell>
          <cell r="D145" t="str">
            <v>前台</v>
          </cell>
          <cell r="E145" t="str">
            <v>河北光华荣昌汽车部件有限公司</v>
          </cell>
          <cell r="F145" t="str">
            <v>金属件事业部</v>
          </cell>
          <cell r="G145" t="str">
            <v>冲压弯管车间</v>
          </cell>
          <cell r="H145" t="str">
            <v>冲压工</v>
          </cell>
          <cell r="I145" t="str">
            <v>河北</v>
          </cell>
          <cell r="J145" t="str">
            <v>河北工厂</v>
          </cell>
        </row>
        <row r="146">
          <cell r="B146" t="str">
            <v>高山</v>
          </cell>
          <cell r="C146" t="str">
            <v>女</v>
          </cell>
          <cell r="D146" t="str">
            <v>前台</v>
          </cell>
          <cell r="E146" t="str">
            <v>河北光华荣昌汽车部件有限公司</v>
          </cell>
          <cell r="F146" t="str">
            <v>金属件事业部</v>
          </cell>
          <cell r="G146" t="str">
            <v>冲压弯管车间</v>
          </cell>
          <cell r="H146" t="str">
            <v>前工序操作工</v>
          </cell>
          <cell r="I146" t="str">
            <v>河北</v>
          </cell>
          <cell r="J146" t="str">
            <v>河北工厂</v>
          </cell>
        </row>
        <row r="147">
          <cell r="B147" t="str">
            <v>王国胜</v>
          </cell>
          <cell r="C147" t="str">
            <v>男</v>
          </cell>
          <cell r="D147" t="str">
            <v>前台</v>
          </cell>
          <cell r="E147" t="str">
            <v>河北光华荣昌汽车部件有限公司</v>
          </cell>
          <cell r="F147" t="str">
            <v>金属件事业部</v>
          </cell>
          <cell r="G147" t="str">
            <v>冲压弯管车间</v>
          </cell>
          <cell r="H147" t="str">
            <v>冲压工</v>
          </cell>
          <cell r="I147" t="str">
            <v>河北</v>
          </cell>
          <cell r="J147" t="str">
            <v>河北工厂</v>
          </cell>
        </row>
        <row r="148">
          <cell r="B148" t="str">
            <v>王建忠</v>
          </cell>
          <cell r="C148" t="str">
            <v>男</v>
          </cell>
          <cell r="D148" t="str">
            <v>前台</v>
          </cell>
          <cell r="E148" t="str">
            <v>河北光华荣昌汽车部件有限公司</v>
          </cell>
          <cell r="F148" t="str">
            <v>金属件事业部</v>
          </cell>
          <cell r="G148" t="str">
            <v>冲压弯管车间</v>
          </cell>
          <cell r="H148" t="str">
            <v>前工序操作工</v>
          </cell>
          <cell r="I148" t="str">
            <v>河北</v>
          </cell>
          <cell r="J148" t="str">
            <v>河北工厂</v>
          </cell>
        </row>
        <row r="149">
          <cell r="B149" t="str">
            <v>汪彬彬</v>
          </cell>
          <cell r="C149" t="str">
            <v>男</v>
          </cell>
          <cell r="D149" t="str">
            <v>前台</v>
          </cell>
          <cell r="E149" t="str">
            <v>河北光华荣昌汽车部件有限公司</v>
          </cell>
          <cell r="F149" t="str">
            <v>金属件事业部</v>
          </cell>
          <cell r="G149" t="str">
            <v>冲压弯管车间</v>
          </cell>
          <cell r="H149" t="str">
            <v>冲压工</v>
          </cell>
          <cell r="I149" t="str">
            <v>河北</v>
          </cell>
          <cell r="J149" t="str">
            <v>河北工厂</v>
          </cell>
        </row>
        <row r="150">
          <cell r="B150" t="str">
            <v>王梦婷</v>
          </cell>
          <cell r="C150" t="str">
            <v>女</v>
          </cell>
          <cell r="D150" t="str">
            <v>前台</v>
          </cell>
          <cell r="E150" t="str">
            <v>河北光华荣昌汽车部件有限公司</v>
          </cell>
          <cell r="F150" t="str">
            <v>金属件事业部</v>
          </cell>
          <cell r="G150" t="str">
            <v>冲压弯管车间</v>
          </cell>
          <cell r="H150" t="str">
            <v>冲压工</v>
          </cell>
          <cell r="I150" t="str">
            <v>河北</v>
          </cell>
          <cell r="J150" t="str">
            <v>河北工厂</v>
          </cell>
        </row>
        <row r="151">
          <cell r="B151" t="str">
            <v>王智</v>
          </cell>
          <cell r="C151" t="str">
            <v>男</v>
          </cell>
          <cell r="D151" t="str">
            <v>前台</v>
          </cell>
          <cell r="E151" t="str">
            <v>河北光华荣昌汽车部件有限公司</v>
          </cell>
          <cell r="F151" t="str">
            <v>金属件事业部</v>
          </cell>
          <cell r="G151" t="str">
            <v>冲压弯管车间</v>
          </cell>
          <cell r="H151" t="str">
            <v>冲压工</v>
          </cell>
          <cell r="I151" t="str">
            <v>河北</v>
          </cell>
          <cell r="J151" t="str">
            <v>河北工厂</v>
          </cell>
        </row>
        <row r="152">
          <cell r="B152" t="str">
            <v>徐俊荣</v>
          </cell>
          <cell r="C152" t="str">
            <v>女</v>
          </cell>
          <cell r="D152" t="str">
            <v>前台</v>
          </cell>
          <cell r="E152" t="str">
            <v>河北光华荣昌汽车部件部件公司</v>
          </cell>
          <cell r="F152" t="str">
            <v>金属件事业部</v>
          </cell>
          <cell r="G152" t="str">
            <v>冲压弯管车间</v>
          </cell>
          <cell r="H152" t="str">
            <v>冲压工</v>
          </cell>
          <cell r="I152" t="str">
            <v>河北</v>
          </cell>
          <cell r="J152" t="str">
            <v>河北工厂</v>
          </cell>
        </row>
        <row r="153">
          <cell r="B153" t="str">
            <v>王文星</v>
          </cell>
          <cell r="C153" t="str">
            <v>男</v>
          </cell>
          <cell r="D153" t="str">
            <v>前台</v>
          </cell>
          <cell r="E153" t="str">
            <v>河北光华荣昌汽车部件有限公司</v>
          </cell>
          <cell r="F153" t="str">
            <v>金属件事业部</v>
          </cell>
          <cell r="G153" t="str">
            <v>冲压弯管车间</v>
          </cell>
          <cell r="H153" t="str">
            <v>冲压工</v>
          </cell>
          <cell r="I153" t="str">
            <v>河北</v>
          </cell>
          <cell r="J153" t="str">
            <v>河北工厂</v>
          </cell>
        </row>
        <row r="154">
          <cell r="B154" t="str">
            <v>徐小战</v>
          </cell>
          <cell r="C154" t="str">
            <v>女</v>
          </cell>
          <cell r="D154" t="str">
            <v>前台</v>
          </cell>
          <cell r="E154" t="str">
            <v>河北光华荣昌汽车部件有限公司</v>
          </cell>
          <cell r="F154" t="str">
            <v>金属件事业部</v>
          </cell>
          <cell r="G154" t="str">
            <v>冲压弯管车间</v>
          </cell>
          <cell r="H154" t="str">
            <v>冲压工</v>
          </cell>
          <cell r="I154" t="str">
            <v>河北</v>
          </cell>
          <cell r="J154" t="str">
            <v>河北工厂</v>
          </cell>
        </row>
        <row r="155">
          <cell r="B155" t="str">
            <v>杨朕</v>
          </cell>
          <cell r="C155" t="str">
            <v>男</v>
          </cell>
          <cell r="D155" t="str">
            <v>前台</v>
          </cell>
          <cell r="E155" t="str">
            <v>河北光华荣昌汽车部件有限公司</v>
          </cell>
          <cell r="F155" t="str">
            <v>金属件事业部</v>
          </cell>
          <cell r="G155" t="str">
            <v>冲压弯管车间</v>
          </cell>
          <cell r="H155" t="str">
            <v>冲压工</v>
          </cell>
          <cell r="I155" t="str">
            <v>河北</v>
          </cell>
          <cell r="J155" t="str">
            <v>河北工厂</v>
          </cell>
        </row>
        <row r="156">
          <cell r="B156" t="str">
            <v>齐林</v>
          </cell>
          <cell r="C156" t="str">
            <v>男</v>
          </cell>
          <cell r="D156" t="str">
            <v>前台</v>
          </cell>
          <cell r="E156" t="str">
            <v>河北光华荣昌汽车部件有限公司</v>
          </cell>
          <cell r="F156" t="str">
            <v>金属件事业部</v>
          </cell>
          <cell r="G156" t="str">
            <v>冲压弯管车间</v>
          </cell>
          <cell r="H156" t="str">
            <v>冲压工</v>
          </cell>
          <cell r="I156" t="str">
            <v>河北</v>
          </cell>
          <cell r="J156" t="str">
            <v>河北工厂</v>
          </cell>
        </row>
        <row r="157">
          <cell r="B157" t="str">
            <v>于瑞敏</v>
          </cell>
          <cell r="C157" t="str">
            <v>女</v>
          </cell>
          <cell r="D157" t="str">
            <v>前台</v>
          </cell>
          <cell r="E157" t="str">
            <v>河北光华荣昌汽车部件有限公司</v>
          </cell>
          <cell r="F157" t="str">
            <v>金属件事业部</v>
          </cell>
          <cell r="G157" t="str">
            <v>冲压弯管车间</v>
          </cell>
          <cell r="H157" t="str">
            <v>冲压工</v>
          </cell>
          <cell r="I157" t="str">
            <v>河北</v>
          </cell>
          <cell r="J157" t="str">
            <v>河北工厂</v>
          </cell>
        </row>
        <row r="158">
          <cell r="B158" t="str">
            <v>李臣臣</v>
          </cell>
          <cell r="C158" t="str">
            <v>男</v>
          </cell>
          <cell r="D158" t="str">
            <v>前台</v>
          </cell>
          <cell r="E158" t="str">
            <v>河北光华荣昌汽车部件有限公司</v>
          </cell>
          <cell r="F158" t="str">
            <v>金属件事业部</v>
          </cell>
          <cell r="G158" t="str">
            <v>冲压弯管车间</v>
          </cell>
          <cell r="H158" t="str">
            <v>冲压工</v>
          </cell>
          <cell r="I158" t="str">
            <v>河北</v>
          </cell>
          <cell r="J158" t="str">
            <v>河北工厂</v>
          </cell>
        </row>
        <row r="159">
          <cell r="B159" t="str">
            <v>马立升</v>
          </cell>
          <cell r="C159" t="str">
            <v>男</v>
          </cell>
          <cell r="D159" t="str">
            <v>前台</v>
          </cell>
          <cell r="E159" t="str">
            <v>河北光华荣昌汽车部件有限公司</v>
          </cell>
          <cell r="F159" t="str">
            <v>金属件事业部</v>
          </cell>
          <cell r="G159" t="str">
            <v>冲压弯管车间</v>
          </cell>
          <cell r="H159" t="str">
            <v>前工序操作工</v>
          </cell>
          <cell r="I159" t="str">
            <v>河北</v>
          </cell>
          <cell r="J159" t="str">
            <v>河北工厂</v>
          </cell>
        </row>
        <row r="160">
          <cell r="B160" t="str">
            <v>孟令站</v>
          </cell>
          <cell r="C160" t="str">
            <v>男</v>
          </cell>
          <cell r="D160" t="str">
            <v>前台</v>
          </cell>
          <cell r="E160" t="str">
            <v>河北光华荣昌汽车部件有限公司</v>
          </cell>
          <cell r="F160" t="str">
            <v>金属件事业部</v>
          </cell>
          <cell r="G160" t="str">
            <v>冲压弯管车间</v>
          </cell>
          <cell r="H160" t="str">
            <v>前工序操作工</v>
          </cell>
          <cell r="I160" t="str">
            <v>河北</v>
          </cell>
          <cell r="J160" t="str">
            <v>河北工厂</v>
          </cell>
        </row>
        <row r="161">
          <cell r="B161" t="str">
            <v>王万新</v>
          </cell>
          <cell r="C161" t="str">
            <v>男</v>
          </cell>
          <cell r="D161" t="str">
            <v>前台</v>
          </cell>
          <cell r="E161" t="str">
            <v>河北光华荣昌汽车部件有限公司</v>
          </cell>
          <cell r="F161" t="str">
            <v>金属件事业部</v>
          </cell>
          <cell r="G161" t="str">
            <v>冲压弯管车间</v>
          </cell>
          <cell r="H161" t="str">
            <v>焊工</v>
          </cell>
          <cell r="I161" t="str">
            <v>河北</v>
          </cell>
          <cell r="J161" t="str">
            <v>河北工厂</v>
          </cell>
        </row>
        <row r="162">
          <cell r="B162" t="str">
            <v>朱海杰</v>
          </cell>
          <cell r="C162" t="str">
            <v>男</v>
          </cell>
          <cell r="D162" t="str">
            <v>前台</v>
          </cell>
          <cell r="E162" t="str">
            <v>河北光华荣昌汽车部件有限公司</v>
          </cell>
          <cell r="F162" t="str">
            <v>金属件事业部</v>
          </cell>
          <cell r="G162" t="str">
            <v>冲压弯管车间</v>
          </cell>
          <cell r="H162" t="str">
            <v>冲压工</v>
          </cell>
          <cell r="I162" t="str">
            <v>河北</v>
          </cell>
          <cell r="J162" t="str">
            <v>河北工厂</v>
          </cell>
        </row>
        <row r="163">
          <cell r="B163" t="str">
            <v>吴忠俊</v>
          </cell>
          <cell r="C163" t="str">
            <v>男</v>
          </cell>
          <cell r="D163" t="str">
            <v>前台</v>
          </cell>
          <cell r="E163" t="str">
            <v>河北光华荣昌汽车部件有限公司</v>
          </cell>
          <cell r="F163" t="str">
            <v>金属件事业部</v>
          </cell>
          <cell r="G163" t="str">
            <v>冲压弯管车间</v>
          </cell>
          <cell r="H163" t="str">
            <v>冲压工</v>
          </cell>
          <cell r="I163" t="str">
            <v>河北</v>
          </cell>
          <cell r="J163" t="str">
            <v>天津宏达翔科技有限公司</v>
          </cell>
        </row>
        <row r="164">
          <cell r="B164" t="str">
            <v>张炜杰</v>
          </cell>
          <cell r="C164" t="str">
            <v>男</v>
          </cell>
          <cell r="D164" t="str">
            <v>前台</v>
          </cell>
          <cell r="E164" t="str">
            <v>河北光华荣昌汽车部件有限公司</v>
          </cell>
          <cell r="F164" t="str">
            <v>金属件事业部</v>
          </cell>
          <cell r="G164" t="str">
            <v>冲压弯管车间</v>
          </cell>
          <cell r="H164" t="str">
            <v>冲压工</v>
          </cell>
          <cell r="I164" t="str">
            <v>河北</v>
          </cell>
          <cell r="J164" t="str">
            <v>天津宏达翔科技有限公司</v>
          </cell>
        </row>
        <row r="165">
          <cell r="B165" t="str">
            <v>朱丽艳</v>
          </cell>
          <cell r="C165" t="str">
            <v>女</v>
          </cell>
          <cell r="D165" t="str">
            <v>前台</v>
          </cell>
          <cell r="E165" t="str">
            <v>河北光华荣昌汽车部件有限公司</v>
          </cell>
          <cell r="F165" t="str">
            <v>金属件事业部</v>
          </cell>
          <cell r="G165" t="str">
            <v>冲压弯管车间</v>
          </cell>
          <cell r="H165" t="str">
            <v>冲压工</v>
          </cell>
          <cell r="I165" t="str">
            <v>河北</v>
          </cell>
          <cell r="J165" t="str">
            <v>天津宏达翔科技有限公司</v>
          </cell>
        </row>
        <row r="166">
          <cell r="B166" t="str">
            <v>白华庚</v>
          </cell>
          <cell r="C166" t="str">
            <v>男</v>
          </cell>
          <cell r="D166" t="str">
            <v>前台</v>
          </cell>
          <cell r="E166" t="str">
            <v>河北光华荣昌汽车部件有限公司</v>
          </cell>
          <cell r="F166" t="str">
            <v>金属件事业部</v>
          </cell>
          <cell r="G166" t="str">
            <v>冲压弯管车间</v>
          </cell>
          <cell r="H166" t="str">
            <v>前工序操作工</v>
          </cell>
          <cell r="I166" t="str">
            <v>河北</v>
          </cell>
          <cell r="J166" t="str">
            <v>天津宏达翔科技有限公司</v>
          </cell>
        </row>
        <row r="167">
          <cell r="B167" t="str">
            <v>李兆港</v>
          </cell>
          <cell r="C167" t="str">
            <v>男</v>
          </cell>
          <cell r="D167" t="str">
            <v>前台</v>
          </cell>
          <cell r="E167" t="str">
            <v>河北光华荣昌汽车部件有限公司</v>
          </cell>
          <cell r="F167" t="str">
            <v>金属件事业部</v>
          </cell>
          <cell r="G167" t="str">
            <v>底座装配车间</v>
          </cell>
          <cell r="H167" t="str">
            <v>底座装配车间主任</v>
          </cell>
          <cell r="I167" t="str">
            <v>河北</v>
          </cell>
          <cell r="J167" t="str">
            <v>河北工厂</v>
          </cell>
        </row>
        <row r="168">
          <cell r="B168" t="str">
            <v>王庆骥</v>
          </cell>
          <cell r="C168" t="str">
            <v>男</v>
          </cell>
          <cell r="D168" t="str">
            <v>前台</v>
          </cell>
          <cell r="E168" t="str">
            <v>河北光华荣昌汽车部件有限公司</v>
          </cell>
          <cell r="F168" t="str">
            <v>金属件事业部</v>
          </cell>
          <cell r="G168" t="str">
            <v>底座装配车间</v>
          </cell>
          <cell r="H168" t="str">
            <v>H6/代班组长/底座装配</v>
          </cell>
          <cell r="I168" t="str">
            <v>河北</v>
          </cell>
          <cell r="J168" t="str">
            <v>河北工厂</v>
          </cell>
        </row>
        <row r="169">
          <cell r="B169" t="str">
            <v>康春艳</v>
          </cell>
          <cell r="C169" t="str">
            <v>女</v>
          </cell>
          <cell r="D169" t="str">
            <v>前台</v>
          </cell>
          <cell r="E169" t="str">
            <v>河北光华荣昌汽车部件有限公司</v>
          </cell>
          <cell r="F169" t="str">
            <v>金属件事业部</v>
          </cell>
          <cell r="G169" t="str">
            <v>底座装配车间</v>
          </cell>
          <cell r="H169" t="str">
            <v>H6/组装工</v>
          </cell>
          <cell r="I169" t="str">
            <v>河北</v>
          </cell>
          <cell r="J169" t="str">
            <v>河北工厂</v>
          </cell>
        </row>
        <row r="170">
          <cell r="B170" t="str">
            <v>张广涛</v>
          </cell>
          <cell r="C170" t="str">
            <v>男</v>
          </cell>
          <cell r="D170" t="str">
            <v>前台</v>
          </cell>
          <cell r="E170" t="str">
            <v>河北光华荣昌汽车部件有限公司</v>
          </cell>
          <cell r="F170" t="str">
            <v>金属件事业部</v>
          </cell>
          <cell r="G170" t="str">
            <v>底座装配车间</v>
          </cell>
          <cell r="H170" t="str">
            <v>代班组长/底座装配</v>
          </cell>
          <cell r="I170" t="str">
            <v>河北</v>
          </cell>
          <cell r="J170" t="str">
            <v>河北工厂</v>
          </cell>
        </row>
        <row r="171">
          <cell r="B171" t="str">
            <v>宗方明</v>
          </cell>
          <cell r="C171" t="str">
            <v>男</v>
          </cell>
          <cell r="D171" t="str">
            <v>前台</v>
          </cell>
          <cell r="E171" t="str">
            <v>河北光华荣昌汽车部件有限公司</v>
          </cell>
          <cell r="F171" t="str">
            <v>金属件事业部</v>
          </cell>
          <cell r="G171" t="str">
            <v>底座装配车间</v>
          </cell>
          <cell r="H171" t="str">
            <v>组装工</v>
          </cell>
          <cell r="I171" t="str">
            <v>河北</v>
          </cell>
          <cell r="J171" t="str">
            <v>河北工厂</v>
          </cell>
        </row>
        <row r="172">
          <cell r="B172" t="str">
            <v>王国防</v>
          </cell>
          <cell r="C172" t="str">
            <v>男</v>
          </cell>
          <cell r="D172" t="str">
            <v>前台</v>
          </cell>
          <cell r="E172" t="str">
            <v>河北光华荣昌汽车部件有限公司</v>
          </cell>
          <cell r="F172" t="str">
            <v>金属件事业部</v>
          </cell>
          <cell r="G172" t="str">
            <v>底座装配车间</v>
          </cell>
          <cell r="H172" t="str">
            <v>组装工</v>
          </cell>
          <cell r="I172" t="str">
            <v>河北</v>
          </cell>
          <cell r="J172" t="str">
            <v>河北工厂</v>
          </cell>
        </row>
        <row r="173">
          <cell r="B173" t="str">
            <v>刘杨</v>
          </cell>
          <cell r="C173" t="str">
            <v>男</v>
          </cell>
          <cell r="D173" t="str">
            <v>前台</v>
          </cell>
          <cell r="E173" t="str">
            <v>河北光华荣昌汽车部件有限公司</v>
          </cell>
          <cell r="F173" t="str">
            <v>金属件事业部</v>
          </cell>
          <cell r="G173" t="str">
            <v>底座装配车间</v>
          </cell>
          <cell r="H173" t="str">
            <v>组装工</v>
          </cell>
          <cell r="I173" t="str">
            <v>河北</v>
          </cell>
          <cell r="J173" t="str">
            <v>河北工厂</v>
          </cell>
        </row>
        <row r="174">
          <cell r="B174" t="str">
            <v>白义凯</v>
          </cell>
          <cell r="C174" t="str">
            <v>男</v>
          </cell>
          <cell r="D174" t="str">
            <v>前台</v>
          </cell>
          <cell r="E174" t="str">
            <v>河北光华荣昌汽车部件有限公司</v>
          </cell>
          <cell r="F174" t="str">
            <v>金属件事业部</v>
          </cell>
          <cell r="G174" t="str">
            <v>底座装配车间</v>
          </cell>
          <cell r="H174" t="str">
            <v>组装工</v>
          </cell>
          <cell r="I174" t="str">
            <v>河北</v>
          </cell>
          <cell r="J174" t="str">
            <v>河北工厂</v>
          </cell>
        </row>
        <row r="175">
          <cell r="B175" t="str">
            <v>闻龙超</v>
          </cell>
          <cell r="C175" t="str">
            <v>男</v>
          </cell>
          <cell r="D175" t="str">
            <v>前台</v>
          </cell>
          <cell r="E175" t="str">
            <v>河北光华荣昌汽车部件有限公司</v>
          </cell>
          <cell r="F175" t="str">
            <v>金属件事业部</v>
          </cell>
          <cell r="G175" t="str">
            <v>底座装配车间</v>
          </cell>
          <cell r="H175" t="str">
            <v>组装工</v>
          </cell>
          <cell r="I175" t="str">
            <v>河北</v>
          </cell>
          <cell r="J175" t="str">
            <v>河北工厂</v>
          </cell>
        </row>
        <row r="176">
          <cell r="B176" t="str">
            <v>姚梅芳</v>
          </cell>
          <cell r="C176" t="str">
            <v>女</v>
          </cell>
          <cell r="D176" t="str">
            <v>前台</v>
          </cell>
          <cell r="E176" t="str">
            <v>河北光华荣昌汽车部件有限公司</v>
          </cell>
          <cell r="F176" t="str">
            <v>金属件事业部</v>
          </cell>
          <cell r="G176" t="str">
            <v>底座装配车间</v>
          </cell>
          <cell r="H176" t="str">
            <v>组装工</v>
          </cell>
          <cell r="I176" t="str">
            <v>河北</v>
          </cell>
          <cell r="J176" t="str">
            <v>河北工厂</v>
          </cell>
        </row>
        <row r="177">
          <cell r="B177" t="str">
            <v>刘二精</v>
          </cell>
          <cell r="C177" t="str">
            <v>女</v>
          </cell>
          <cell r="D177" t="str">
            <v>前台</v>
          </cell>
          <cell r="E177" t="str">
            <v>河北光华荣昌汽车部件有限公司</v>
          </cell>
          <cell r="F177" t="str">
            <v>金属件事业部</v>
          </cell>
          <cell r="G177" t="str">
            <v>底座装配车间</v>
          </cell>
          <cell r="H177" t="str">
            <v>组装工</v>
          </cell>
          <cell r="I177" t="str">
            <v>河北</v>
          </cell>
          <cell r="J177" t="str">
            <v>河北工厂</v>
          </cell>
        </row>
        <row r="178">
          <cell r="B178" t="str">
            <v>杨艳</v>
          </cell>
          <cell r="C178" t="str">
            <v>女</v>
          </cell>
          <cell r="D178" t="str">
            <v>前台</v>
          </cell>
          <cell r="E178" t="str">
            <v>河北光华荣昌汽车部件有限公司</v>
          </cell>
          <cell r="F178" t="str">
            <v>金属件事业部</v>
          </cell>
          <cell r="G178" t="str">
            <v>底座装配车间</v>
          </cell>
          <cell r="H178" t="str">
            <v>组装工</v>
          </cell>
          <cell r="I178" t="str">
            <v>河北</v>
          </cell>
          <cell r="J178" t="str">
            <v>河北工厂</v>
          </cell>
        </row>
        <row r="179">
          <cell r="B179" t="str">
            <v>李艳平</v>
          </cell>
          <cell r="C179" t="str">
            <v>女</v>
          </cell>
          <cell r="D179" t="str">
            <v>前台</v>
          </cell>
          <cell r="E179" t="str">
            <v>河北光华荣昌汽车部件有限公司</v>
          </cell>
          <cell r="F179" t="str">
            <v>金属件事业部</v>
          </cell>
          <cell r="G179" t="str">
            <v>底座装配车间</v>
          </cell>
          <cell r="H179" t="str">
            <v>组装工</v>
          </cell>
          <cell r="I179" t="str">
            <v>河北</v>
          </cell>
          <cell r="J179" t="str">
            <v>河北工厂</v>
          </cell>
        </row>
        <row r="180">
          <cell r="B180" t="str">
            <v>孟洪臣</v>
          </cell>
          <cell r="C180" t="str">
            <v>女</v>
          </cell>
          <cell r="D180" t="str">
            <v>前台</v>
          </cell>
          <cell r="E180" t="str">
            <v>河北光华荣昌汽车部件有限公司</v>
          </cell>
          <cell r="F180" t="str">
            <v>金属件事业部</v>
          </cell>
          <cell r="G180" t="str">
            <v>底座装配车间</v>
          </cell>
          <cell r="H180" t="str">
            <v>组装工</v>
          </cell>
          <cell r="I180" t="str">
            <v>河北</v>
          </cell>
          <cell r="J180" t="str">
            <v>河北工厂</v>
          </cell>
        </row>
        <row r="181">
          <cell r="B181" t="str">
            <v>王文通</v>
          </cell>
          <cell r="C181" t="str">
            <v>男</v>
          </cell>
          <cell r="D181" t="str">
            <v>前台</v>
          </cell>
          <cell r="E181" t="str">
            <v>河北光华荣昌汽车部件有限公司</v>
          </cell>
          <cell r="F181" t="str">
            <v>金属件事业部</v>
          </cell>
          <cell r="G181" t="str">
            <v>底座装配车间</v>
          </cell>
          <cell r="H181" t="str">
            <v>组装工</v>
          </cell>
          <cell r="I181" t="str">
            <v>河北</v>
          </cell>
          <cell r="J181" t="str">
            <v>河北工厂</v>
          </cell>
        </row>
        <row r="182">
          <cell r="B182" t="str">
            <v>张艳</v>
          </cell>
          <cell r="C182" t="str">
            <v>女</v>
          </cell>
          <cell r="D182" t="str">
            <v>前台</v>
          </cell>
          <cell r="E182" t="str">
            <v>河北光华荣昌汽车部件有限公司</v>
          </cell>
          <cell r="F182" t="str">
            <v>金属件事业部</v>
          </cell>
          <cell r="G182" t="str">
            <v>底座装配车间</v>
          </cell>
          <cell r="H182" t="str">
            <v>组装工</v>
          </cell>
          <cell r="I182" t="str">
            <v>河北</v>
          </cell>
          <cell r="J182" t="str">
            <v>河北工厂</v>
          </cell>
        </row>
        <row r="183">
          <cell r="B183" t="str">
            <v>崔金朋</v>
          </cell>
          <cell r="C183" t="str">
            <v>女</v>
          </cell>
          <cell r="D183" t="str">
            <v>前台</v>
          </cell>
          <cell r="E183" t="str">
            <v>河北光华荣昌汽车部件有限公司</v>
          </cell>
          <cell r="F183" t="str">
            <v>金属件事业部</v>
          </cell>
          <cell r="G183" t="str">
            <v>底座装配车间</v>
          </cell>
          <cell r="H183" t="str">
            <v>组装工</v>
          </cell>
          <cell r="I183" t="str">
            <v>河北</v>
          </cell>
          <cell r="J183" t="str">
            <v>河北工厂</v>
          </cell>
        </row>
        <row r="184">
          <cell r="B184" t="str">
            <v>赵秋杰</v>
          </cell>
          <cell r="C184" t="str">
            <v>女</v>
          </cell>
          <cell r="D184" t="str">
            <v>前台</v>
          </cell>
          <cell r="E184" t="str">
            <v>河北光华荣昌汽车部件有限公司</v>
          </cell>
          <cell r="F184" t="str">
            <v>金属件事业部</v>
          </cell>
          <cell r="G184" t="str">
            <v>底座装配车间</v>
          </cell>
          <cell r="H184" t="str">
            <v>组装工</v>
          </cell>
          <cell r="I184" t="str">
            <v>河北</v>
          </cell>
          <cell r="J184" t="str">
            <v>河北工厂</v>
          </cell>
        </row>
        <row r="185">
          <cell r="B185" t="str">
            <v>罗娜</v>
          </cell>
          <cell r="C185" t="str">
            <v>女</v>
          </cell>
          <cell r="D185" t="str">
            <v>前台</v>
          </cell>
          <cell r="E185" t="str">
            <v>河北光华荣昌汽车部件有限公司</v>
          </cell>
          <cell r="F185" t="str">
            <v>金属件事业部</v>
          </cell>
          <cell r="G185" t="str">
            <v>底座装配车间</v>
          </cell>
          <cell r="H185" t="str">
            <v>组装工</v>
          </cell>
          <cell r="I185" t="str">
            <v>河北</v>
          </cell>
          <cell r="J185" t="str">
            <v>河北工厂</v>
          </cell>
        </row>
        <row r="186">
          <cell r="B186" t="str">
            <v>蒋观龙</v>
          </cell>
          <cell r="C186" t="str">
            <v>男</v>
          </cell>
          <cell r="D186" t="str">
            <v>前台</v>
          </cell>
          <cell r="E186" t="str">
            <v>河北光华荣昌汽车部件有限公司</v>
          </cell>
          <cell r="F186" t="str">
            <v>金属件事业部</v>
          </cell>
          <cell r="G186" t="str">
            <v>底座装配车间</v>
          </cell>
          <cell r="H186" t="str">
            <v>组装工</v>
          </cell>
          <cell r="I186" t="str">
            <v>河北</v>
          </cell>
          <cell r="J186" t="str">
            <v>河北工厂</v>
          </cell>
        </row>
        <row r="187">
          <cell r="B187" t="str">
            <v>刘培杰</v>
          </cell>
          <cell r="C187" t="str">
            <v>男</v>
          </cell>
          <cell r="D187" t="str">
            <v>前台</v>
          </cell>
          <cell r="E187" t="str">
            <v>河北光华荣昌汽车部件有限公司</v>
          </cell>
          <cell r="F187" t="str">
            <v>金属件事业部</v>
          </cell>
          <cell r="G187" t="str">
            <v>底座装配车间</v>
          </cell>
          <cell r="H187" t="str">
            <v>组装工</v>
          </cell>
          <cell r="I187" t="str">
            <v>河北</v>
          </cell>
          <cell r="J187" t="str">
            <v>河北工厂</v>
          </cell>
        </row>
        <row r="188">
          <cell r="B188" t="str">
            <v>张洪亮</v>
          </cell>
          <cell r="C188" t="str">
            <v>男</v>
          </cell>
          <cell r="D188" t="str">
            <v>前台</v>
          </cell>
          <cell r="E188" t="str">
            <v>河北光华荣昌汽车部件有限公司</v>
          </cell>
          <cell r="F188" t="str">
            <v>金属件事业部</v>
          </cell>
          <cell r="G188" t="str">
            <v>底座装配车间</v>
          </cell>
          <cell r="H188" t="str">
            <v>组装工</v>
          </cell>
          <cell r="I188" t="str">
            <v>河北</v>
          </cell>
          <cell r="J188" t="str">
            <v>河北工厂</v>
          </cell>
        </row>
        <row r="189">
          <cell r="B189" t="str">
            <v>杨桐</v>
          </cell>
          <cell r="C189" t="str">
            <v>男</v>
          </cell>
          <cell r="D189" t="str">
            <v>前台</v>
          </cell>
          <cell r="E189" t="str">
            <v>河北光华荣昌汽车部件有限公司</v>
          </cell>
          <cell r="F189" t="str">
            <v>金属件事业部</v>
          </cell>
          <cell r="G189" t="str">
            <v>底座装配车间</v>
          </cell>
          <cell r="H189" t="str">
            <v>H6/组装工</v>
          </cell>
          <cell r="I189" t="str">
            <v>河北</v>
          </cell>
          <cell r="J189" t="str">
            <v>河北工厂</v>
          </cell>
        </row>
        <row r="190">
          <cell r="B190" t="str">
            <v>刘淑霞</v>
          </cell>
          <cell r="C190" t="str">
            <v>女</v>
          </cell>
          <cell r="D190" t="str">
            <v>前台</v>
          </cell>
          <cell r="E190" t="str">
            <v>河北光华荣昌汽车部件有限公司</v>
          </cell>
          <cell r="F190" t="str">
            <v>金属件事业部</v>
          </cell>
          <cell r="G190" t="str">
            <v>底座装配车间</v>
          </cell>
          <cell r="H190" t="str">
            <v>组装工</v>
          </cell>
          <cell r="I190" t="str">
            <v>河北</v>
          </cell>
          <cell r="J190" t="str">
            <v>河北工厂</v>
          </cell>
        </row>
        <row r="191">
          <cell r="B191" t="str">
            <v>王秀华</v>
          </cell>
          <cell r="C191" t="str">
            <v>女</v>
          </cell>
          <cell r="D191" t="str">
            <v>前台</v>
          </cell>
          <cell r="E191" t="str">
            <v>河北光华荣昌汽车部件有限公司</v>
          </cell>
          <cell r="F191" t="str">
            <v>金属件事业部</v>
          </cell>
          <cell r="G191" t="str">
            <v>底座装配车间</v>
          </cell>
          <cell r="H191" t="str">
            <v>组装工</v>
          </cell>
          <cell r="I191" t="str">
            <v>河北</v>
          </cell>
          <cell r="J191" t="str">
            <v>河北工厂</v>
          </cell>
        </row>
        <row r="192">
          <cell r="B192" t="str">
            <v>高健朝</v>
          </cell>
          <cell r="C192" t="str">
            <v>男</v>
          </cell>
          <cell r="D192" t="str">
            <v>前台</v>
          </cell>
          <cell r="E192" t="str">
            <v>河北光华荣昌汽车部件有限公司</v>
          </cell>
          <cell r="F192" t="str">
            <v>金属件事业部</v>
          </cell>
          <cell r="G192" t="str">
            <v>底座装配车间</v>
          </cell>
          <cell r="H192" t="str">
            <v>组装工</v>
          </cell>
          <cell r="I192" t="str">
            <v>河北</v>
          </cell>
          <cell r="J192" t="str">
            <v>河北工厂</v>
          </cell>
        </row>
        <row r="193">
          <cell r="B193" t="str">
            <v>杨莉莉</v>
          </cell>
          <cell r="C193" t="str">
            <v>女</v>
          </cell>
          <cell r="D193" t="str">
            <v>前台</v>
          </cell>
          <cell r="E193" t="str">
            <v>河北光华荣昌汽车部件有限公司</v>
          </cell>
          <cell r="F193" t="str">
            <v>金属件事业部</v>
          </cell>
          <cell r="G193" t="str">
            <v>底座装配车间</v>
          </cell>
          <cell r="H193" t="str">
            <v>组装工</v>
          </cell>
          <cell r="I193" t="str">
            <v>河北</v>
          </cell>
          <cell r="J193" t="str">
            <v>河北工厂</v>
          </cell>
        </row>
        <row r="194">
          <cell r="B194" t="str">
            <v>李春乐</v>
          </cell>
          <cell r="C194" t="str">
            <v>男</v>
          </cell>
          <cell r="D194" t="str">
            <v>前台</v>
          </cell>
          <cell r="E194" t="str">
            <v>河北光华荣昌汽车部件有限公司</v>
          </cell>
          <cell r="F194" t="str">
            <v>金属件事业部</v>
          </cell>
          <cell r="G194" t="str">
            <v>底座装配车间</v>
          </cell>
          <cell r="H194" t="str">
            <v>组装工</v>
          </cell>
          <cell r="I194" t="str">
            <v>河北</v>
          </cell>
          <cell r="J194" t="str">
            <v>河北工厂</v>
          </cell>
        </row>
        <row r="195">
          <cell r="B195" t="str">
            <v>张强</v>
          </cell>
          <cell r="C195" t="str">
            <v>男</v>
          </cell>
          <cell r="D195" t="str">
            <v>前台</v>
          </cell>
          <cell r="E195" t="str">
            <v>河北光华荣昌汽车部件有限公司</v>
          </cell>
          <cell r="F195" t="str">
            <v>金属件事业部</v>
          </cell>
          <cell r="G195" t="str">
            <v>底座装配车间</v>
          </cell>
          <cell r="H195" t="str">
            <v>组装工</v>
          </cell>
          <cell r="I195" t="str">
            <v>河北</v>
          </cell>
          <cell r="J195" t="str">
            <v>河北工厂</v>
          </cell>
        </row>
        <row r="196">
          <cell r="B196" t="str">
            <v>刘阔阔</v>
          </cell>
          <cell r="C196" t="str">
            <v>男</v>
          </cell>
          <cell r="D196" t="str">
            <v>前台</v>
          </cell>
          <cell r="E196" t="str">
            <v>河北光华荣昌汽车部件有限公司</v>
          </cell>
          <cell r="F196" t="str">
            <v>金属件事业部</v>
          </cell>
          <cell r="G196" t="str">
            <v>底座装配车间</v>
          </cell>
          <cell r="H196" t="str">
            <v>组装工</v>
          </cell>
          <cell r="I196" t="str">
            <v>河北</v>
          </cell>
          <cell r="J196" t="str">
            <v>河北工厂</v>
          </cell>
        </row>
        <row r="197">
          <cell r="B197" t="str">
            <v>杨博文</v>
          </cell>
          <cell r="C197" t="str">
            <v>男</v>
          </cell>
          <cell r="D197" t="str">
            <v>前台</v>
          </cell>
          <cell r="E197" t="str">
            <v>河北光华荣昌汽车部件有限公司</v>
          </cell>
          <cell r="F197" t="str">
            <v>金属件事业部</v>
          </cell>
          <cell r="G197" t="str">
            <v>底座装配车间</v>
          </cell>
          <cell r="H197" t="str">
            <v>H6/组装工</v>
          </cell>
          <cell r="I197" t="str">
            <v>河北</v>
          </cell>
          <cell r="J197" t="str">
            <v>河北工厂</v>
          </cell>
        </row>
        <row r="198">
          <cell r="B198" t="str">
            <v>李玉庆</v>
          </cell>
          <cell r="C198" t="str">
            <v>男</v>
          </cell>
          <cell r="D198" t="str">
            <v>前台</v>
          </cell>
          <cell r="E198" t="str">
            <v>河北光华荣昌汽车部件有限公司</v>
          </cell>
          <cell r="F198" t="str">
            <v>金属件事业部</v>
          </cell>
          <cell r="G198" t="str">
            <v>底座装配车间</v>
          </cell>
          <cell r="H198" t="str">
            <v>组装工</v>
          </cell>
          <cell r="I198" t="str">
            <v>河北</v>
          </cell>
          <cell r="J198" t="str">
            <v>天津宏达翔科技有限公司</v>
          </cell>
        </row>
        <row r="199">
          <cell r="B199" t="str">
            <v>霍云菊</v>
          </cell>
          <cell r="C199" t="str">
            <v>女</v>
          </cell>
          <cell r="D199" t="str">
            <v>前台</v>
          </cell>
          <cell r="E199" t="str">
            <v>河北光华荣昌汽车部件有限公司</v>
          </cell>
          <cell r="F199" t="str">
            <v>金属件事业部</v>
          </cell>
          <cell r="G199" t="str">
            <v>底座装配车间</v>
          </cell>
          <cell r="H199" t="str">
            <v>组装工</v>
          </cell>
          <cell r="I199" t="str">
            <v>河北</v>
          </cell>
          <cell r="J199" t="str">
            <v>天津宏达翔科技有限公司</v>
          </cell>
        </row>
        <row r="200">
          <cell r="B200" t="str">
            <v>张巧慧</v>
          </cell>
          <cell r="C200" t="str">
            <v>女</v>
          </cell>
          <cell r="D200" t="str">
            <v>前台</v>
          </cell>
          <cell r="E200" t="str">
            <v>河北光华荣昌汽车部件有限公司</v>
          </cell>
          <cell r="F200" t="str">
            <v>金属件事业部</v>
          </cell>
          <cell r="G200" t="str">
            <v>电泳车间</v>
          </cell>
          <cell r="H200" t="str">
            <v>库管员</v>
          </cell>
          <cell r="I200" t="str">
            <v>河北</v>
          </cell>
          <cell r="J200" t="str">
            <v>河北工厂</v>
          </cell>
        </row>
        <row r="201">
          <cell r="B201" t="str">
            <v>张庆雨</v>
          </cell>
          <cell r="C201" t="str">
            <v>男</v>
          </cell>
          <cell r="D201" t="str">
            <v>前台</v>
          </cell>
          <cell r="E201" t="str">
            <v>河北光华荣昌汽车部件有限公司</v>
          </cell>
          <cell r="F201" t="str">
            <v>金属件事业部</v>
          </cell>
          <cell r="G201" t="str">
            <v>电泳车间</v>
          </cell>
          <cell r="H201" t="str">
            <v>维修工</v>
          </cell>
          <cell r="I201" t="str">
            <v>河北</v>
          </cell>
          <cell r="J201" t="str">
            <v>河北工厂</v>
          </cell>
        </row>
        <row r="202">
          <cell r="B202" t="str">
            <v>王云婧</v>
          </cell>
          <cell r="C202" t="str">
            <v>女</v>
          </cell>
          <cell r="D202" t="str">
            <v>前台</v>
          </cell>
          <cell r="E202" t="str">
            <v>河北光华荣昌汽车部件有限公司</v>
          </cell>
          <cell r="F202" t="str">
            <v>金属件事业部</v>
          </cell>
          <cell r="G202" t="str">
            <v>电泳车间</v>
          </cell>
          <cell r="H202" t="str">
            <v>代班组长/电泳</v>
          </cell>
          <cell r="I202" t="str">
            <v>河北</v>
          </cell>
          <cell r="J202" t="str">
            <v>河北工厂</v>
          </cell>
        </row>
        <row r="203">
          <cell r="B203" t="str">
            <v>刘宝洪</v>
          </cell>
          <cell r="C203" t="str">
            <v>男</v>
          </cell>
          <cell r="D203" t="str">
            <v>前台</v>
          </cell>
          <cell r="E203" t="str">
            <v>河北光华荣昌汽车部件有限公司</v>
          </cell>
          <cell r="F203" t="str">
            <v>金属件事业部</v>
          </cell>
          <cell r="G203" t="str">
            <v>电泳车间</v>
          </cell>
          <cell r="H203" t="str">
            <v>挂件工</v>
          </cell>
          <cell r="I203" t="str">
            <v>河北</v>
          </cell>
          <cell r="J203" t="str">
            <v>河北工厂</v>
          </cell>
        </row>
        <row r="204">
          <cell r="B204" t="str">
            <v>从恩健</v>
          </cell>
          <cell r="C204" t="str">
            <v>男</v>
          </cell>
          <cell r="D204" t="str">
            <v>前台</v>
          </cell>
          <cell r="E204" t="str">
            <v>河北光华荣昌汽车部件有限公司</v>
          </cell>
          <cell r="F204" t="str">
            <v>金属件事业部</v>
          </cell>
          <cell r="G204" t="str">
            <v>电泳车间</v>
          </cell>
          <cell r="H204" t="str">
            <v>挂件工</v>
          </cell>
          <cell r="I204" t="str">
            <v>河北</v>
          </cell>
          <cell r="J204" t="str">
            <v>河北工厂</v>
          </cell>
        </row>
        <row r="205">
          <cell r="B205" t="str">
            <v>窦桂英</v>
          </cell>
          <cell r="C205" t="str">
            <v>女</v>
          </cell>
          <cell r="D205" t="str">
            <v>前台</v>
          </cell>
          <cell r="E205" t="str">
            <v>河北光华荣昌汽车部件有限公司</v>
          </cell>
          <cell r="F205" t="str">
            <v>金属件事业部</v>
          </cell>
          <cell r="G205" t="str">
            <v>电泳车间</v>
          </cell>
          <cell r="H205" t="str">
            <v>挂件工</v>
          </cell>
          <cell r="I205" t="str">
            <v>河北</v>
          </cell>
          <cell r="J205" t="str">
            <v>河北工厂</v>
          </cell>
        </row>
        <row r="206">
          <cell r="B206" t="str">
            <v>张秀荣</v>
          </cell>
          <cell r="C206" t="str">
            <v>女</v>
          </cell>
          <cell r="D206" t="str">
            <v>前台</v>
          </cell>
          <cell r="E206" t="str">
            <v>河北光华荣昌汽车部件有限公司</v>
          </cell>
          <cell r="F206" t="str">
            <v>金属件事业部</v>
          </cell>
          <cell r="G206" t="str">
            <v>电泳车间</v>
          </cell>
          <cell r="H206" t="str">
            <v>挂件工</v>
          </cell>
          <cell r="I206" t="str">
            <v>河北</v>
          </cell>
          <cell r="J206" t="str">
            <v>河北工厂</v>
          </cell>
        </row>
        <row r="207">
          <cell r="B207" t="str">
            <v>果永红</v>
          </cell>
          <cell r="C207" t="str">
            <v>女</v>
          </cell>
          <cell r="D207" t="str">
            <v>前台</v>
          </cell>
          <cell r="E207" t="str">
            <v>河北光华荣昌汽车部件有限公司</v>
          </cell>
          <cell r="F207" t="str">
            <v>金属件事业部</v>
          </cell>
          <cell r="G207" t="str">
            <v>电泳车间</v>
          </cell>
          <cell r="H207" t="str">
            <v>挂件工</v>
          </cell>
          <cell r="I207" t="str">
            <v>河北</v>
          </cell>
          <cell r="J207" t="str">
            <v>河北工厂</v>
          </cell>
        </row>
        <row r="208">
          <cell r="B208" t="str">
            <v>李春凤</v>
          </cell>
          <cell r="C208" t="str">
            <v>女</v>
          </cell>
          <cell r="D208" t="str">
            <v>前台</v>
          </cell>
          <cell r="E208" t="str">
            <v>河北光华荣昌汽车部件有限公司</v>
          </cell>
          <cell r="F208" t="str">
            <v>金属件事业部</v>
          </cell>
          <cell r="G208" t="str">
            <v>电泳车间</v>
          </cell>
          <cell r="H208" t="str">
            <v>挂件工</v>
          </cell>
          <cell r="I208" t="str">
            <v>河北</v>
          </cell>
          <cell r="J208" t="str">
            <v>河北工厂</v>
          </cell>
        </row>
        <row r="209">
          <cell r="B209" t="str">
            <v>刘骜群</v>
          </cell>
          <cell r="C209" t="str">
            <v>男</v>
          </cell>
          <cell r="D209" t="str">
            <v>前台</v>
          </cell>
          <cell r="E209" t="str">
            <v>河北光华荣昌汽车部件有限公司</v>
          </cell>
          <cell r="F209" t="str">
            <v>金属件事业部</v>
          </cell>
          <cell r="G209" t="str">
            <v>电泳车间</v>
          </cell>
          <cell r="H209" t="str">
            <v>挂件工</v>
          </cell>
          <cell r="I209" t="str">
            <v>河北</v>
          </cell>
          <cell r="J209" t="str">
            <v>河北工厂</v>
          </cell>
        </row>
        <row r="210">
          <cell r="B210" t="str">
            <v>王发</v>
          </cell>
          <cell r="C210" t="str">
            <v>男</v>
          </cell>
          <cell r="D210" t="str">
            <v>前台</v>
          </cell>
          <cell r="E210" t="str">
            <v>河北光华荣昌汽车部件有限公司</v>
          </cell>
          <cell r="F210" t="str">
            <v>金属件事业部</v>
          </cell>
          <cell r="G210" t="str">
            <v>电泳车间</v>
          </cell>
          <cell r="H210" t="str">
            <v>电泳车间主任兼工艺工程师</v>
          </cell>
          <cell r="I210" t="str">
            <v>河北</v>
          </cell>
          <cell r="J210" t="str">
            <v>河北工厂</v>
          </cell>
        </row>
        <row r="211">
          <cell r="B211" t="str">
            <v>张超</v>
          </cell>
          <cell r="C211" t="str">
            <v>男</v>
          </cell>
          <cell r="D211" t="str">
            <v>前台</v>
          </cell>
          <cell r="E211" t="str">
            <v>河北光华荣昌汽车部件有限公司</v>
          </cell>
          <cell r="F211" t="str">
            <v>金属件事业部</v>
          </cell>
          <cell r="G211" t="str">
            <v>电泳车间</v>
          </cell>
          <cell r="H211" t="str">
            <v>电泳车间主任兼工艺工程师</v>
          </cell>
          <cell r="I211" t="str">
            <v>河北</v>
          </cell>
          <cell r="J211" t="str">
            <v>河北工厂</v>
          </cell>
        </row>
        <row r="212">
          <cell r="B212" t="str">
            <v>张艳嵩</v>
          </cell>
          <cell r="C212" t="str">
            <v>男</v>
          </cell>
          <cell r="D212" t="str">
            <v>前台</v>
          </cell>
          <cell r="E212" t="str">
            <v>河北光华荣昌汽车部件有限公司</v>
          </cell>
          <cell r="F212" t="str">
            <v>金属件事业部</v>
          </cell>
          <cell r="G212" t="str">
            <v>焊接车间</v>
          </cell>
          <cell r="H212" t="str">
            <v>摆件工</v>
          </cell>
          <cell r="I212" t="str">
            <v>河北</v>
          </cell>
          <cell r="J212" t="str">
            <v>沧州烽源人力资源服务有限公司</v>
          </cell>
        </row>
        <row r="213">
          <cell r="B213" t="str">
            <v>邓皓骏</v>
          </cell>
          <cell r="C213" t="str">
            <v>男</v>
          </cell>
          <cell r="D213" t="str">
            <v>前台</v>
          </cell>
          <cell r="E213" t="str">
            <v>河北光华荣昌汽车部件有限公司</v>
          </cell>
          <cell r="F213" t="str">
            <v>金属件事业部</v>
          </cell>
          <cell r="G213" t="str">
            <v>焊接车间</v>
          </cell>
          <cell r="H213" t="str">
            <v>摆件工</v>
          </cell>
          <cell r="I213" t="str">
            <v>河北</v>
          </cell>
          <cell r="J213" t="str">
            <v>沧州烽源人力资源服务有限公司</v>
          </cell>
        </row>
        <row r="214">
          <cell r="B214" t="str">
            <v>赵广策</v>
          </cell>
          <cell r="C214" t="str">
            <v>男</v>
          </cell>
          <cell r="D214" t="str">
            <v>前台</v>
          </cell>
          <cell r="E214" t="str">
            <v>河北光华荣昌汽车部件有限公司</v>
          </cell>
          <cell r="F214" t="str">
            <v>金属件事业部</v>
          </cell>
          <cell r="G214" t="str">
            <v>焊接车间</v>
          </cell>
          <cell r="H214" t="str">
            <v>摆件工</v>
          </cell>
          <cell r="I214" t="str">
            <v>河北</v>
          </cell>
          <cell r="J214" t="str">
            <v>沧州烽源人力资源服务有限公司</v>
          </cell>
        </row>
        <row r="215">
          <cell r="B215" t="str">
            <v>陈俊洪</v>
          </cell>
          <cell r="C215" t="str">
            <v>男</v>
          </cell>
          <cell r="D215" t="str">
            <v>前台</v>
          </cell>
          <cell r="E215" t="str">
            <v>河北光华荣昌汽车部件有限公司</v>
          </cell>
          <cell r="F215" t="str">
            <v>金属件事业部</v>
          </cell>
          <cell r="G215" t="str">
            <v>焊接车间</v>
          </cell>
          <cell r="H215" t="str">
            <v>摆件工</v>
          </cell>
          <cell r="I215" t="str">
            <v>河北</v>
          </cell>
          <cell r="J215" t="str">
            <v>沧州烽源人力资源服务有限公司</v>
          </cell>
        </row>
        <row r="216">
          <cell r="B216" t="str">
            <v>滕向政</v>
          </cell>
          <cell r="C216" t="str">
            <v>男</v>
          </cell>
          <cell r="D216" t="str">
            <v>前台</v>
          </cell>
          <cell r="E216" t="str">
            <v>河北光华荣昌汽车部件有限公司</v>
          </cell>
          <cell r="F216" t="str">
            <v>金属件事业部</v>
          </cell>
          <cell r="G216" t="str">
            <v>焊接车间</v>
          </cell>
          <cell r="H216" t="str">
            <v>摆件工</v>
          </cell>
          <cell r="I216" t="str">
            <v>河北</v>
          </cell>
          <cell r="J216" t="str">
            <v>沧州烽源人力资源服务有限公司</v>
          </cell>
        </row>
        <row r="217">
          <cell r="B217" t="str">
            <v>刘建轮</v>
          </cell>
          <cell r="C217" t="str">
            <v>男</v>
          </cell>
          <cell r="D217" t="str">
            <v>前台</v>
          </cell>
          <cell r="E217" t="str">
            <v>河北光华荣昌汽车部件有限公司</v>
          </cell>
          <cell r="F217" t="str">
            <v>金属件事业部</v>
          </cell>
          <cell r="G217" t="str">
            <v>焊接车间</v>
          </cell>
          <cell r="H217" t="str">
            <v>焊接工艺工程师</v>
          </cell>
          <cell r="I217" t="str">
            <v>河北</v>
          </cell>
          <cell r="J217" t="str">
            <v>河北工厂</v>
          </cell>
        </row>
        <row r="218">
          <cell r="B218" t="str">
            <v>阚兵兵</v>
          </cell>
          <cell r="C218" t="str">
            <v>男</v>
          </cell>
          <cell r="D218" t="str">
            <v>前台</v>
          </cell>
          <cell r="E218" t="str">
            <v>河北光华荣昌汽车部件有限公司</v>
          </cell>
          <cell r="F218" t="str">
            <v>金属件事业部</v>
          </cell>
          <cell r="G218" t="str">
            <v>焊接车间</v>
          </cell>
          <cell r="H218" t="str">
            <v>焊工</v>
          </cell>
          <cell r="I218" t="str">
            <v>河北</v>
          </cell>
          <cell r="J218" t="str">
            <v>河北工厂</v>
          </cell>
        </row>
        <row r="219">
          <cell r="B219" t="str">
            <v>耿晓朋</v>
          </cell>
          <cell r="C219" t="str">
            <v>男</v>
          </cell>
          <cell r="D219" t="str">
            <v>前台</v>
          </cell>
          <cell r="E219" t="str">
            <v>河北光华荣昌汽车部件有限公司</v>
          </cell>
          <cell r="F219" t="str">
            <v>金属件事业部</v>
          </cell>
          <cell r="G219" t="str">
            <v>焊接车间</v>
          </cell>
          <cell r="H219" t="str">
            <v>焊接车间主任</v>
          </cell>
          <cell r="I219" t="str">
            <v>河北</v>
          </cell>
          <cell r="J219" t="str">
            <v>河北工厂</v>
          </cell>
        </row>
        <row r="220">
          <cell r="B220" t="str">
            <v>刘如成</v>
          </cell>
          <cell r="C220" t="str">
            <v>男</v>
          </cell>
          <cell r="D220" t="str">
            <v>前台</v>
          </cell>
          <cell r="E220" t="str">
            <v>河北光华荣昌汽车部件有限公司</v>
          </cell>
          <cell r="F220" t="str">
            <v>金属件事业部</v>
          </cell>
          <cell r="G220" t="str">
            <v>焊接车间</v>
          </cell>
          <cell r="H220" t="str">
            <v>焊工</v>
          </cell>
          <cell r="I220" t="str">
            <v>河北</v>
          </cell>
          <cell r="J220" t="str">
            <v>河北工厂</v>
          </cell>
        </row>
        <row r="221">
          <cell r="B221" t="str">
            <v>左之力</v>
          </cell>
          <cell r="C221" t="str">
            <v>男</v>
          </cell>
          <cell r="D221" t="str">
            <v>前台</v>
          </cell>
          <cell r="E221" t="str">
            <v>河北光华荣昌汽车部件有限公司</v>
          </cell>
          <cell r="F221" t="str">
            <v>金属件事业部</v>
          </cell>
          <cell r="G221" t="str">
            <v>焊接车间</v>
          </cell>
          <cell r="H221" t="str">
            <v>模具维修</v>
          </cell>
          <cell r="I221" t="str">
            <v>河北</v>
          </cell>
          <cell r="J221" t="str">
            <v>河北工厂</v>
          </cell>
        </row>
        <row r="222">
          <cell r="B222" t="str">
            <v>田晓胜</v>
          </cell>
          <cell r="C222" t="str">
            <v>男</v>
          </cell>
          <cell r="D222" t="str">
            <v>前台</v>
          </cell>
          <cell r="E222" t="str">
            <v>河北光华荣昌汽车部件有限公司</v>
          </cell>
          <cell r="F222" t="str">
            <v>金属件事业部</v>
          </cell>
          <cell r="G222" t="str">
            <v>焊接车间</v>
          </cell>
          <cell r="H222" t="str">
            <v>调机员</v>
          </cell>
          <cell r="I222" t="str">
            <v>河北</v>
          </cell>
          <cell r="J222" t="str">
            <v>河北工厂</v>
          </cell>
        </row>
        <row r="223">
          <cell r="B223" t="str">
            <v>邓冬冬</v>
          </cell>
          <cell r="C223" t="str">
            <v>男</v>
          </cell>
          <cell r="D223" t="str">
            <v>前台</v>
          </cell>
          <cell r="E223" t="str">
            <v>河北光华荣昌汽车部件有限公司</v>
          </cell>
          <cell r="F223" t="str">
            <v>金属件事业部</v>
          </cell>
          <cell r="G223" t="str">
            <v>焊接车间</v>
          </cell>
          <cell r="H223" t="str">
            <v>焊工</v>
          </cell>
          <cell r="I223" t="str">
            <v>河北</v>
          </cell>
          <cell r="J223" t="str">
            <v>河北工厂</v>
          </cell>
        </row>
        <row r="224">
          <cell r="B224" t="str">
            <v>胡海明</v>
          </cell>
          <cell r="C224" t="str">
            <v>男</v>
          </cell>
          <cell r="D224" t="str">
            <v>前台</v>
          </cell>
          <cell r="E224" t="str">
            <v>河北光华荣昌汽车部件有限公司</v>
          </cell>
          <cell r="F224" t="str">
            <v>金属件事业部</v>
          </cell>
          <cell r="G224" t="str">
            <v>焊接车间</v>
          </cell>
          <cell r="H224" t="str">
            <v>焊工</v>
          </cell>
          <cell r="I224" t="str">
            <v>河北</v>
          </cell>
          <cell r="J224" t="str">
            <v>河北工厂</v>
          </cell>
        </row>
        <row r="225">
          <cell r="B225" t="str">
            <v>胡建谱</v>
          </cell>
          <cell r="C225" t="str">
            <v>男</v>
          </cell>
          <cell r="D225" t="str">
            <v>前台</v>
          </cell>
          <cell r="E225" t="str">
            <v>河北光华荣昌汽车部件有限公司</v>
          </cell>
          <cell r="F225" t="str">
            <v>金属件事业部</v>
          </cell>
          <cell r="G225" t="str">
            <v>焊接车间</v>
          </cell>
          <cell r="H225" t="str">
            <v>焊工</v>
          </cell>
          <cell r="I225" t="str">
            <v>河北</v>
          </cell>
          <cell r="J225" t="str">
            <v>河北工厂</v>
          </cell>
        </row>
        <row r="226">
          <cell r="B226" t="str">
            <v>赵亚帅</v>
          </cell>
          <cell r="C226" t="str">
            <v>男</v>
          </cell>
          <cell r="D226" t="str">
            <v>前台</v>
          </cell>
          <cell r="E226" t="str">
            <v>河北光华荣昌汽车部件有限公司</v>
          </cell>
          <cell r="F226" t="str">
            <v>金属件事业部</v>
          </cell>
          <cell r="G226" t="str">
            <v>焊接车间</v>
          </cell>
          <cell r="H226" t="str">
            <v>焊工</v>
          </cell>
          <cell r="I226" t="str">
            <v>河北</v>
          </cell>
          <cell r="J226" t="str">
            <v>河北工厂</v>
          </cell>
        </row>
        <row r="227">
          <cell r="B227" t="str">
            <v>孟新</v>
          </cell>
          <cell r="C227" t="str">
            <v>男</v>
          </cell>
          <cell r="D227" t="str">
            <v>前台</v>
          </cell>
          <cell r="E227" t="str">
            <v>河北光华荣昌汽车部件有限公司</v>
          </cell>
          <cell r="F227" t="str">
            <v>金属件事业部</v>
          </cell>
          <cell r="G227" t="str">
            <v>焊接车间</v>
          </cell>
          <cell r="H227" t="str">
            <v>焊工</v>
          </cell>
          <cell r="I227" t="str">
            <v>河北</v>
          </cell>
          <cell r="J227" t="str">
            <v>河北工厂</v>
          </cell>
        </row>
        <row r="228">
          <cell r="B228" t="str">
            <v>杨兴乐</v>
          </cell>
          <cell r="C228" t="str">
            <v>男</v>
          </cell>
          <cell r="D228" t="str">
            <v>前台</v>
          </cell>
          <cell r="E228" t="str">
            <v>河北光华荣昌汽车部件有限公司</v>
          </cell>
          <cell r="F228" t="str">
            <v>金属件事业部</v>
          </cell>
          <cell r="G228" t="str">
            <v>焊接车间</v>
          </cell>
          <cell r="H228" t="str">
            <v>焊工</v>
          </cell>
          <cell r="I228" t="str">
            <v>河北</v>
          </cell>
          <cell r="J228" t="str">
            <v>河北工厂</v>
          </cell>
        </row>
        <row r="229">
          <cell r="B229" t="str">
            <v>杨学涛</v>
          </cell>
          <cell r="C229" t="str">
            <v>男</v>
          </cell>
          <cell r="D229" t="str">
            <v>前台</v>
          </cell>
          <cell r="E229" t="str">
            <v>河北光华荣昌汽车部件有限公司</v>
          </cell>
          <cell r="F229" t="str">
            <v>金属件事业部</v>
          </cell>
          <cell r="G229" t="str">
            <v>焊接车间</v>
          </cell>
          <cell r="H229" t="str">
            <v>焊工</v>
          </cell>
          <cell r="I229" t="str">
            <v>河北</v>
          </cell>
          <cell r="J229" t="str">
            <v>河北工厂</v>
          </cell>
        </row>
        <row r="230">
          <cell r="B230" t="str">
            <v>朱洪来</v>
          </cell>
          <cell r="C230" t="str">
            <v>男</v>
          </cell>
          <cell r="D230" t="str">
            <v>前台</v>
          </cell>
          <cell r="E230" t="str">
            <v>河北光华荣昌汽车部件有限公司</v>
          </cell>
          <cell r="F230" t="str">
            <v>金属件事业部</v>
          </cell>
          <cell r="G230" t="str">
            <v>焊接车间</v>
          </cell>
          <cell r="H230" t="str">
            <v>焊工</v>
          </cell>
          <cell r="I230" t="str">
            <v>河北</v>
          </cell>
          <cell r="J230" t="str">
            <v>河北工厂</v>
          </cell>
        </row>
        <row r="231">
          <cell r="B231" t="str">
            <v>赵英才</v>
          </cell>
          <cell r="C231" t="str">
            <v>男</v>
          </cell>
          <cell r="D231" t="str">
            <v>前台</v>
          </cell>
          <cell r="E231" t="str">
            <v>河北光华荣昌汽车部件有限公司</v>
          </cell>
          <cell r="F231" t="str">
            <v>金属件事业部</v>
          </cell>
          <cell r="G231" t="str">
            <v>焊接车间</v>
          </cell>
          <cell r="H231" t="str">
            <v>焊工</v>
          </cell>
          <cell r="I231" t="str">
            <v>河北</v>
          </cell>
          <cell r="J231" t="str">
            <v>河北工厂</v>
          </cell>
        </row>
        <row r="232">
          <cell r="B232" t="str">
            <v>王忠</v>
          </cell>
          <cell r="C232" t="str">
            <v>男</v>
          </cell>
          <cell r="D232" t="str">
            <v>前台</v>
          </cell>
          <cell r="E232" t="str">
            <v>河北光华荣昌汽车部件有限公司</v>
          </cell>
          <cell r="F232" t="str">
            <v>金属件事业部</v>
          </cell>
          <cell r="G232" t="str">
            <v>焊接车间</v>
          </cell>
          <cell r="H232" t="str">
            <v>焊工</v>
          </cell>
          <cell r="I232" t="str">
            <v>河北</v>
          </cell>
          <cell r="J232" t="str">
            <v>河北工厂</v>
          </cell>
        </row>
        <row r="233">
          <cell r="B233" t="str">
            <v>李宾</v>
          </cell>
          <cell r="C233" t="str">
            <v>男</v>
          </cell>
          <cell r="D233" t="str">
            <v>前台</v>
          </cell>
          <cell r="E233" t="str">
            <v>河北光华荣昌汽车部件有限公司</v>
          </cell>
          <cell r="F233" t="str">
            <v>金属件事业部</v>
          </cell>
          <cell r="G233" t="str">
            <v>焊接车间</v>
          </cell>
          <cell r="H233" t="str">
            <v>焊工</v>
          </cell>
          <cell r="I233" t="str">
            <v>河北</v>
          </cell>
          <cell r="J233" t="str">
            <v>河北工厂</v>
          </cell>
        </row>
        <row r="234">
          <cell r="B234" t="str">
            <v>荆文彬</v>
          </cell>
          <cell r="C234" t="str">
            <v>男</v>
          </cell>
          <cell r="D234" t="str">
            <v>前台</v>
          </cell>
          <cell r="E234" t="str">
            <v>河北光华荣昌汽车部件有限公司</v>
          </cell>
          <cell r="F234" t="str">
            <v>金属件事业部</v>
          </cell>
          <cell r="G234" t="str">
            <v>焊接车间</v>
          </cell>
          <cell r="H234" t="str">
            <v>焊工</v>
          </cell>
          <cell r="I234" t="str">
            <v>河北</v>
          </cell>
          <cell r="J234" t="str">
            <v>河北工厂</v>
          </cell>
        </row>
        <row r="235">
          <cell r="B235" t="str">
            <v>宁文凯</v>
          </cell>
          <cell r="C235" t="str">
            <v>男</v>
          </cell>
          <cell r="D235" t="str">
            <v>前台</v>
          </cell>
          <cell r="E235" t="str">
            <v>河北光华荣昌汽车部件有限公司</v>
          </cell>
          <cell r="F235" t="str">
            <v>金属件事业部</v>
          </cell>
          <cell r="G235" t="str">
            <v>焊接车间</v>
          </cell>
          <cell r="H235" t="str">
            <v>焊工</v>
          </cell>
          <cell r="I235" t="str">
            <v>河北</v>
          </cell>
          <cell r="J235" t="str">
            <v>河北工厂</v>
          </cell>
        </row>
        <row r="236">
          <cell r="B236" t="str">
            <v>刘金岗</v>
          </cell>
          <cell r="C236" t="str">
            <v>男</v>
          </cell>
          <cell r="D236" t="str">
            <v>前台</v>
          </cell>
          <cell r="E236" t="str">
            <v>河北光华荣昌汽车部件有限公司</v>
          </cell>
          <cell r="F236" t="str">
            <v>金属件事业部</v>
          </cell>
          <cell r="G236" t="str">
            <v>焊接车间</v>
          </cell>
          <cell r="H236" t="str">
            <v>焊工</v>
          </cell>
          <cell r="I236" t="str">
            <v>河北</v>
          </cell>
          <cell r="J236" t="str">
            <v>河北工厂</v>
          </cell>
        </row>
        <row r="237">
          <cell r="B237" t="str">
            <v>孙华山</v>
          </cell>
          <cell r="C237" t="str">
            <v>男</v>
          </cell>
          <cell r="D237" t="str">
            <v>前台</v>
          </cell>
          <cell r="E237" t="str">
            <v>河北光华荣昌汽车部件有限公司</v>
          </cell>
          <cell r="F237" t="str">
            <v>金属件事业部</v>
          </cell>
          <cell r="G237" t="str">
            <v>焊接车间</v>
          </cell>
          <cell r="H237" t="str">
            <v>焊工</v>
          </cell>
          <cell r="I237" t="str">
            <v>河北</v>
          </cell>
          <cell r="J237" t="str">
            <v>河北工厂</v>
          </cell>
        </row>
        <row r="238">
          <cell r="B238" t="str">
            <v>丁友谊</v>
          </cell>
          <cell r="C238" t="str">
            <v>男</v>
          </cell>
          <cell r="D238" t="str">
            <v>前台</v>
          </cell>
          <cell r="E238" t="str">
            <v>河北光华荣昌汽车部件有限公司</v>
          </cell>
          <cell r="F238" t="str">
            <v>金属件事业部</v>
          </cell>
          <cell r="G238" t="str">
            <v>焊接车间</v>
          </cell>
          <cell r="H238" t="str">
            <v>焊工</v>
          </cell>
          <cell r="I238" t="str">
            <v>河北</v>
          </cell>
          <cell r="J238" t="str">
            <v>河北工厂</v>
          </cell>
        </row>
        <row r="239">
          <cell r="B239" t="str">
            <v>李明</v>
          </cell>
          <cell r="C239" t="str">
            <v>男</v>
          </cell>
          <cell r="D239" t="str">
            <v>前台</v>
          </cell>
          <cell r="E239" t="str">
            <v>河北光华荣昌汽车部件有限公司</v>
          </cell>
          <cell r="F239" t="str">
            <v>金属件事业部</v>
          </cell>
          <cell r="G239" t="str">
            <v>焊接车间</v>
          </cell>
          <cell r="H239" t="str">
            <v>焊工</v>
          </cell>
          <cell r="I239" t="str">
            <v>河北</v>
          </cell>
          <cell r="J239" t="str">
            <v>河北工厂</v>
          </cell>
        </row>
        <row r="240">
          <cell r="B240" t="str">
            <v>郭超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金属件事业部</v>
          </cell>
          <cell r="G240" t="str">
            <v>焊接车间</v>
          </cell>
          <cell r="H240" t="str">
            <v>焊工</v>
          </cell>
          <cell r="I240" t="str">
            <v>河北</v>
          </cell>
          <cell r="J240" t="str">
            <v>河北工厂</v>
          </cell>
        </row>
        <row r="241">
          <cell r="B241" t="str">
            <v>王进</v>
          </cell>
          <cell r="C241" t="str">
            <v>男</v>
          </cell>
          <cell r="D241" t="str">
            <v>前台</v>
          </cell>
          <cell r="E241" t="str">
            <v>河北光华荣昌汽车部件有限公司</v>
          </cell>
          <cell r="F241" t="str">
            <v>金属件事业部</v>
          </cell>
          <cell r="G241" t="str">
            <v>焊接车间</v>
          </cell>
          <cell r="H241" t="str">
            <v>焊工</v>
          </cell>
          <cell r="I241" t="str">
            <v>河北</v>
          </cell>
          <cell r="J241" t="str">
            <v>河北工厂</v>
          </cell>
        </row>
        <row r="242">
          <cell r="B242" t="str">
            <v>刘景源</v>
          </cell>
          <cell r="C242" t="str">
            <v>男</v>
          </cell>
          <cell r="D242" t="str">
            <v>前台</v>
          </cell>
          <cell r="E242" t="str">
            <v>河北光华荣昌汽车部件有限公司</v>
          </cell>
          <cell r="F242" t="str">
            <v>金属件事业部</v>
          </cell>
          <cell r="G242" t="str">
            <v>焊接车间</v>
          </cell>
          <cell r="H242" t="str">
            <v>焊工</v>
          </cell>
          <cell r="I242" t="str">
            <v>河北</v>
          </cell>
          <cell r="J242" t="str">
            <v>河北工厂</v>
          </cell>
        </row>
        <row r="243">
          <cell r="B243" t="str">
            <v>赵永昌</v>
          </cell>
          <cell r="C243" t="str">
            <v>男</v>
          </cell>
          <cell r="D243" t="str">
            <v>前台</v>
          </cell>
          <cell r="E243" t="str">
            <v>河北光华荣昌汽车部件有限公司</v>
          </cell>
          <cell r="F243" t="str">
            <v>金属件事业部</v>
          </cell>
          <cell r="G243" t="str">
            <v>焊接车间</v>
          </cell>
          <cell r="H243" t="str">
            <v>焊工</v>
          </cell>
          <cell r="I243" t="str">
            <v>河北</v>
          </cell>
          <cell r="J243" t="str">
            <v>河北工厂</v>
          </cell>
        </row>
        <row r="244">
          <cell r="B244" t="str">
            <v>刘玉红</v>
          </cell>
          <cell r="C244" t="str">
            <v>男</v>
          </cell>
          <cell r="D244" t="str">
            <v>前台</v>
          </cell>
          <cell r="E244" t="str">
            <v>河北光华荣昌汽车部件有限公司</v>
          </cell>
          <cell r="F244" t="str">
            <v>金属件事业部</v>
          </cell>
          <cell r="G244" t="str">
            <v>焊接车间</v>
          </cell>
          <cell r="H244" t="str">
            <v>焊工</v>
          </cell>
          <cell r="I244" t="str">
            <v>河北</v>
          </cell>
          <cell r="J244" t="str">
            <v>河北工厂</v>
          </cell>
        </row>
        <row r="245">
          <cell r="B245" t="str">
            <v>孙广林</v>
          </cell>
          <cell r="C245" t="str">
            <v>男</v>
          </cell>
          <cell r="D245" t="str">
            <v>前台</v>
          </cell>
          <cell r="E245" t="str">
            <v>河北光华荣昌汽车部件有限公司</v>
          </cell>
          <cell r="F245" t="str">
            <v>金属件事业部</v>
          </cell>
          <cell r="G245" t="str">
            <v>焊接车间</v>
          </cell>
          <cell r="H245" t="str">
            <v>辅工（检验）</v>
          </cell>
          <cell r="I245" t="str">
            <v>河北</v>
          </cell>
          <cell r="J245" t="str">
            <v>河北工厂</v>
          </cell>
        </row>
        <row r="246">
          <cell r="B246" t="str">
            <v>孙国峰</v>
          </cell>
          <cell r="C246" t="str">
            <v>男</v>
          </cell>
          <cell r="D246" t="str">
            <v>前台</v>
          </cell>
          <cell r="E246" t="str">
            <v>河北光华荣昌汽车部件有限公司</v>
          </cell>
          <cell r="F246" t="str">
            <v>金属件事业部</v>
          </cell>
          <cell r="G246" t="str">
            <v>焊接车间</v>
          </cell>
          <cell r="H246" t="str">
            <v>辅工（检验）</v>
          </cell>
          <cell r="I246" t="str">
            <v>河北</v>
          </cell>
          <cell r="J246" t="str">
            <v>河北工厂</v>
          </cell>
        </row>
        <row r="247">
          <cell r="B247" t="str">
            <v>孙金海</v>
          </cell>
          <cell r="C247" t="str">
            <v>男</v>
          </cell>
          <cell r="D247" t="str">
            <v>前台</v>
          </cell>
          <cell r="E247" t="str">
            <v>河北光华荣昌汽车部件有限公司</v>
          </cell>
          <cell r="F247" t="str">
            <v>金属件事业部</v>
          </cell>
          <cell r="G247" t="str">
            <v>焊接车间</v>
          </cell>
          <cell r="H247" t="str">
            <v>辅工（检验）</v>
          </cell>
          <cell r="I247" t="str">
            <v>河北</v>
          </cell>
          <cell r="J247" t="str">
            <v>河北工厂</v>
          </cell>
        </row>
        <row r="248">
          <cell r="B248" t="str">
            <v>胡庆生</v>
          </cell>
          <cell r="C248" t="str">
            <v>男</v>
          </cell>
          <cell r="D248" t="str">
            <v>前台</v>
          </cell>
          <cell r="E248" t="str">
            <v>河北光华荣昌汽车部件有限公司</v>
          </cell>
          <cell r="F248" t="str">
            <v>金属件事业部</v>
          </cell>
          <cell r="G248" t="str">
            <v>焊接车间</v>
          </cell>
          <cell r="H248" t="str">
            <v>辅工（检验）</v>
          </cell>
          <cell r="I248" t="str">
            <v>河北</v>
          </cell>
          <cell r="J248" t="str">
            <v>河北工厂</v>
          </cell>
        </row>
        <row r="249">
          <cell r="B249" t="str">
            <v>张世玉</v>
          </cell>
          <cell r="C249" t="str">
            <v>男</v>
          </cell>
          <cell r="D249" t="str">
            <v>前台</v>
          </cell>
          <cell r="E249" t="str">
            <v>河北光华荣昌汽车部件有限公司</v>
          </cell>
          <cell r="F249" t="str">
            <v>金属件事业部</v>
          </cell>
          <cell r="G249" t="str">
            <v>焊接车间</v>
          </cell>
          <cell r="H249" t="str">
            <v>摆件工</v>
          </cell>
          <cell r="I249" t="str">
            <v>河北</v>
          </cell>
          <cell r="J249" t="str">
            <v>河北工厂</v>
          </cell>
        </row>
        <row r="250">
          <cell r="B250" t="str">
            <v>商松坡</v>
          </cell>
          <cell r="C250" t="str">
            <v>男</v>
          </cell>
          <cell r="D250" t="str">
            <v>前台</v>
          </cell>
          <cell r="E250" t="str">
            <v>河北光华荣昌汽车部件有限公司</v>
          </cell>
          <cell r="F250" t="str">
            <v>金属件事业部</v>
          </cell>
          <cell r="G250" t="str">
            <v>焊接车间</v>
          </cell>
          <cell r="H250" t="str">
            <v>摆件工</v>
          </cell>
          <cell r="I250" t="str">
            <v>河北</v>
          </cell>
          <cell r="J250" t="str">
            <v>河北工厂</v>
          </cell>
        </row>
        <row r="251">
          <cell r="B251" t="str">
            <v>刘金良</v>
          </cell>
          <cell r="C251" t="str">
            <v>男</v>
          </cell>
          <cell r="D251" t="str">
            <v>前台</v>
          </cell>
          <cell r="E251" t="str">
            <v>河北光华荣昌汽车部件有限公司</v>
          </cell>
          <cell r="F251" t="str">
            <v>金属件事业部</v>
          </cell>
          <cell r="G251" t="str">
            <v>焊接车间</v>
          </cell>
          <cell r="H251" t="str">
            <v>摆件工</v>
          </cell>
          <cell r="I251" t="str">
            <v>河北</v>
          </cell>
          <cell r="J251" t="str">
            <v>河北工厂</v>
          </cell>
        </row>
        <row r="252">
          <cell r="B252" t="str">
            <v>杨树国</v>
          </cell>
          <cell r="C252" t="str">
            <v>男</v>
          </cell>
          <cell r="D252" t="str">
            <v>前台</v>
          </cell>
          <cell r="E252" t="str">
            <v>河北光华荣昌汽车部件有限公司</v>
          </cell>
          <cell r="F252" t="str">
            <v>金属件事业部</v>
          </cell>
          <cell r="G252" t="str">
            <v>焊接车间</v>
          </cell>
          <cell r="H252" t="str">
            <v>摆件工</v>
          </cell>
          <cell r="I252" t="str">
            <v>河北</v>
          </cell>
          <cell r="J252" t="str">
            <v>河北工厂</v>
          </cell>
        </row>
        <row r="253">
          <cell r="B253" t="str">
            <v>韩桂栋</v>
          </cell>
          <cell r="C253" t="str">
            <v>男</v>
          </cell>
          <cell r="D253" t="str">
            <v>前台</v>
          </cell>
          <cell r="E253" t="str">
            <v>河北光华荣昌汽车部件有限公司</v>
          </cell>
          <cell r="F253" t="str">
            <v>金属件事业部</v>
          </cell>
          <cell r="G253" t="str">
            <v>焊接车间</v>
          </cell>
          <cell r="H253" t="str">
            <v>摆件工</v>
          </cell>
          <cell r="I253" t="str">
            <v>河北</v>
          </cell>
          <cell r="J253" t="str">
            <v>河北工厂</v>
          </cell>
        </row>
        <row r="254">
          <cell r="B254" t="str">
            <v>吴晓萌</v>
          </cell>
          <cell r="C254" t="str">
            <v>女</v>
          </cell>
          <cell r="D254" t="str">
            <v>前台</v>
          </cell>
          <cell r="E254" t="str">
            <v>河北光华荣昌汽车部件有限公司</v>
          </cell>
          <cell r="F254" t="str">
            <v>金属件事业部</v>
          </cell>
          <cell r="G254" t="str">
            <v>焊接车间</v>
          </cell>
          <cell r="H254" t="str">
            <v>摆件工</v>
          </cell>
          <cell r="I254" t="str">
            <v>河北</v>
          </cell>
          <cell r="J254" t="str">
            <v>河北工厂</v>
          </cell>
        </row>
        <row r="255">
          <cell r="B255" t="str">
            <v>王红梅</v>
          </cell>
          <cell r="C255" t="str">
            <v>女</v>
          </cell>
          <cell r="D255" t="str">
            <v>前台</v>
          </cell>
          <cell r="E255" t="str">
            <v>河北光华荣昌汽车部件有限公司</v>
          </cell>
          <cell r="F255" t="str">
            <v>金属件事业部</v>
          </cell>
          <cell r="G255" t="str">
            <v>焊接车间</v>
          </cell>
          <cell r="H255" t="str">
            <v>摆件工</v>
          </cell>
          <cell r="I255" t="str">
            <v>河北</v>
          </cell>
          <cell r="J255" t="str">
            <v>河北工厂</v>
          </cell>
        </row>
        <row r="256">
          <cell r="B256" t="str">
            <v>吴红红</v>
          </cell>
          <cell r="C256" t="str">
            <v>女</v>
          </cell>
          <cell r="D256" t="str">
            <v>前台</v>
          </cell>
          <cell r="E256" t="str">
            <v>河北光华荣昌汽车部件有限公司</v>
          </cell>
          <cell r="F256" t="str">
            <v>金属件事业部</v>
          </cell>
          <cell r="G256" t="str">
            <v>焊接车间</v>
          </cell>
          <cell r="H256" t="str">
            <v>摆件工</v>
          </cell>
          <cell r="I256" t="str">
            <v>河北</v>
          </cell>
          <cell r="J256" t="str">
            <v>河北工厂</v>
          </cell>
        </row>
        <row r="257">
          <cell r="B257" t="str">
            <v>刘双双</v>
          </cell>
          <cell r="C257" t="str">
            <v>女</v>
          </cell>
          <cell r="D257" t="str">
            <v>前台</v>
          </cell>
          <cell r="E257" t="str">
            <v>河北光华荣昌汽车部件有限公司</v>
          </cell>
          <cell r="F257" t="str">
            <v>金属件事业部</v>
          </cell>
          <cell r="G257" t="str">
            <v>焊接车间</v>
          </cell>
          <cell r="H257" t="str">
            <v>摆件工</v>
          </cell>
          <cell r="I257" t="str">
            <v>河北</v>
          </cell>
          <cell r="J257" t="str">
            <v>河北工厂</v>
          </cell>
        </row>
        <row r="258">
          <cell r="B258" t="str">
            <v>崔新玲</v>
          </cell>
          <cell r="C258" t="str">
            <v>女</v>
          </cell>
          <cell r="D258" t="str">
            <v>前台</v>
          </cell>
          <cell r="E258" t="str">
            <v>河北光华荣昌汽车部件有限公司</v>
          </cell>
          <cell r="F258" t="str">
            <v>金属件事业部</v>
          </cell>
          <cell r="G258" t="str">
            <v>焊接车间</v>
          </cell>
          <cell r="H258" t="str">
            <v>摆件工</v>
          </cell>
          <cell r="I258" t="str">
            <v>河北</v>
          </cell>
          <cell r="J258" t="str">
            <v>河北工厂</v>
          </cell>
        </row>
        <row r="259">
          <cell r="B259" t="str">
            <v>张景义</v>
          </cell>
          <cell r="C259" t="str">
            <v>男</v>
          </cell>
          <cell r="D259" t="str">
            <v>前台</v>
          </cell>
          <cell r="E259" t="str">
            <v>河北光华荣昌汽车部件有限公司</v>
          </cell>
          <cell r="F259" t="str">
            <v>金属件事业部</v>
          </cell>
          <cell r="G259" t="str">
            <v>焊接车间</v>
          </cell>
          <cell r="H259" t="str">
            <v>摆件工</v>
          </cell>
          <cell r="I259" t="str">
            <v>河北</v>
          </cell>
          <cell r="J259" t="str">
            <v>河北工厂</v>
          </cell>
        </row>
        <row r="260">
          <cell r="B260" t="str">
            <v>邓博元</v>
          </cell>
          <cell r="C260" t="str">
            <v>男</v>
          </cell>
          <cell r="D260" t="str">
            <v>前台</v>
          </cell>
          <cell r="E260" t="str">
            <v>河北光华荣昌汽车部件有限公司</v>
          </cell>
          <cell r="F260" t="str">
            <v>金属件事业部</v>
          </cell>
          <cell r="G260" t="str">
            <v>焊接车间</v>
          </cell>
          <cell r="H260" t="str">
            <v>摆件工</v>
          </cell>
          <cell r="I260" t="str">
            <v>河北</v>
          </cell>
          <cell r="J260" t="str">
            <v>河北工厂</v>
          </cell>
        </row>
        <row r="261">
          <cell r="B261" t="str">
            <v>柴爱霞</v>
          </cell>
          <cell r="C261" t="str">
            <v>女</v>
          </cell>
          <cell r="D261" t="str">
            <v>前台</v>
          </cell>
          <cell r="E261" t="str">
            <v>河北光华荣昌汽车部件有限公司</v>
          </cell>
          <cell r="F261" t="str">
            <v>金属件事业部</v>
          </cell>
          <cell r="G261" t="str">
            <v>焊接车间</v>
          </cell>
          <cell r="H261" t="str">
            <v>摆件工</v>
          </cell>
          <cell r="I261" t="str">
            <v>河北</v>
          </cell>
          <cell r="J261" t="str">
            <v>河北工厂</v>
          </cell>
        </row>
        <row r="262">
          <cell r="B262" t="str">
            <v>魏建东</v>
          </cell>
          <cell r="C262" t="str">
            <v>男</v>
          </cell>
          <cell r="D262" t="str">
            <v>前台</v>
          </cell>
          <cell r="E262" t="str">
            <v>河北光华荣昌汽车部件有限公司</v>
          </cell>
          <cell r="F262" t="str">
            <v>金属件事业部</v>
          </cell>
          <cell r="G262" t="str">
            <v>焊接车间</v>
          </cell>
          <cell r="H262" t="str">
            <v>摆件工</v>
          </cell>
          <cell r="I262" t="str">
            <v>河北</v>
          </cell>
          <cell r="J262" t="str">
            <v>河北工厂</v>
          </cell>
        </row>
        <row r="263">
          <cell r="B263" t="str">
            <v>路海亮</v>
          </cell>
          <cell r="C263" t="str">
            <v>男</v>
          </cell>
          <cell r="D263" t="str">
            <v>前台</v>
          </cell>
          <cell r="E263" t="str">
            <v>河北光华荣昌汽车部件有限公司</v>
          </cell>
          <cell r="F263" t="str">
            <v>金属件事业部</v>
          </cell>
          <cell r="G263" t="str">
            <v>焊接车间</v>
          </cell>
          <cell r="H263" t="str">
            <v>摆件工</v>
          </cell>
          <cell r="I263" t="str">
            <v>河北</v>
          </cell>
          <cell r="J263" t="str">
            <v>河北工厂</v>
          </cell>
        </row>
        <row r="264">
          <cell r="B264" t="str">
            <v>孙永建</v>
          </cell>
          <cell r="C264" t="str">
            <v>男</v>
          </cell>
          <cell r="D264" t="str">
            <v>前台</v>
          </cell>
          <cell r="E264" t="str">
            <v>河北光华荣昌汽车部件有限公司</v>
          </cell>
          <cell r="F264" t="str">
            <v>金属件事业部</v>
          </cell>
          <cell r="G264" t="str">
            <v>焊接车间</v>
          </cell>
          <cell r="H264" t="str">
            <v>焊工</v>
          </cell>
          <cell r="I264" t="str">
            <v>河北</v>
          </cell>
          <cell r="J264" t="str">
            <v>河北工厂</v>
          </cell>
        </row>
        <row r="265">
          <cell r="B265" t="str">
            <v>徐立钊</v>
          </cell>
          <cell r="C265" t="str">
            <v>男</v>
          </cell>
          <cell r="D265" t="str">
            <v>前台</v>
          </cell>
          <cell r="E265" t="str">
            <v>河北光华荣昌汽车部件有限公司</v>
          </cell>
          <cell r="F265" t="str">
            <v>金属件事业部</v>
          </cell>
          <cell r="G265" t="str">
            <v>焊接车间</v>
          </cell>
          <cell r="H265" t="str">
            <v>摆件工</v>
          </cell>
          <cell r="I265" t="str">
            <v>河北</v>
          </cell>
          <cell r="J265" t="str">
            <v>河北工厂</v>
          </cell>
        </row>
        <row r="266">
          <cell r="B266" t="str">
            <v>赵家奇</v>
          </cell>
          <cell r="C266" t="str">
            <v>女</v>
          </cell>
          <cell r="D266" t="str">
            <v>前台</v>
          </cell>
          <cell r="E266" t="str">
            <v>河北光华荣昌汽车部件有限公司</v>
          </cell>
          <cell r="F266" t="str">
            <v>金属件事业部</v>
          </cell>
          <cell r="G266" t="str">
            <v>焊接车间</v>
          </cell>
          <cell r="H266" t="str">
            <v>焊工</v>
          </cell>
          <cell r="I266" t="str">
            <v>河北</v>
          </cell>
          <cell r="J266" t="str">
            <v>河北工厂</v>
          </cell>
        </row>
        <row r="267">
          <cell r="B267" t="str">
            <v>孟令帅</v>
          </cell>
          <cell r="C267" t="str">
            <v>男</v>
          </cell>
          <cell r="D267" t="str">
            <v>前台</v>
          </cell>
          <cell r="E267" t="str">
            <v>河北光华荣昌汽车部件有限公司</v>
          </cell>
          <cell r="F267" t="str">
            <v>金属件事业部</v>
          </cell>
          <cell r="G267" t="str">
            <v>焊接车间</v>
          </cell>
          <cell r="H267" t="str">
            <v>摆件工</v>
          </cell>
          <cell r="I267" t="str">
            <v>河北</v>
          </cell>
          <cell r="J267" t="str">
            <v>河北工厂</v>
          </cell>
        </row>
        <row r="268">
          <cell r="B268" t="str">
            <v>于华彬</v>
          </cell>
          <cell r="C268" t="str">
            <v>男</v>
          </cell>
          <cell r="D268" t="str">
            <v>前台</v>
          </cell>
          <cell r="E268" t="str">
            <v>河北光华荣昌汽车部件有限公司</v>
          </cell>
          <cell r="F268" t="str">
            <v>金属件事业部</v>
          </cell>
          <cell r="G268" t="str">
            <v>焊接车间</v>
          </cell>
          <cell r="H268" t="str">
            <v>辅工（检验）</v>
          </cell>
          <cell r="I268" t="str">
            <v>河北</v>
          </cell>
          <cell r="J268" t="str">
            <v>河北工厂</v>
          </cell>
        </row>
        <row r="269">
          <cell r="B269" t="str">
            <v>王新楼</v>
          </cell>
          <cell r="C269" t="str">
            <v>男</v>
          </cell>
          <cell r="D269" t="str">
            <v>前台</v>
          </cell>
          <cell r="E269" t="str">
            <v>河北光华荣昌汽车部件部件公司</v>
          </cell>
          <cell r="F269" t="str">
            <v>金属件事业部</v>
          </cell>
          <cell r="G269" t="str">
            <v>焊接车间</v>
          </cell>
          <cell r="H269" t="str">
            <v>摆件工</v>
          </cell>
          <cell r="I269" t="str">
            <v>河北</v>
          </cell>
          <cell r="J269" t="str">
            <v>河北工厂</v>
          </cell>
        </row>
        <row r="270">
          <cell r="B270" t="str">
            <v>沈小华</v>
          </cell>
          <cell r="C270" t="str">
            <v>女</v>
          </cell>
          <cell r="D270" t="str">
            <v>前台</v>
          </cell>
          <cell r="E270" t="str">
            <v>河北光华荣昌汽车部件部件公司</v>
          </cell>
          <cell r="F270" t="str">
            <v>金属件事业部</v>
          </cell>
          <cell r="G270" t="str">
            <v>焊接车间</v>
          </cell>
          <cell r="H270" t="str">
            <v>摆件工</v>
          </cell>
          <cell r="I270" t="str">
            <v>河北</v>
          </cell>
          <cell r="J270" t="str">
            <v>河北工厂</v>
          </cell>
        </row>
        <row r="271">
          <cell r="B271" t="str">
            <v>程顺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金属件事业部</v>
          </cell>
          <cell r="G271" t="str">
            <v>焊接车间</v>
          </cell>
          <cell r="H271" t="str">
            <v>摆件工</v>
          </cell>
          <cell r="I271" t="str">
            <v>河北</v>
          </cell>
          <cell r="J271" t="str">
            <v>河北工厂</v>
          </cell>
        </row>
        <row r="272">
          <cell r="B272" t="str">
            <v>刘宏帅</v>
          </cell>
          <cell r="C272" t="str">
            <v>男</v>
          </cell>
          <cell r="D272" t="str">
            <v>前台</v>
          </cell>
          <cell r="E272" t="str">
            <v>河北光华荣昌汽车部件有限公司</v>
          </cell>
          <cell r="F272" t="str">
            <v>金属件事业部</v>
          </cell>
          <cell r="G272" t="str">
            <v>焊接车间</v>
          </cell>
          <cell r="H272" t="str">
            <v>摆件工</v>
          </cell>
          <cell r="I272" t="str">
            <v>河北</v>
          </cell>
          <cell r="J272" t="str">
            <v>河北工厂</v>
          </cell>
        </row>
        <row r="273">
          <cell r="B273" t="str">
            <v>范志超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金属件事业部</v>
          </cell>
          <cell r="G273" t="str">
            <v>焊接车间</v>
          </cell>
          <cell r="H273" t="str">
            <v>摆件工</v>
          </cell>
          <cell r="I273" t="str">
            <v>河北</v>
          </cell>
          <cell r="J273" t="str">
            <v>河北工厂</v>
          </cell>
        </row>
        <row r="274">
          <cell r="B274" t="str">
            <v>郑晨阳</v>
          </cell>
          <cell r="C274" t="str">
            <v>男</v>
          </cell>
          <cell r="D274" t="str">
            <v>前台</v>
          </cell>
          <cell r="E274" t="str">
            <v>河北光华荣昌汽车部件有限公司</v>
          </cell>
          <cell r="F274" t="str">
            <v>金属件事业部</v>
          </cell>
          <cell r="G274" t="str">
            <v>焊接车间</v>
          </cell>
          <cell r="H274" t="str">
            <v>摆件工</v>
          </cell>
          <cell r="I274" t="str">
            <v>河北</v>
          </cell>
          <cell r="J274" t="str">
            <v>河北工厂</v>
          </cell>
        </row>
        <row r="275">
          <cell r="B275" t="str">
            <v>高云浩</v>
          </cell>
          <cell r="C275" t="str">
            <v>男</v>
          </cell>
          <cell r="D275" t="str">
            <v>前台</v>
          </cell>
          <cell r="E275" t="str">
            <v>河北光华荣昌汽车部件有限公司</v>
          </cell>
          <cell r="F275" t="str">
            <v>金属件事业部</v>
          </cell>
          <cell r="G275" t="str">
            <v>焊接车间</v>
          </cell>
          <cell r="H275" t="str">
            <v>摆件工</v>
          </cell>
          <cell r="I275" t="str">
            <v>河北</v>
          </cell>
          <cell r="J275" t="str">
            <v>河北工厂</v>
          </cell>
        </row>
        <row r="276">
          <cell r="B276" t="str">
            <v>高杰</v>
          </cell>
          <cell r="C276" t="str">
            <v>女</v>
          </cell>
          <cell r="D276" t="str">
            <v>前台</v>
          </cell>
          <cell r="E276" t="str">
            <v>河北光华荣昌汽车部件有限公司</v>
          </cell>
          <cell r="F276" t="str">
            <v>金属件事业部</v>
          </cell>
          <cell r="G276" t="str">
            <v>焊接车间</v>
          </cell>
          <cell r="H276" t="str">
            <v>摆件工</v>
          </cell>
          <cell r="I276" t="str">
            <v>河北</v>
          </cell>
          <cell r="J276" t="str">
            <v>河北工厂</v>
          </cell>
        </row>
        <row r="277">
          <cell r="B277" t="str">
            <v>孙金茹</v>
          </cell>
          <cell r="C277" t="str">
            <v>女</v>
          </cell>
          <cell r="D277" t="str">
            <v>前台</v>
          </cell>
          <cell r="E277" t="str">
            <v>河北光华荣昌汽车部件有限公司</v>
          </cell>
          <cell r="F277" t="str">
            <v>金属件事业部</v>
          </cell>
          <cell r="G277" t="str">
            <v>焊接车间</v>
          </cell>
          <cell r="H277" t="str">
            <v>摆件工</v>
          </cell>
          <cell r="I277" t="str">
            <v>河北</v>
          </cell>
          <cell r="J277" t="str">
            <v>河北工厂</v>
          </cell>
        </row>
        <row r="278">
          <cell r="B278" t="str">
            <v>孙明明</v>
          </cell>
          <cell r="C278" t="str">
            <v>女</v>
          </cell>
          <cell r="D278" t="str">
            <v>前台</v>
          </cell>
          <cell r="E278" t="str">
            <v>河北光华荣昌汽车部件有限公司</v>
          </cell>
          <cell r="F278" t="str">
            <v>金属件事业部</v>
          </cell>
          <cell r="G278" t="str">
            <v>焊接车间</v>
          </cell>
          <cell r="H278" t="str">
            <v>摆件工</v>
          </cell>
          <cell r="I278" t="str">
            <v>河北</v>
          </cell>
          <cell r="J278" t="str">
            <v>天津宏达翔科技有限公司</v>
          </cell>
        </row>
        <row r="279">
          <cell r="B279" t="str">
            <v>范秀花</v>
          </cell>
          <cell r="C279" t="str">
            <v>女</v>
          </cell>
          <cell r="D279" t="str">
            <v>前台</v>
          </cell>
          <cell r="E279" t="str">
            <v>河北光华荣昌汽车部件有限公司</v>
          </cell>
          <cell r="F279" t="str">
            <v>金属件事业部</v>
          </cell>
          <cell r="G279" t="str">
            <v>焊接车间</v>
          </cell>
          <cell r="H279" t="str">
            <v>摆件工</v>
          </cell>
          <cell r="I279" t="str">
            <v>河北</v>
          </cell>
          <cell r="J279" t="str">
            <v>天津宏达翔科技有限公司</v>
          </cell>
        </row>
        <row r="280">
          <cell r="B280" t="str">
            <v>司艳策</v>
          </cell>
          <cell r="C280" t="str">
            <v>男</v>
          </cell>
          <cell r="D280" t="str">
            <v>前台</v>
          </cell>
          <cell r="E280" t="str">
            <v>河北光华荣昌汽车部件有限公司</v>
          </cell>
          <cell r="F280" t="str">
            <v>金属件事业部</v>
          </cell>
          <cell r="G280" t="str">
            <v>技术质量科</v>
          </cell>
          <cell r="H280" t="str">
            <v>科长</v>
          </cell>
          <cell r="I280" t="str">
            <v>河北</v>
          </cell>
          <cell r="J280" t="str">
            <v>河北工厂</v>
          </cell>
        </row>
        <row r="281">
          <cell r="B281" t="str">
            <v>刘元元</v>
          </cell>
          <cell r="C281" t="str">
            <v>女</v>
          </cell>
          <cell r="D281" t="str">
            <v>前台</v>
          </cell>
          <cell r="E281" t="str">
            <v>河北光华荣昌汽车部件有限公司</v>
          </cell>
          <cell r="F281" t="str">
            <v>金属件事业部</v>
          </cell>
          <cell r="G281" t="str">
            <v>技术质量科</v>
          </cell>
          <cell r="H281" t="str">
            <v>外检员</v>
          </cell>
          <cell r="I281" t="str">
            <v>河北</v>
          </cell>
          <cell r="J281" t="str">
            <v>河北工厂</v>
          </cell>
        </row>
        <row r="282">
          <cell r="B282" t="str">
            <v>陈自铅</v>
          </cell>
          <cell r="C282" t="str">
            <v>男</v>
          </cell>
          <cell r="D282" t="str">
            <v>前台</v>
          </cell>
          <cell r="E282" t="str">
            <v>河北光华荣昌汽车部件有限公司</v>
          </cell>
          <cell r="F282" t="str">
            <v>金属件事业部</v>
          </cell>
          <cell r="G282" t="str">
            <v>技术质量科</v>
          </cell>
          <cell r="H282" t="str">
            <v>质量员工程师</v>
          </cell>
          <cell r="I282" t="str">
            <v>河北</v>
          </cell>
          <cell r="J282" t="str">
            <v>河北工厂</v>
          </cell>
        </row>
        <row r="283">
          <cell r="B283" t="str">
            <v>刘祥成</v>
          </cell>
          <cell r="C283" t="str">
            <v>男</v>
          </cell>
          <cell r="D283" t="str">
            <v>前台</v>
          </cell>
          <cell r="E283" t="str">
            <v>河北光华荣昌汽车部件有限公司</v>
          </cell>
          <cell r="F283" t="str">
            <v>金属件事业部</v>
          </cell>
          <cell r="G283" t="str">
            <v>技术质量科</v>
          </cell>
          <cell r="H283" t="str">
            <v>质量员工程师</v>
          </cell>
          <cell r="I283" t="str">
            <v>河北</v>
          </cell>
          <cell r="J283" t="str">
            <v>河北工厂</v>
          </cell>
        </row>
        <row r="284">
          <cell r="B284" t="str">
            <v>郝家庆</v>
          </cell>
          <cell r="C284" t="str">
            <v>男</v>
          </cell>
          <cell r="D284" t="str">
            <v>前台</v>
          </cell>
          <cell r="E284" t="str">
            <v>河北光华荣昌汽车部件有限公司</v>
          </cell>
          <cell r="F284" t="str">
            <v>金属件事业部</v>
          </cell>
          <cell r="G284" t="str">
            <v>技术质量科</v>
          </cell>
          <cell r="H284" t="str">
            <v>化验员</v>
          </cell>
          <cell r="I284" t="str">
            <v>河北</v>
          </cell>
          <cell r="J284" t="str">
            <v>河北工厂</v>
          </cell>
        </row>
        <row r="285">
          <cell r="B285" t="str">
            <v>刘增莲</v>
          </cell>
          <cell r="C285" t="str">
            <v>女</v>
          </cell>
          <cell r="D285" t="str">
            <v>前台</v>
          </cell>
          <cell r="E285" t="str">
            <v>河北光华荣昌汽车部件有限公司</v>
          </cell>
          <cell r="F285" t="str">
            <v>金属件事业部</v>
          </cell>
          <cell r="G285" t="str">
            <v>生产管理科</v>
          </cell>
          <cell r="H285" t="str">
            <v>销售对账员</v>
          </cell>
          <cell r="I285" t="str">
            <v>河北</v>
          </cell>
          <cell r="J285" t="str">
            <v>河北工厂</v>
          </cell>
        </row>
        <row r="286">
          <cell r="B286" t="str">
            <v>马亚青</v>
          </cell>
          <cell r="C286" t="str">
            <v>女</v>
          </cell>
          <cell r="D286" t="str">
            <v>前台</v>
          </cell>
          <cell r="E286" t="str">
            <v>河北光华荣昌汽车部件有限公司</v>
          </cell>
          <cell r="F286" t="str">
            <v>金属件事业部</v>
          </cell>
          <cell r="G286" t="str">
            <v>生产管理科</v>
          </cell>
          <cell r="H286" t="str">
            <v>科长兼计划员</v>
          </cell>
          <cell r="I286" t="str">
            <v>河北</v>
          </cell>
          <cell r="J286" t="str">
            <v>河北工厂</v>
          </cell>
        </row>
        <row r="287">
          <cell r="B287" t="str">
            <v>何伟伟</v>
          </cell>
          <cell r="C287" t="str">
            <v>女</v>
          </cell>
          <cell r="D287" t="str">
            <v>前台</v>
          </cell>
          <cell r="E287" t="str">
            <v>河北光华荣昌汽车部件有限公司</v>
          </cell>
          <cell r="F287" t="str">
            <v>金属件事业部</v>
          </cell>
          <cell r="G287" t="str">
            <v>生产管理科</v>
          </cell>
          <cell r="H287" t="str">
            <v>核算员</v>
          </cell>
          <cell r="I287" t="str">
            <v>河北</v>
          </cell>
          <cell r="J287" t="str">
            <v>河北工厂</v>
          </cell>
        </row>
        <row r="288">
          <cell r="B288" t="str">
            <v>房珍珍</v>
          </cell>
          <cell r="C288" t="str">
            <v>女</v>
          </cell>
          <cell r="D288" t="str">
            <v>前台</v>
          </cell>
          <cell r="E288" t="str">
            <v>河北光华荣昌汽车部件有限公司</v>
          </cell>
          <cell r="F288" t="str">
            <v>金属件事业部</v>
          </cell>
          <cell r="G288" t="str">
            <v>生产管理科</v>
          </cell>
          <cell r="H288" t="str">
            <v>核算员</v>
          </cell>
          <cell r="I288" t="str">
            <v>河北</v>
          </cell>
          <cell r="J288" t="str">
            <v>河北工厂</v>
          </cell>
        </row>
        <row r="289">
          <cell r="B289" t="str">
            <v>吴英各</v>
          </cell>
          <cell r="C289" t="str">
            <v>男</v>
          </cell>
          <cell r="D289" t="str">
            <v>前台</v>
          </cell>
          <cell r="E289" t="str">
            <v>河北光华荣昌汽车部件有限公司</v>
          </cell>
          <cell r="F289" t="str">
            <v>金属件事业部</v>
          </cell>
          <cell r="G289" t="str">
            <v>项目管理科</v>
          </cell>
          <cell r="H289" t="str">
            <v>科长</v>
          </cell>
          <cell r="I289" t="str">
            <v>河北</v>
          </cell>
          <cell r="J289" t="str">
            <v>北京光华荣昌</v>
          </cell>
        </row>
        <row r="290">
          <cell r="B290" t="str">
            <v>冯亮亮</v>
          </cell>
          <cell r="C290" t="str">
            <v>男</v>
          </cell>
          <cell r="D290" t="str">
            <v>前台</v>
          </cell>
          <cell r="E290" t="str">
            <v>河北光华荣昌汽车部件有限公司</v>
          </cell>
          <cell r="F290" t="str">
            <v>金属件事业部</v>
          </cell>
          <cell r="G290" t="str">
            <v>项目管理科</v>
          </cell>
          <cell r="H290" t="str">
            <v>产品工程师</v>
          </cell>
          <cell r="I290" t="str">
            <v>河北</v>
          </cell>
          <cell r="J290" t="str">
            <v>河北工厂</v>
          </cell>
        </row>
        <row r="291">
          <cell r="B291" t="str">
            <v>滕奉伟</v>
          </cell>
          <cell r="C291" t="str">
            <v>男</v>
          </cell>
          <cell r="D291" t="str">
            <v>前台</v>
          </cell>
          <cell r="E291" t="str">
            <v>河北光华荣昌汽车部件有限公司</v>
          </cell>
          <cell r="F291" t="str">
            <v>金属件事业部</v>
          </cell>
          <cell r="G291" t="str">
            <v>项目管理科</v>
          </cell>
          <cell r="H291" t="str">
            <v>物料计划员</v>
          </cell>
          <cell r="I291" t="str">
            <v>河北</v>
          </cell>
          <cell r="J291" t="str">
            <v>河北工厂</v>
          </cell>
        </row>
        <row r="292">
          <cell r="B292" t="str">
            <v>吕宪超</v>
          </cell>
          <cell r="C292" t="str">
            <v>男</v>
          </cell>
          <cell r="D292" t="str">
            <v>前台</v>
          </cell>
          <cell r="E292" t="str">
            <v>河北光华荣昌汽车部件有限公司</v>
          </cell>
          <cell r="F292" t="str">
            <v>金属件事业部</v>
          </cell>
          <cell r="G292" t="str">
            <v>项目管理科</v>
          </cell>
          <cell r="H292" t="str">
            <v>物料计划员</v>
          </cell>
          <cell r="I292" t="str">
            <v>河北</v>
          </cell>
          <cell r="J292" t="str">
            <v>河北工厂</v>
          </cell>
        </row>
        <row r="293">
          <cell r="B293" t="str">
            <v>胡芳浩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金属件事业部</v>
          </cell>
          <cell r="G293" t="str">
            <v>项目管理科</v>
          </cell>
          <cell r="H293" t="str">
            <v>物料计划员</v>
          </cell>
          <cell r="I293" t="str">
            <v>河北</v>
          </cell>
          <cell r="J293" t="str">
            <v>河北工厂</v>
          </cell>
        </row>
        <row r="294">
          <cell r="B294" t="str">
            <v>范长志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金属件事业部</v>
          </cell>
          <cell r="G294" t="str">
            <v>项目管理科</v>
          </cell>
          <cell r="H294" t="str">
            <v>物料计划员</v>
          </cell>
          <cell r="I294" t="str">
            <v>河北</v>
          </cell>
          <cell r="J294" t="str">
            <v>河北工厂</v>
          </cell>
        </row>
        <row r="295">
          <cell r="B295" t="str">
            <v>赵艳翠</v>
          </cell>
          <cell r="C295" t="str">
            <v>女</v>
          </cell>
          <cell r="D295" t="str">
            <v>前台</v>
          </cell>
          <cell r="E295" t="str">
            <v>河北光华荣昌汽车部件有限公司</v>
          </cell>
          <cell r="F295" t="str">
            <v>金属件事业部</v>
          </cell>
          <cell r="G295" t="str">
            <v>项目管理科</v>
          </cell>
          <cell r="H295" t="str">
            <v>物料计划员</v>
          </cell>
          <cell r="I295" t="str">
            <v>河北</v>
          </cell>
          <cell r="J295" t="str">
            <v>河北工厂</v>
          </cell>
        </row>
        <row r="296">
          <cell r="B296" t="str">
            <v>刘梅娟</v>
          </cell>
          <cell r="C296" t="str">
            <v>女</v>
          </cell>
          <cell r="D296" t="str">
            <v>前台</v>
          </cell>
          <cell r="E296" t="str">
            <v>河北光华荣昌汽车部件有限公司</v>
          </cell>
          <cell r="F296" t="str">
            <v>金属件事业部</v>
          </cell>
          <cell r="G296" t="str">
            <v>销售服务科</v>
          </cell>
          <cell r="H296" t="str">
            <v>成品库</v>
          </cell>
          <cell r="I296" t="str">
            <v>河北</v>
          </cell>
          <cell r="J296" t="str">
            <v>河北工厂</v>
          </cell>
        </row>
        <row r="297">
          <cell r="B297" t="str">
            <v>杨慧娟</v>
          </cell>
          <cell r="C297" t="str">
            <v>女</v>
          </cell>
          <cell r="D297" t="str">
            <v>前台</v>
          </cell>
          <cell r="E297" t="str">
            <v>河北光华荣昌汽车部件有限公司</v>
          </cell>
          <cell r="F297" t="str">
            <v>金属件事业部</v>
          </cell>
          <cell r="G297" t="str">
            <v>销售服务科</v>
          </cell>
          <cell r="H297" t="str">
            <v>外协虚仓库管B</v>
          </cell>
          <cell r="I297" t="str">
            <v>河北</v>
          </cell>
          <cell r="J297" t="str">
            <v>河北工厂</v>
          </cell>
        </row>
        <row r="298">
          <cell r="B298" t="str">
            <v>吴宝新</v>
          </cell>
          <cell r="C298" t="str">
            <v>男</v>
          </cell>
          <cell r="D298" t="str">
            <v>前台</v>
          </cell>
          <cell r="E298" t="str">
            <v>河北光华荣昌汽车部件有限公司</v>
          </cell>
          <cell r="F298" t="str">
            <v>金属件事业部</v>
          </cell>
          <cell r="G298" t="str">
            <v>销售服务科</v>
          </cell>
          <cell r="H298" t="str">
            <v>前序原料库管</v>
          </cell>
          <cell r="I298" t="str">
            <v>河北</v>
          </cell>
          <cell r="J298" t="str">
            <v>河北工厂</v>
          </cell>
        </row>
        <row r="299">
          <cell r="B299" t="str">
            <v>高福亮</v>
          </cell>
          <cell r="C299" t="str">
            <v>男</v>
          </cell>
          <cell r="D299" t="str">
            <v>前台</v>
          </cell>
          <cell r="E299" t="str">
            <v>河北光华荣昌汽车部件有限公司</v>
          </cell>
          <cell r="F299" t="str">
            <v>金属件事业部</v>
          </cell>
          <cell r="G299" t="str">
            <v>销售服务科</v>
          </cell>
          <cell r="H299" t="str">
            <v>叉车司机</v>
          </cell>
          <cell r="I299" t="str">
            <v>河北</v>
          </cell>
          <cell r="J299" t="str">
            <v>河北工厂</v>
          </cell>
        </row>
        <row r="300">
          <cell r="B300" t="str">
            <v>刘振娜</v>
          </cell>
          <cell r="C300" t="str">
            <v>女</v>
          </cell>
          <cell r="D300" t="str">
            <v>前台</v>
          </cell>
          <cell r="E300" t="str">
            <v>河北光华荣昌汽车部件有限公司</v>
          </cell>
          <cell r="F300" t="str">
            <v>金属件事业部</v>
          </cell>
          <cell r="G300" t="str">
            <v>销售服务科</v>
          </cell>
          <cell r="H300" t="str">
            <v>外协虚仓库管A</v>
          </cell>
          <cell r="I300" t="str">
            <v>河北</v>
          </cell>
          <cell r="J300" t="str">
            <v>河北工厂</v>
          </cell>
        </row>
        <row r="301">
          <cell r="B301" t="str">
            <v>刘畅达</v>
          </cell>
          <cell r="C301" t="str">
            <v>男</v>
          </cell>
          <cell r="D301" t="str">
            <v>前台</v>
          </cell>
          <cell r="E301" t="str">
            <v>河北光华荣昌汽车部件有限公司</v>
          </cell>
          <cell r="F301" t="str">
            <v>金属件事业部</v>
          </cell>
          <cell r="G301" t="str">
            <v>销售服务科</v>
          </cell>
          <cell r="H301" t="str">
            <v>H6库管</v>
          </cell>
          <cell r="I301" t="str">
            <v>河北</v>
          </cell>
          <cell r="J301" t="str">
            <v>河北工厂</v>
          </cell>
        </row>
        <row r="302">
          <cell r="B302" t="str">
            <v>郭福双</v>
          </cell>
          <cell r="C302" t="str">
            <v>女</v>
          </cell>
          <cell r="D302" t="str">
            <v>前台</v>
          </cell>
          <cell r="E302" t="str">
            <v>河北光华荣昌汽车部件有限公司</v>
          </cell>
          <cell r="F302" t="str">
            <v>金属件事业部</v>
          </cell>
          <cell r="G302" t="str">
            <v>销售服务科</v>
          </cell>
          <cell r="H302" t="str">
            <v>功能件库管B</v>
          </cell>
          <cell r="I302" t="str">
            <v>河北</v>
          </cell>
          <cell r="J302" t="str">
            <v>河北工厂</v>
          </cell>
        </row>
        <row r="303">
          <cell r="B303" t="str">
            <v>王磊</v>
          </cell>
          <cell r="C303" t="str">
            <v>男</v>
          </cell>
          <cell r="D303" t="str">
            <v>前台</v>
          </cell>
          <cell r="E303" t="str">
            <v>河北光华荣昌汽车部件有限公司</v>
          </cell>
          <cell r="F303" t="str">
            <v>金属件事业部</v>
          </cell>
          <cell r="G303" t="str">
            <v>总经办</v>
          </cell>
          <cell r="H303" t="str">
            <v>总经理</v>
          </cell>
          <cell r="I303" t="str">
            <v>河北</v>
          </cell>
          <cell r="J303" t="str">
            <v>北京光华荣昌</v>
          </cell>
        </row>
        <row r="304">
          <cell r="B304" t="str">
            <v>向利新</v>
          </cell>
          <cell r="C304" t="str">
            <v>男</v>
          </cell>
          <cell r="D304" t="str">
            <v>前台</v>
          </cell>
          <cell r="E304" t="str">
            <v>河北光华荣昌汽车部件有限公司</v>
          </cell>
          <cell r="F304" t="str">
            <v>金属件事业部</v>
          </cell>
          <cell r="G304" t="str">
            <v>总经办</v>
          </cell>
          <cell r="H304" t="str">
            <v>总经理助理</v>
          </cell>
          <cell r="I304" t="str">
            <v>河北</v>
          </cell>
          <cell r="J304" t="str">
            <v>河北工厂</v>
          </cell>
        </row>
        <row r="305">
          <cell r="B305" t="str">
            <v>陈伟</v>
          </cell>
          <cell r="C305" t="str">
            <v>男</v>
          </cell>
          <cell r="D305" t="str">
            <v>前台</v>
          </cell>
          <cell r="E305" t="str">
            <v>河北光华荣昌汽车部件有限公司</v>
          </cell>
          <cell r="F305" t="str">
            <v>智能气控座椅事业一部</v>
          </cell>
          <cell r="G305" t="str">
            <v>厂长办公室</v>
          </cell>
          <cell r="H305" t="str">
            <v>厂长助理</v>
          </cell>
          <cell r="I305" t="str">
            <v>河北</v>
          </cell>
          <cell r="J305" t="str">
            <v>河北工厂</v>
          </cell>
        </row>
        <row r="306">
          <cell r="B306" t="str">
            <v>张俊婷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智能气控座椅事业一部</v>
          </cell>
          <cell r="G306" t="str">
            <v>底座装配车间</v>
          </cell>
          <cell r="H306" t="str">
            <v>组装工</v>
          </cell>
          <cell r="I306" t="str">
            <v>河北</v>
          </cell>
          <cell r="J306" t="str">
            <v>天津宏达翔科技有限公司</v>
          </cell>
        </row>
        <row r="307">
          <cell r="B307" t="str">
            <v>刘瑞霖</v>
          </cell>
          <cell r="C307" t="str">
            <v>男</v>
          </cell>
          <cell r="D307" t="str">
            <v>前台</v>
          </cell>
          <cell r="E307" t="str">
            <v>河北光华荣昌汽车部件有限公司</v>
          </cell>
          <cell r="F307" t="str">
            <v>智能气控座椅事业一部</v>
          </cell>
          <cell r="G307" t="str">
            <v>底座装配车间</v>
          </cell>
          <cell r="H307" t="str">
            <v>组装工</v>
          </cell>
          <cell r="I307" t="str">
            <v>河北</v>
          </cell>
          <cell r="J307" t="str">
            <v>天津宏达翔科技有限公司</v>
          </cell>
        </row>
        <row r="308">
          <cell r="B308" t="str">
            <v>李明泽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智能气控座椅事业一部</v>
          </cell>
          <cell r="G308" t="str">
            <v>底座装配车间</v>
          </cell>
          <cell r="H308" t="str">
            <v>组装工</v>
          </cell>
          <cell r="I308" t="str">
            <v>河北</v>
          </cell>
          <cell r="J308" t="str">
            <v>天津宏达翔科技有限公司</v>
          </cell>
        </row>
        <row r="309">
          <cell r="B309" t="str">
            <v>付冬阳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智能气控座椅事业一部</v>
          </cell>
          <cell r="G309" t="str">
            <v>底座装配车间</v>
          </cell>
          <cell r="H309" t="str">
            <v>组装工</v>
          </cell>
          <cell r="I309" t="str">
            <v>河北</v>
          </cell>
          <cell r="J309" t="str">
            <v>天津宏达翔科技有限公司</v>
          </cell>
        </row>
        <row r="310">
          <cell r="B310" t="str">
            <v>赵金鹏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智能气控座椅事业一部</v>
          </cell>
          <cell r="G310" t="str">
            <v>发泡车间</v>
          </cell>
          <cell r="H310" t="str">
            <v>发泡工</v>
          </cell>
          <cell r="I310" t="str">
            <v>河北</v>
          </cell>
          <cell r="J310" t="str">
            <v>沧州烽源人力资源服务有限公司</v>
          </cell>
        </row>
        <row r="311">
          <cell r="B311" t="str">
            <v>李媛</v>
          </cell>
          <cell r="C311" t="str">
            <v>女</v>
          </cell>
          <cell r="D311" t="str">
            <v>前台</v>
          </cell>
          <cell r="E311" t="str">
            <v>河北光华荣昌汽车部件有限公司</v>
          </cell>
          <cell r="F311" t="str">
            <v>智能气控座椅事业一部</v>
          </cell>
          <cell r="G311" t="str">
            <v>发泡车间</v>
          </cell>
          <cell r="H311" t="str">
            <v>发泡工</v>
          </cell>
          <cell r="I311" t="str">
            <v>河北</v>
          </cell>
          <cell r="J311" t="str">
            <v>沧州烽源人力资源服务有限公司</v>
          </cell>
        </row>
        <row r="312">
          <cell r="B312" t="str">
            <v>赵翠</v>
          </cell>
          <cell r="C312" t="str">
            <v>女</v>
          </cell>
          <cell r="D312" t="str">
            <v>前台</v>
          </cell>
          <cell r="E312" t="str">
            <v>河北光华荣昌汽车部件有限公司</v>
          </cell>
          <cell r="F312" t="str">
            <v>智能气控座椅事业一部</v>
          </cell>
          <cell r="G312" t="str">
            <v>发泡车间</v>
          </cell>
          <cell r="H312" t="str">
            <v>发泡工</v>
          </cell>
          <cell r="I312" t="str">
            <v>河北</v>
          </cell>
          <cell r="J312" t="str">
            <v>沧州烽源人力资源服务有限公司</v>
          </cell>
        </row>
        <row r="313">
          <cell r="B313" t="str">
            <v>姜俊霞</v>
          </cell>
          <cell r="C313" t="str">
            <v>女</v>
          </cell>
          <cell r="D313" t="str">
            <v>前台</v>
          </cell>
          <cell r="E313" t="str">
            <v>河北光华荣昌汽车部件有限公司</v>
          </cell>
          <cell r="F313" t="str">
            <v>智能气控座椅事业一部</v>
          </cell>
          <cell r="G313" t="str">
            <v>发泡车间</v>
          </cell>
          <cell r="H313" t="str">
            <v>发泡工</v>
          </cell>
          <cell r="I313" t="str">
            <v>河北</v>
          </cell>
          <cell r="J313" t="str">
            <v>沧州烽源人力资源服务有限公司</v>
          </cell>
        </row>
        <row r="314">
          <cell r="B314" t="str">
            <v>李小克</v>
          </cell>
          <cell r="C314" t="str">
            <v>女</v>
          </cell>
          <cell r="D314" t="str">
            <v>前台</v>
          </cell>
          <cell r="E314" t="str">
            <v>河北光华荣昌汽车部件有限公司</v>
          </cell>
          <cell r="F314" t="str">
            <v>智能气控座椅事业一部</v>
          </cell>
          <cell r="G314" t="str">
            <v>发泡车间</v>
          </cell>
          <cell r="H314" t="str">
            <v>发泡工</v>
          </cell>
          <cell r="I314" t="str">
            <v>河北</v>
          </cell>
          <cell r="J314" t="str">
            <v>沧州烽源人力资源服务有限公司</v>
          </cell>
        </row>
        <row r="315">
          <cell r="B315" t="str">
            <v>周震</v>
          </cell>
          <cell r="C315" t="str">
            <v>男</v>
          </cell>
          <cell r="D315" t="str">
            <v>前台</v>
          </cell>
          <cell r="E315" t="str">
            <v>河北光华荣昌汽车部件有限公司</v>
          </cell>
          <cell r="F315" t="str">
            <v>智能气控座椅事业一部</v>
          </cell>
          <cell r="G315" t="str">
            <v>发泡车间</v>
          </cell>
          <cell r="H315" t="str">
            <v>发泡工</v>
          </cell>
          <cell r="I315" t="str">
            <v>河北</v>
          </cell>
          <cell r="J315" t="str">
            <v>沧州烽源人力资源服务有限公司</v>
          </cell>
        </row>
        <row r="316">
          <cell r="B316" t="str">
            <v>吕佳陆</v>
          </cell>
          <cell r="C316" t="str">
            <v>男</v>
          </cell>
          <cell r="D316" t="str">
            <v>前台</v>
          </cell>
          <cell r="E316" t="str">
            <v>河北光华荣昌汽车部件有限公司</v>
          </cell>
          <cell r="F316" t="str">
            <v>智能气控座椅事业一部</v>
          </cell>
          <cell r="G316" t="str">
            <v>发泡车间</v>
          </cell>
          <cell r="H316" t="str">
            <v>发泡工</v>
          </cell>
          <cell r="I316" t="str">
            <v>河北</v>
          </cell>
          <cell r="J316" t="str">
            <v>沧州烽源人力资源服务有限公司</v>
          </cell>
        </row>
        <row r="317">
          <cell r="B317" t="str">
            <v>崔华震</v>
          </cell>
          <cell r="C317" t="str">
            <v>男</v>
          </cell>
          <cell r="D317" t="str">
            <v>前台</v>
          </cell>
          <cell r="E317" t="str">
            <v>河北光华荣昌汽车部件有限公司</v>
          </cell>
          <cell r="F317" t="str">
            <v>智能气控座椅事业一部</v>
          </cell>
          <cell r="G317" t="str">
            <v>发泡车间</v>
          </cell>
          <cell r="H317" t="str">
            <v>发泡工</v>
          </cell>
          <cell r="I317" t="str">
            <v>河北</v>
          </cell>
          <cell r="J317" t="str">
            <v>沧州烽源人力资源服务有限公司</v>
          </cell>
        </row>
        <row r="318">
          <cell r="B318" t="str">
            <v>崔杰</v>
          </cell>
          <cell r="C318" t="str">
            <v>男</v>
          </cell>
          <cell r="D318" t="str">
            <v>前台</v>
          </cell>
          <cell r="E318" t="str">
            <v>河北光华荣昌汽车部件有限公司</v>
          </cell>
          <cell r="F318" t="str">
            <v>智能气控座椅事业一部</v>
          </cell>
          <cell r="G318" t="str">
            <v>发泡车间</v>
          </cell>
          <cell r="H318" t="str">
            <v>发泡工</v>
          </cell>
          <cell r="I318" t="str">
            <v>河北</v>
          </cell>
          <cell r="J318" t="str">
            <v>沧州烽源人力资源服务有限公司</v>
          </cell>
        </row>
        <row r="319">
          <cell r="B319" t="str">
            <v>李昆</v>
          </cell>
          <cell r="C319" t="str">
            <v>女</v>
          </cell>
          <cell r="D319" t="str">
            <v>前台</v>
          </cell>
          <cell r="E319" t="str">
            <v>河北光华荣昌汽车部件有限公司</v>
          </cell>
          <cell r="F319" t="str">
            <v>智能气控座椅事业一部</v>
          </cell>
          <cell r="G319" t="str">
            <v>发泡车间</v>
          </cell>
          <cell r="H319" t="str">
            <v>发泡工</v>
          </cell>
          <cell r="I319" t="str">
            <v>河北</v>
          </cell>
          <cell r="J319" t="str">
            <v>沧州烽源人力资源服务有限公司</v>
          </cell>
        </row>
        <row r="320">
          <cell r="B320" t="str">
            <v>周琳青</v>
          </cell>
          <cell r="C320" t="str">
            <v>男</v>
          </cell>
          <cell r="D320" t="str">
            <v>前台</v>
          </cell>
          <cell r="E320" t="str">
            <v>河北光华荣昌汽车部件有限公司</v>
          </cell>
          <cell r="F320" t="str">
            <v>智能气控座椅事业一部</v>
          </cell>
          <cell r="G320" t="str">
            <v>发泡车间</v>
          </cell>
          <cell r="H320" t="str">
            <v>发泡工</v>
          </cell>
          <cell r="I320" t="str">
            <v>河北</v>
          </cell>
          <cell r="J320" t="str">
            <v>沧州烽源人力资源服务有限公司</v>
          </cell>
        </row>
        <row r="321">
          <cell r="B321" t="str">
            <v>胡金涛</v>
          </cell>
          <cell r="C321" t="str">
            <v>男</v>
          </cell>
          <cell r="D321" t="str">
            <v>前台</v>
          </cell>
          <cell r="E321" t="str">
            <v>河北光华荣昌汽车部件有限公司</v>
          </cell>
          <cell r="F321" t="str">
            <v>智能气控座椅事业一部</v>
          </cell>
          <cell r="G321" t="str">
            <v>发泡车间</v>
          </cell>
          <cell r="H321" t="str">
            <v>发泡工</v>
          </cell>
          <cell r="I321" t="str">
            <v>河北</v>
          </cell>
          <cell r="J321" t="str">
            <v>沧州烽源人力资源服务有限公司</v>
          </cell>
        </row>
        <row r="322">
          <cell r="B322" t="str">
            <v>李晓慧</v>
          </cell>
          <cell r="C322" t="str">
            <v>女</v>
          </cell>
          <cell r="D322" t="str">
            <v>前台</v>
          </cell>
          <cell r="E322" t="str">
            <v>河北光华荣昌汽车部件有限公司</v>
          </cell>
          <cell r="F322" t="str">
            <v>智能气控座椅事业一部</v>
          </cell>
          <cell r="G322" t="str">
            <v>发泡车间</v>
          </cell>
          <cell r="H322" t="str">
            <v>发泡工</v>
          </cell>
          <cell r="I322" t="str">
            <v>河北</v>
          </cell>
          <cell r="J322" t="str">
            <v>沧州烽源人力资源服务有限公司</v>
          </cell>
        </row>
        <row r="323">
          <cell r="B323" t="str">
            <v>邓梦雨</v>
          </cell>
          <cell r="C323" t="str">
            <v>女</v>
          </cell>
          <cell r="D323" t="str">
            <v>前台</v>
          </cell>
          <cell r="E323" t="str">
            <v>河北光华荣昌汽车部件有限公司</v>
          </cell>
          <cell r="F323" t="str">
            <v>智能气控座椅事业一部</v>
          </cell>
          <cell r="G323" t="str">
            <v>发泡车间</v>
          </cell>
          <cell r="H323" t="str">
            <v>发泡工</v>
          </cell>
          <cell r="I323" t="str">
            <v>河北</v>
          </cell>
          <cell r="J323" t="str">
            <v>沧州烽源人力资源服务有限公司</v>
          </cell>
        </row>
        <row r="324">
          <cell r="B324" t="str">
            <v>刘英浩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智能气控座椅事业一部</v>
          </cell>
          <cell r="G324" t="str">
            <v>发泡车间</v>
          </cell>
          <cell r="H324" t="str">
            <v>发泡工</v>
          </cell>
          <cell r="I324" t="str">
            <v>河北</v>
          </cell>
          <cell r="J324" t="str">
            <v>沧州众智鑫成人力资源服务有限公司</v>
          </cell>
        </row>
        <row r="325">
          <cell r="B325" t="str">
            <v>郭凤祥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智能气控座椅事业一部</v>
          </cell>
          <cell r="G325" t="str">
            <v>发泡车间</v>
          </cell>
          <cell r="H325" t="str">
            <v>发泡工</v>
          </cell>
          <cell r="I325" t="str">
            <v>河北</v>
          </cell>
          <cell r="J325" t="str">
            <v>沧州众智鑫成人力资源服务有限公司</v>
          </cell>
        </row>
        <row r="326">
          <cell r="B326" t="str">
            <v>刘瑞敏</v>
          </cell>
          <cell r="C326" t="str">
            <v>女</v>
          </cell>
          <cell r="D326" t="str">
            <v>前台</v>
          </cell>
          <cell r="E326" t="str">
            <v>河北光华荣昌汽车部件有限公司</v>
          </cell>
          <cell r="F326" t="str">
            <v>智能气控座椅事业一部</v>
          </cell>
          <cell r="G326" t="str">
            <v>发泡车间</v>
          </cell>
          <cell r="H326" t="str">
            <v>发泡工</v>
          </cell>
          <cell r="I326" t="str">
            <v>河北</v>
          </cell>
          <cell r="J326" t="str">
            <v>沧州众智鑫成人力资源服务有限公司</v>
          </cell>
        </row>
        <row r="327">
          <cell r="B327" t="str">
            <v>李喆</v>
          </cell>
          <cell r="C327" t="str">
            <v>男</v>
          </cell>
          <cell r="D327" t="str">
            <v>前台</v>
          </cell>
          <cell r="E327" t="str">
            <v>河北光华荣昌汽车部件有限公司</v>
          </cell>
          <cell r="F327" t="str">
            <v>智能气控座椅事业一部</v>
          </cell>
          <cell r="G327" t="str">
            <v>发泡车间</v>
          </cell>
          <cell r="H327" t="str">
            <v>发泡工</v>
          </cell>
          <cell r="I327" t="str">
            <v>河北</v>
          </cell>
          <cell r="J327" t="str">
            <v>沧州众智鑫成人力资源服务有限公司</v>
          </cell>
        </row>
        <row r="328">
          <cell r="B328" t="str">
            <v>邓文策</v>
          </cell>
          <cell r="C328" t="str">
            <v>男</v>
          </cell>
          <cell r="D328" t="str">
            <v>前台</v>
          </cell>
          <cell r="E328" t="str">
            <v>河北光华荣昌汽车部件部件公司</v>
          </cell>
          <cell r="F328" t="str">
            <v>智能气控座椅事业一部</v>
          </cell>
          <cell r="G328" t="str">
            <v>发泡车间</v>
          </cell>
          <cell r="H328" t="str">
            <v>发泡工</v>
          </cell>
          <cell r="I328" t="str">
            <v>河北</v>
          </cell>
          <cell r="J328" t="str">
            <v>沧州众智鑫成人力资源服务有限公司</v>
          </cell>
        </row>
        <row r="329">
          <cell r="B329" t="str">
            <v>刘立伟</v>
          </cell>
          <cell r="C329" t="str">
            <v>男</v>
          </cell>
          <cell r="D329" t="str">
            <v>前台</v>
          </cell>
          <cell r="E329" t="str">
            <v>河北光华荣昌汽车部件有限公司</v>
          </cell>
          <cell r="F329" t="str">
            <v>智能气控座椅事业一部</v>
          </cell>
          <cell r="G329" t="str">
            <v>发泡车间</v>
          </cell>
          <cell r="H329" t="str">
            <v>发泡工</v>
          </cell>
          <cell r="I329" t="str">
            <v>河北</v>
          </cell>
          <cell r="J329" t="str">
            <v>沧州众智鑫成人力资源服务有限公司</v>
          </cell>
        </row>
        <row r="330">
          <cell r="B330" t="str">
            <v>王洁</v>
          </cell>
          <cell r="C330" t="str">
            <v>女</v>
          </cell>
          <cell r="D330" t="str">
            <v>前台</v>
          </cell>
          <cell r="E330" t="str">
            <v>河北光华荣昌汽车部件有限公司</v>
          </cell>
          <cell r="F330" t="str">
            <v>智能气控座椅事业一部</v>
          </cell>
          <cell r="G330" t="str">
            <v>发泡车间</v>
          </cell>
          <cell r="H330" t="str">
            <v>发泡工</v>
          </cell>
          <cell r="I330" t="str">
            <v>河北</v>
          </cell>
          <cell r="J330" t="str">
            <v>沧州众智鑫成人力资源服务有限公司</v>
          </cell>
        </row>
        <row r="331">
          <cell r="B331" t="str">
            <v>张馨升</v>
          </cell>
          <cell r="C331" t="str">
            <v>男</v>
          </cell>
          <cell r="D331" t="str">
            <v>前台</v>
          </cell>
          <cell r="E331" t="str">
            <v>河北光华荣昌汽车部件有限公司</v>
          </cell>
          <cell r="F331" t="str">
            <v>智能气控座椅事业一部</v>
          </cell>
          <cell r="G331" t="str">
            <v>发泡车间</v>
          </cell>
          <cell r="H331" t="str">
            <v>发泡工</v>
          </cell>
          <cell r="I331" t="str">
            <v>河北</v>
          </cell>
          <cell r="J331" t="str">
            <v>沧州众智鑫成人力资源服务有限公司</v>
          </cell>
        </row>
        <row r="332">
          <cell r="B332" t="str">
            <v>孙微</v>
          </cell>
          <cell r="C332" t="str">
            <v>女</v>
          </cell>
          <cell r="D332" t="str">
            <v>前台</v>
          </cell>
          <cell r="E332" t="str">
            <v>河北光华荣昌汽车部件有限公司</v>
          </cell>
          <cell r="F332" t="str">
            <v>智能气控座椅事业一部</v>
          </cell>
          <cell r="G332" t="str">
            <v>发泡车间</v>
          </cell>
          <cell r="H332" t="str">
            <v>发泡工</v>
          </cell>
          <cell r="I332" t="str">
            <v>河北</v>
          </cell>
          <cell r="J332" t="str">
            <v>沧州众智鑫成人力资源服务有限公司</v>
          </cell>
        </row>
        <row r="333">
          <cell r="B333" t="str">
            <v>李振发</v>
          </cell>
          <cell r="C333" t="str">
            <v>男</v>
          </cell>
          <cell r="D333" t="str">
            <v>前台</v>
          </cell>
          <cell r="E333" t="str">
            <v>河北光华荣昌汽车部件有限公司</v>
          </cell>
          <cell r="F333" t="str">
            <v>智能气控座椅事业一部</v>
          </cell>
          <cell r="G333" t="str">
            <v>发泡车间</v>
          </cell>
          <cell r="H333" t="str">
            <v>发泡工</v>
          </cell>
          <cell r="I333" t="str">
            <v>河北</v>
          </cell>
          <cell r="J333" t="str">
            <v>沧州众智鑫成人力资源服务有限公司</v>
          </cell>
        </row>
        <row r="334">
          <cell r="B334" t="str">
            <v>张俊新</v>
          </cell>
          <cell r="C334" t="str">
            <v>男</v>
          </cell>
          <cell r="D334" t="str">
            <v>前台</v>
          </cell>
          <cell r="E334" t="str">
            <v>河北光华荣昌汽车部件有限公司</v>
          </cell>
          <cell r="F334" t="str">
            <v>智能气控座椅事业一部</v>
          </cell>
          <cell r="G334" t="str">
            <v>发泡车间</v>
          </cell>
          <cell r="H334" t="str">
            <v>发泡工</v>
          </cell>
          <cell r="I334" t="str">
            <v>河北</v>
          </cell>
          <cell r="J334" t="str">
            <v>河北工厂</v>
          </cell>
        </row>
        <row r="335">
          <cell r="B335" t="str">
            <v>薛维新</v>
          </cell>
          <cell r="C335" t="str">
            <v>男</v>
          </cell>
          <cell r="D335" t="str">
            <v>前台</v>
          </cell>
          <cell r="E335" t="str">
            <v>河北光华荣昌汽车部件有限公司</v>
          </cell>
          <cell r="F335" t="str">
            <v>智能气控座椅事业一部</v>
          </cell>
          <cell r="G335" t="str">
            <v>发泡车间</v>
          </cell>
          <cell r="H335" t="str">
            <v>设备维修员</v>
          </cell>
          <cell r="I335" t="str">
            <v>河北</v>
          </cell>
          <cell r="J335" t="str">
            <v>河北工厂</v>
          </cell>
        </row>
        <row r="336">
          <cell r="B336" t="str">
            <v>王伟</v>
          </cell>
          <cell r="C336" t="str">
            <v>男</v>
          </cell>
          <cell r="D336" t="str">
            <v>前台</v>
          </cell>
          <cell r="E336" t="str">
            <v>河北光华荣昌汽车部件有限公司</v>
          </cell>
          <cell r="F336" t="str">
            <v>智能气控座椅事业一部</v>
          </cell>
          <cell r="G336" t="str">
            <v>发泡车间</v>
          </cell>
          <cell r="H336" t="str">
            <v>发泡车间主任</v>
          </cell>
          <cell r="I336" t="str">
            <v>河北</v>
          </cell>
          <cell r="J336" t="str">
            <v>河北工厂</v>
          </cell>
        </row>
        <row r="337">
          <cell r="B337" t="str">
            <v>刘石头</v>
          </cell>
          <cell r="C337" t="str">
            <v>男</v>
          </cell>
          <cell r="D337" t="str">
            <v>前台</v>
          </cell>
          <cell r="E337" t="str">
            <v>河北光华荣昌汽车部件有限公司</v>
          </cell>
          <cell r="F337" t="str">
            <v>智能气控座椅事业一部</v>
          </cell>
          <cell r="G337" t="str">
            <v>发泡车间</v>
          </cell>
          <cell r="H337" t="str">
            <v>QAD管理</v>
          </cell>
          <cell r="I337" t="str">
            <v>河北</v>
          </cell>
          <cell r="J337" t="str">
            <v>河北工厂</v>
          </cell>
        </row>
        <row r="338">
          <cell r="B338" t="str">
            <v>辛鹏玉</v>
          </cell>
          <cell r="C338" t="str">
            <v>男</v>
          </cell>
          <cell r="D338" t="str">
            <v>前台</v>
          </cell>
          <cell r="E338" t="str">
            <v>河北光华荣昌汽车部件有限公司</v>
          </cell>
          <cell r="F338" t="str">
            <v>智能气控座椅事业一部</v>
          </cell>
          <cell r="G338" t="str">
            <v>发泡车间</v>
          </cell>
          <cell r="H338" t="str">
            <v>发泡A班班长</v>
          </cell>
          <cell r="I338" t="str">
            <v>河北</v>
          </cell>
          <cell r="J338" t="str">
            <v>河北工厂</v>
          </cell>
        </row>
        <row r="339">
          <cell r="B339" t="str">
            <v>王贵宝</v>
          </cell>
          <cell r="C339" t="str">
            <v>男</v>
          </cell>
          <cell r="D339" t="str">
            <v>前台</v>
          </cell>
          <cell r="E339" t="str">
            <v>河北光华荣昌汽车部件有限公司</v>
          </cell>
          <cell r="F339" t="str">
            <v>智能气控座椅事业一部</v>
          </cell>
          <cell r="G339" t="str">
            <v>发泡车间</v>
          </cell>
          <cell r="H339" t="str">
            <v>发泡B班班长</v>
          </cell>
          <cell r="I339" t="str">
            <v>河北</v>
          </cell>
          <cell r="J339" t="str">
            <v>河北工厂</v>
          </cell>
        </row>
        <row r="340">
          <cell r="B340" t="str">
            <v>唐崇涛</v>
          </cell>
          <cell r="C340" t="str">
            <v>男</v>
          </cell>
          <cell r="D340" t="str">
            <v>前台</v>
          </cell>
          <cell r="E340" t="str">
            <v>河北光华荣昌汽车部件有限公司</v>
          </cell>
          <cell r="F340" t="str">
            <v>智能气控座椅事业一部</v>
          </cell>
          <cell r="G340" t="str">
            <v>发泡车间</v>
          </cell>
          <cell r="H340" t="str">
            <v>发泡工</v>
          </cell>
          <cell r="I340" t="str">
            <v>河北</v>
          </cell>
          <cell r="J340" t="str">
            <v>河北工厂</v>
          </cell>
        </row>
        <row r="341">
          <cell r="B341" t="str">
            <v>张云峰</v>
          </cell>
          <cell r="C341" t="str">
            <v>男</v>
          </cell>
          <cell r="D341" t="str">
            <v>前台</v>
          </cell>
          <cell r="E341" t="str">
            <v>河北光华荣昌汽车部件有限公司</v>
          </cell>
          <cell r="F341" t="str">
            <v>智能气控座椅事业一部</v>
          </cell>
          <cell r="G341" t="str">
            <v>发泡车间</v>
          </cell>
          <cell r="H341" t="str">
            <v>发泡工</v>
          </cell>
          <cell r="I341" t="str">
            <v>河北</v>
          </cell>
          <cell r="J341" t="str">
            <v>河北工厂</v>
          </cell>
        </row>
        <row r="342">
          <cell r="B342" t="str">
            <v>刘迎涛</v>
          </cell>
          <cell r="C342" t="str">
            <v>男</v>
          </cell>
          <cell r="D342" t="str">
            <v>前台</v>
          </cell>
          <cell r="E342" t="str">
            <v>河北光华荣昌汽车部件有限公司</v>
          </cell>
          <cell r="F342" t="str">
            <v>智能气控座椅事业一部</v>
          </cell>
          <cell r="G342" t="str">
            <v>发泡车间</v>
          </cell>
          <cell r="H342" t="str">
            <v>发泡工</v>
          </cell>
          <cell r="I342" t="str">
            <v>河北</v>
          </cell>
          <cell r="J342" t="str">
            <v>河北工厂</v>
          </cell>
        </row>
        <row r="343">
          <cell r="B343" t="str">
            <v>董军</v>
          </cell>
          <cell r="C343" t="str">
            <v>男</v>
          </cell>
          <cell r="D343" t="str">
            <v>前台</v>
          </cell>
          <cell r="E343" t="str">
            <v>河北光华荣昌汽车部件有限公司</v>
          </cell>
          <cell r="F343" t="str">
            <v>智能气控座椅事业一部</v>
          </cell>
          <cell r="G343" t="str">
            <v>发泡车间</v>
          </cell>
          <cell r="H343" t="str">
            <v>发泡工</v>
          </cell>
          <cell r="I343" t="str">
            <v>河北</v>
          </cell>
          <cell r="J343" t="str">
            <v>河北工厂</v>
          </cell>
        </row>
        <row r="344">
          <cell r="B344" t="str">
            <v>耿会峰</v>
          </cell>
          <cell r="C344" t="str">
            <v>男</v>
          </cell>
          <cell r="D344" t="str">
            <v>前台</v>
          </cell>
          <cell r="E344" t="str">
            <v>河北光华荣昌汽车部件有限公司</v>
          </cell>
          <cell r="F344" t="str">
            <v>智能气控座椅事业一部</v>
          </cell>
          <cell r="G344" t="str">
            <v>发泡车间</v>
          </cell>
          <cell r="H344" t="str">
            <v>发泡工</v>
          </cell>
          <cell r="I344" t="str">
            <v>河北</v>
          </cell>
          <cell r="J344" t="str">
            <v>河北工厂</v>
          </cell>
        </row>
        <row r="345">
          <cell r="B345" t="str">
            <v>张家辉</v>
          </cell>
          <cell r="C345" t="str">
            <v>男</v>
          </cell>
          <cell r="D345" t="str">
            <v>前台</v>
          </cell>
          <cell r="E345" t="str">
            <v>河北光华荣昌汽车部件有限公司</v>
          </cell>
          <cell r="F345" t="str">
            <v>智能气控座椅事业一部</v>
          </cell>
          <cell r="G345" t="str">
            <v>发泡车间</v>
          </cell>
          <cell r="H345" t="str">
            <v>发泡质量专员</v>
          </cell>
          <cell r="I345" t="str">
            <v>河北</v>
          </cell>
          <cell r="J345" t="str">
            <v>河北工厂</v>
          </cell>
        </row>
        <row r="346">
          <cell r="B346" t="str">
            <v>刘辉</v>
          </cell>
          <cell r="C346" t="str">
            <v>男</v>
          </cell>
          <cell r="D346" t="str">
            <v>前台</v>
          </cell>
          <cell r="E346" t="str">
            <v>河北光华荣昌汽车部件有限公司</v>
          </cell>
          <cell r="F346" t="str">
            <v>智能气控座椅事业一部</v>
          </cell>
          <cell r="G346" t="str">
            <v>发泡车间</v>
          </cell>
          <cell r="H346" t="str">
            <v>发泡工</v>
          </cell>
          <cell r="I346" t="str">
            <v>河北</v>
          </cell>
          <cell r="J346" t="str">
            <v>河北工厂</v>
          </cell>
        </row>
        <row r="347">
          <cell r="B347" t="str">
            <v>于红艳</v>
          </cell>
          <cell r="C347" t="str">
            <v>女</v>
          </cell>
          <cell r="D347" t="str">
            <v>前台</v>
          </cell>
          <cell r="E347" t="str">
            <v>河北光华荣昌汽车部件有限公司</v>
          </cell>
          <cell r="F347" t="str">
            <v>智能气控座椅事业一部</v>
          </cell>
          <cell r="G347" t="str">
            <v>发泡车间</v>
          </cell>
          <cell r="H347" t="str">
            <v>发泡工</v>
          </cell>
          <cell r="I347" t="str">
            <v>河北</v>
          </cell>
          <cell r="J347" t="str">
            <v>河北工厂</v>
          </cell>
        </row>
        <row r="348">
          <cell r="B348" t="str">
            <v>于俊焕</v>
          </cell>
          <cell r="C348" t="str">
            <v>女</v>
          </cell>
          <cell r="D348" t="str">
            <v>前台</v>
          </cell>
          <cell r="E348" t="str">
            <v>河北光华荣昌汽车部件有限公司</v>
          </cell>
          <cell r="F348" t="str">
            <v>智能气控座椅事业一部</v>
          </cell>
          <cell r="G348" t="str">
            <v>发泡车间</v>
          </cell>
          <cell r="H348" t="str">
            <v>发泡工</v>
          </cell>
          <cell r="I348" t="str">
            <v>河北</v>
          </cell>
          <cell r="J348" t="str">
            <v>河北工厂</v>
          </cell>
        </row>
        <row r="349">
          <cell r="B349" t="str">
            <v>滕秀丽</v>
          </cell>
          <cell r="C349" t="str">
            <v>女</v>
          </cell>
          <cell r="D349" t="str">
            <v>前台</v>
          </cell>
          <cell r="E349" t="str">
            <v>河北光华荣昌汽车部件有限公司</v>
          </cell>
          <cell r="F349" t="str">
            <v>智能气控座椅事业一部</v>
          </cell>
          <cell r="G349" t="str">
            <v>发泡车间</v>
          </cell>
          <cell r="H349" t="str">
            <v>发泡工</v>
          </cell>
          <cell r="I349" t="str">
            <v>河北</v>
          </cell>
          <cell r="J349" t="str">
            <v>河北工厂</v>
          </cell>
        </row>
        <row r="350">
          <cell r="B350" t="str">
            <v>司洪英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智能气控座椅事业一部</v>
          </cell>
          <cell r="G350" t="str">
            <v>发泡车间</v>
          </cell>
          <cell r="H350" t="str">
            <v>发泡工</v>
          </cell>
          <cell r="I350" t="str">
            <v>河北</v>
          </cell>
          <cell r="J350" t="str">
            <v>河北工厂</v>
          </cell>
        </row>
        <row r="351">
          <cell r="B351" t="str">
            <v>冯连华</v>
          </cell>
          <cell r="C351" t="str">
            <v>女</v>
          </cell>
          <cell r="D351" t="str">
            <v>前台</v>
          </cell>
          <cell r="E351" t="str">
            <v>河北光华荣昌汽车部件有限公司</v>
          </cell>
          <cell r="F351" t="str">
            <v>智能气控座椅事业一部</v>
          </cell>
          <cell r="G351" t="str">
            <v>发泡车间</v>
          </cell>
          <cell r="H351" t="str">
            <v>发泡工</v>
          </cell>
          <cell r="I351" t="str">
            <v>河北</v>
          </cell>
          <cell r="J351" t="str">
            <v>河北工厂</v>
          </cell>
        </row>
        <row r="352">
          <cell r="B352" t="str">
            <v>付海丽</v>
          </cell>
          <cell r="C352" t="str">
            <v>女</v>
          </cell>
          <cell r="D352" t="str">
            <v>前台</v>
          </cell>
          <cell r="E352" t="str">
            <v>河北光华荣昌汽车部件有限公司</v>
          </cell>
          <cell r="F352" t="str">
            <v>智能气控座椅事业一部</v>
          </cell>
          <cell r="G352" t="str">
            <v>发泡车间</v>
          </cell>
          <cell r="H352" t="str">
            <v>发泡工</v>
          </cell>
          <cell r="I352" t="str">
            <v>河北</v>
          </cell>
          <cell r="J352" t="str">
            <v>河北工厂</v>
          </cell>
        </row>
        <row r="353">
          <cell r="B353" t="str">
            <v>高赫</v>
          </cell>
          <cell r="C353" t="str">
            <v>男</v>
          </cell>
          <cell r="D353" t="str">
            <v>前台</v>
          </cell>
          <cell r="E353" t="str">
            <v>河北光华荣昌汽车部件有限公司</v>
          </cell>
          <cell r="F353" t="str">
            <v>智能气控座椅事业一部</v>
          </cell>
          <cell r="G353" t="str">
            <v>发泡车间</v>
          </cell>
          <cell r="H353" t="str">
            <v>发泡工</v>
          </cell>
          <cell r="I353" t="str">
            <v>河北</v>
          </cell>
          <cell r="J353" t="str">
            <v>河北工厂</v>
          </cell>
        </row>
        <row r="354">
          <cell r="B354" t="str">
            <v>陶辉</v>
          </cell>
          <cell r="C354" t="str">
            <v>男</v>
          </cell>
          <cell r="D354" t="str">
            <v>前台</v>
          </cell>
          <cell r="E354" t="str">
            <v>河北光华荣昌汽车部件有限公司</v>
          </cell>
          <cell r="F354" t="str">
            <v>智能气控座椅事业一部</v>
          </cell>
          <cell r="G354" t="str">
            <v>发泡车间</v>
          </cell>
          <cell r="H354" t="str">
            <v>发泡工</v>
          </cell>
          <cell r="I354" t="str">
            <v>河北</v>
          </cell>
          <cell r="J354" t="str">
            <v>河北工厂</v>
          </cell>
        </row>
        <row r="355">
          <cell r="B355" t="str">
            <v>李明</v>
          </cell>
          <cell r="C355" t="str">
            <v>男</v>
          </cell>
          <cell r="D355" t="str">
            <v>前台</v>
          </cell>
          <cell r="E355" t="str">
            <v>河北光华荣昌汽车部件有限公司</v>
          </cell>
          <cell r="F355" t="str">
            <v>智能气控座椅事业一部</v>
          </cell>
          <cell r="G355" t="str">
            <v>发泡车间</v>
          </cell>
          <cell r="H355" t="str">
            <v>发泡工</v>
          </cell>
          <cell r="I355" t="str">
            <v>河北</v>
          </cell>
          <cell r="J355" t="str">
            <v>河北工厂</v>
          </cell>
        </row>
        <row r="356">
          <cell r="B356" t="str">
            <v>陈美生</v>
          </cell>
          <cell r="C356" t="str">
            <v>女</v>
          </cell>
          <cell r="D356" t="str">
            <v>前台</v>
          </cell>
          <cell r="E356" t="str">
            <v>河北光华荣昌汽车部件有限公司</v>
          </cell>
          <cell r="F356" t="str">
            <v>智能气控座椅事业一部</v>
          </cell>
          <cell r="G356" t="str">
            <v>发泡车间</v>
          </cell>
          <cell r="H356" t="str">
            <v>发泡工</v>
          </cell>
          <cell r="I356" t="str">
            <v>河北</v>
          </cell>
          <cell r="J356" t="str">
            <v>河北工厂</v>
          </cell>
        </row>
        <row r="357">
          <cell r="B357" t="str">
            <v>杨浩</v>
          </cell>
          <cell r="C357" t="str">
            <v>男</v>
          </cell>
          <cell r="D357" t="str">
            <v>前台</v>
          </cell>
          <cell r="E357" t="str">
            <v>河北光华荣昌汽车部件有限公司</v>
          </cell>
          <cell r="F357" t="str">
            <v>智能气控座椅事业一部</v>
          </cell>
          <cell r="G357" t="str">
            <v>发泡车间</v>
          </cell>
          <cell r="H357" t="str">
            <v>发泡车间主任</v>
          </cell>
          <cell r="I357" t="str">
            <v>河北</v>
          </cell>
          <cell r="J357" t="str">
            <v>河北工厂</v>
          </cell>
        </row>
        <row r="358">
          <cell r="B358" t="str">
            <v>李宝英</v>
          </cell>
          <cell r="C358" t="str">
            <v>女</v>
          </cell>
          <cell r="D358" t="str">
            <v>前台</v>
          </cell>
          <cell r="E358" t="str">
            <v>河北光华荣昌汽车部件有限公司</v>
          </cell>
          <cell r="F358" t="str">
            <v>智能气控座椅事业一部</v>
          </cell>
          <cell r="G358" t="str">
            <v>发泡车间</v>
          </cell>
          <cell r="H358" t="str">
            <v>发泡工</v>
          </cell>
          <cell r="I358" t="str">
            <v>河北</v>
          </cell>
          <cell r="J358" t="str">
            <v>河北工厂</v>
          </cell>
        </row>
        <row r="359">
          <cell r="B359" t="str">
            <v>刘勇伸</v>
          </cell>
          <cell r="C359" t="str">
            <v>男</v>
          </cell>
          <cell r="D359" t="str">
            <v>前台</v>
          </cell>
          <cell r="E359" t="str">
            <v>河北光华荣昌汽车部件有限公司</v>
          </cell>
          <cell r="F359" t="str">
            <v>智能气控座椅事业一部</v>
          </cell>
          <cell r="G359" t="str">
            <v>发泡车间</v>
          </cell>
          <cell r="H359" t="str">
            <v>检验员</v>
          </cell>
          <cell r="I359" t="str">
            <v>河北</v>
          </cell>
          <cell r="J359" t="str">
            <v>河北工厂</v>
          </cell>
        </row>
        <row r="360">
          <cell r="B360" t="str">
            <v>刘行</v>
          </cell>
          <cell r="C360" t="str">
            <v>男</v>
          </cell>
          <cell r="D360" t="str">
            <v>前台</v>
          </cell>
          <cell r="E360" t="str">
            <v>河北光华荣昌汽车部件有限公司</v>
          </cell>
          <cell r="F360" t="str">
            <v>智能气控座椅事业一部</v>
          </cell>
          <cell r="G360" t="str">
            <v>发泡车间</v>
          </cell>
          <cell r="H360" t="str">
            <v>发泡工</v>
          </cell>
          <cell r="I360" t="str">
            <v>河北</v>
          </cell>
          <cell r="J360" t="str">
            <v>河北工厂</v>
          </cell>
        </row>
        <row r="361">
          <cell r="B361" t="str">
            <v>刘洪阔</v>
          </cell>
          <cell r="C361" t="str">
            <v>男</v>
          </cell>
          <cell r="D361" t="str">
            <v>前台</v>
          </cell>
          <cell r="E361" t="str">
            <v>河北光华荣昌汽车部件有限公司</v>
          </cell>
          <cell r="F361" t="str">
            <v>智能气控座椅事业一部</v>
          </cell>
          <cell r="G361" t="str">
            <v>发泡车间</v>
          </cell>
          <cell r="H361" t="str">
            <v>检验员</v>
          </cell>
          <cell r="I361" t="str">
            <v>河北</v>
          </cell>
          <cell r="J361" t="str">
            <v>河北工厂</v>
          </cell>
        </row>
        <row r="362">
          <cell r="B362" t="str">
            <v>徐俊亭</v>
          </cell>
          <cell r="C362" t="str">
            <v>男</v>
          </cell>
          <cell r="D362" t="str">
            <v>前台</v>
          </cell>
          <cell r="E362" t="str">
            <v>河北光华荣昌汽车部件部件公司</v>
          </cell>
          <cell r="F362" t="str">
            <v>智能气控座椅事业一部</v>
          </cell>
          <cell r="G362" t="str">
            <v>发泡车间</v>
          </cell>
          <cell r="H362" t="str">
            <v>发泡工</v>
          </cell>
          <cell r="I362" t="str">
            <v>河北</v>
          </cell>
          <cell r="J362" t="str">
            <v>河北工厂</v>
          </cell>
        </row>
        <row r="363">
          <cell r="B363" t="str">
            <v>许红光</v>
          </cell>
          <cell r="C363" t="str">
            <v>男</v>
          </cell>
          <cell r="D363" t="str">
            <v>前台</v>
          </cell>
          <cell r="E363" t="str">
            <v>河北光华荣昌汽车部件部件公司</v>
          </cell>
          <cell r="F363" t="str">
            <v>智能气控座椅事业一部</v>
          </cell>
          <cell r="G363" t="str">
            <v>发泡车间</v>
          </cell>
          <cell r="H363" t="str">
            <v>检验员</v>
          </cell>
          <cell r="I363" t="str">
            <v>河北</v>
          </cell>
          <cell r="J363" t="str">
            <v>河北工厂</v>
          </cell>
        </row>
        <row r="364">
          <cell r="B364" t="str">
            <v>滕家源</v>
          </cell>
          <cell r="C364" t="str">
            <v>男</v>
          </cell>
          <cell r="D364" t="str">
            <v>前台</v>
          </cell>
          <cell r="E364" t="str">
            <v>河北光华荣昌汽车部件部件公司</v>
          </cell>
          <cell r="F364" t="str">
            <v>智能气控座椅事业一部</v>
          </cell>
          <cell r="G364" t="str">
            <v>发泡车间</v>
          </cell>
          <cell r="H364" t="str">
            <v>检验员</v>
          </cell>
          <cell r="I364" t="str">
            <v>河北</v>
          </cell>
          <cell r="J364" t="str">
            <v>河北工厂</v>
          </cell>
        </row>
        <row r="365">
          <cell r="B365" t="str">
            <v>强帅</v>
          </cell>
          <cell r="C365" t="str">
            <v>男</v>
          </cell>
          <cell r="D365" t="str">
            <v>前台</v>
          </cell>
          <cell r="E365" t="str">
            <v>河北光华荣昌汽车部件部件公司</v>
          </cell>
          <cell r="F365" t="str">
            <v>智能气控座椅事业一部</v>
          </cell>
          <cell r="G365" t="str">
            <v>发泡车间</v>
          </cell>
          <cell r="H365" t="str">
            <v>发泡工</v>
          </cell>
          <cell r="I365" t="str">
            <v>河北</v>
          </cell>
          <cell r="J365" t="str">
            <v>河北工厂</v>
          </cell>
        </row>
        <row r="366">
          <cell r="B366" t="str">
            <v>李加宏</v>
          </cell>
          <cell r="C366" t="str">
            <v>男</v>
          </cell>
          <cell r="D366" t="str">
            <v>前台</v>
          </cell>
          <cell r="E366" t="str">
            <v>河北光华荣昌汽车部件部件公司</v>
          </cell>
          <cell r="F366" t="str">
            <v>智能气控座椅事业一部</v>
          </cell>
          <cell r="G366" t="str">
            <v>发泡车间</v>
          </cell>
          <cell r="H366" t="str">
            <v>发泡工</v>
          </cell>
          <cell r="I366" t="str">
            <v>河北</v>
          </cell>
          <cell r="J366" t="str">
            <v>河北工厂</v>
          </cell>
        </row>
        <row r="367">
          <cell r="B367" t="str">
            <v>杨圣泉</v>
          </cell>
          <cell r="C367" t="str">
            <v>男</v>
          </cell>
          <cell r="D367" t="str">
            <v>前台</v>
          </cell>
          <cell r="E367" t="str">
            <v>河北光华荣昌汽车部件部件公司</v>
          </cell>
          <cell r="F367" t="str">
            <v>智能气控座椅事业一部</v>
          </cell>
          <cell r="G367" t="str">
            <v>发泡车间</v>
          </cell>
          <cell r="H367" t="str">
            <v>发泡工</v>
          </cell>
          <cell r="I367" t="str">
            <v>河北</v>
          </cell>
          <cell r="J367" t="str">
            <v>河北工厂</v>
          </cell>
        </row>
        <row r="368">
          <cell r="B368" t="str">
            <v>孙凤丽</v>
          </cell>
          <cell r="C368" t="str">
            <v>女</v>
          </cell>
          <cell r="D368" t="str">
            <v>前台</v>
          </cell>
          <cell r="E368" t="str">
            <v>河北光华荣昌汽车部件部件公司</v>
          </cell>
          <cell r="F368" t="str">
            <v>智能气控座椅事业一部</v>
          </cell>
          <cell r="G368" t="str">
            <v>发泡车间</v>
          </cell>
          <cell r="H368" t="str">
            <v>发泡工</v>
          </cell>
          <cell r="I368" t="str">
            <v>河北</v>
          </cell>
          <cell r="J368" t="str">
            <v>河北工厂</v>
          </cell>
        </row>
        <row r="369">
          <cell r="B369" t="str">
            <v>杨金军</v>
          </cell>
          <cell r="C369" t="str">
            <v>男</v>
          </cell>
          <cell r="D369" t="str">
            <v>前台</v>
          </cell>
          <cell r="E369" t="str">
            <v>河北光华荣昌汽车部件部件公司</v>
          </cell>
          <cell r="F369" t="str">
            <v>智能气控座椅事业一部</v>
          </cell>
          <cell r="G369" t="str">
            <v>发泡车间</v>
          </cell>
          <cell r="H369" t="str">
            <v>发泡工</v>
          </cell>
          <cell r="I369" t="str">
            <v>河北</v>
          </cell>
          <cell r="J369" t="str">
            <v>河北工厂</v>
          </cell>
        </row>
        <row r="370">
          <cell r="B370" t="str">
            <v>窦炳乾</v>
          </cell>
          <cell r="C370" t="str">
            <v>男</v>
          </cell>
          <cell r="D370" t="str">
            <v>前台</v>
          </cell>
          <cell r="E370" t="str">
            <v>河北光华荣昌汽车部件部件公司</v>
          </cell>
          <cell r="F370" t="str">
            <v>智能气控座椅事业一部</v>
          </cell>
          <cell r="G370" t="str">
            <v>发泡车间</v>
          </cell>
          <cell r="H370" t="str">
            <v>发泡工</v>
          </cell>
          <cell r="I370" t="str">
            <v>河北</v>
          </cell>
          <cell r="J370" t="str">
            <v>河北工厂</v>
          </cell>
        </row>
        <row r="371">
          <cell r="B371" t="str">
            <v>马旭林</v>
          </cell>
          <cell r="C371" t="str">
            <v>男</v>
          </cell>
          <cell r="D371" t="str">
            <v>前台</v>
          </cell>
          <cell r="E371" t="str">
            <v>河北光华荣昌汽车部件部件公司</v>
          </cell>
          <cell r="F371" t="str">
            <v>智能气控座椅事业一部</v>
          </cell>
          <cell r="G371" t="str">
            <v>发泡车间</v>
          </cell>
          <cell r="H371" t="str">
            <v>发泡工</v>
          </cell>
          <cell r="I371" t="str">
            <v>河北</v>
          </cell>
          <cell r="J371" t="str">
            <v>河北工厂</v>
          </cell>
        </row>
        <row r="372">
          <cell r="B372" t="str">
            <v>胡高超</v>
          </cell>
          <cell r="C372" t="str">
            <v>男</v>
          </cell>
          <cell r="D372" t="str">
            <v>前台</v>
          </cell>
          <cell r="E372" t="str">
            <v>河北光华荣昌汽车部件有限公司</v>
          </cell>
          <cell r="F372" t="str">
            <v>智能气控座椅事业一部</v>
          </cell>
          <cell r="G372" t="str">
            <v>发泡车间</v>
          </cell>
          <cell r="H372" t="str">
            <v>发泡工</v>
          </cell>
          <cell r="I372" t="str">
            <v>河北</v>
          </cell>
          <cell r="J372" t="str">
            <v>河北工厂</v>
          </cell>
        </row>
        <row r="373">
          <cell r="B373" t="str">
            <v>迟艳云</v>
          </cell>
          <cell r="C373" t="str">
            <v>女</v>
          </cell>
          <cell r="D373" t="str">
            <v>前台</v>
          </cell>
          <cell r="E373" t="str">
            <v>河北光华荣昌汽车部件有限公司</v>
          </cell>
          <cell r="F373" t="str">
            <v>智能气控座椅事业一部</v>
          </cell>
          <cell r="G373" t="str">
            <v>发泡车间</v>
          </cell>
          <cell r="H373" t="str">
            <v>发泡工</v>
          </cell>
          <cell r="I373" t="str">
            <v>河北</v>
          </cell>
          <cell r="J373" t="str">
            <v>河北工厂</v>
          </cell>
        </row>
        <row r="374">
          <cell r="B374" t="str">
            <v>孙宁</v>
          </cell>
          <cell r="C374" t="str">
            <v>男</v>
          </cell>
          <cell r="D374" t="str">
            <v>前台</v>
          </cell>
          <cell r="E374" t="str">
            <v>河北光华荣昌汽车部件有限公司</v>
          </cell>
          <cell r="F374" t="str">
            <v>智能气控座椅事业一部</v>
          </cell>
          <cell r="G374" t="str">
            <v>发泡车间</v>
          </cell>
          <cell r="H374" t="str">
            <v>发泡工</v>
          </cell>
          <cell r="I374" t="str">
            <v>河北</v>
          </cell>
          <cell r="J374" t="str">
            <v>河北工厂</v>
          </cell>
        </row>
        <row r="375">
          <cell r="B375" t="str">
            <v>王国胜</v>
          </cell>
          <cell r="C375" t="str">
            <v>男</v>
          </cell>
          <cell r="D375" t="str">
            <v>前台</v>
          </cell>
          <cell r="E375" t="str">
            <v>河北光华荣昌汽车部件有限公司</v>
          </cell>
          <cell r="F375" t="str">
            <v>智能气控座椅事业一部</v>
          </cell>
          <cell r="G375" t="str">
            <v>发泡车间</v>
          </cell>
          <cell r="H375" t="str">
            <v>发泡工</v>
          </cell>
          <cell r="I375" t="str">
            <v>河北</v>
          </cell>
          <cell r="J375" t="str">
            <v>河北工厂</v>
          </cell>
        </row>
        <row r="376">
          <cell r="B376" t="str">
            <v>王野</v>
          </cell>
          <cell r="C376" t="str">
            <v>男</v>
          </cell>
          <cell r="D376" t="str">
            <v>前台</v>
          </cell>
          <cell r="E376" t="str">
            <v>河北光华荣昌汽车部件有限公司</v>
          </cell>
          <cell r="F376" t="str">
            <v>智能气控座椅事业一部</v>
          </cell>
          <cell r="G376" t="str">
            <v>发泡车间</v>
          </cell>
          <cell r="H376" t="str">
            <v>发泡工</v>
          </cell>
          <cell r="I376" t="str">
            <v>河北</v>
          </cell>
          <cell r="J376" t="str">
            <v>河北工厂</v>
          </cell>
        </row>
        <row r="377">
          <cell r="B377" t="str">
            <v>雷志平</v>
          </cell>
          <cell r="C377" t="str">
            <v>男</v>
          </cell>
          <cell r="D377" t="str">
            <v>前台</v>
          </cell>
          <cell r="E377" t="str">
            <v>河北光华荣昌汽车部件有限公司</v>
          </cell>
          <cell r="F377" t="str">
            <v>智能气控座椅事业一部</v>
          </cell>
          <cell r="G377" t="str">
            <v>发泡车间</v>
          </cell>
          <cell r="H377" t="str">
            <v>发泡工</v>
          </cell>
          <cell r="I377" t="str">
            <v>河北</v>
          </cell>
          <cell r="J377" t="str">
            <v>河北工厂</v>
          </cell>
        </row>
        <row r="378">
          <cell r="B378" t="str">
            <v>李逸辰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智能气控座椅事业一部</v>
          </cell>
          <cell r="G378" t="str">
            <v>发泡车间</v>
          </cell>
          <cell r="H378" t="str">
            <v>发泡工</v>
          </cell>
          <cell r="I378" t="str">
            <v>河北</v>
          </cell>
          <cell r="J378" t="str">
            <v>河北工厂</v>
          </cell>
        </row>
        <row r="379">
          <cell r="B379" t="str">
            <v>高维彬</v>
          </cell>
          <cell r="C379" t="str">
            <v>男</v>
          </cell>
          <cell r="D379" t="str">
            <v>前台</v>
          </cell>
          <cell r="E379" t="str">
            <v>河北光华荣昌汽车部件有限公司</v>
          </cell>
          <cell r="F379" t="str">
            <v>智能气控座椅事业一部</v>
          </cell>
          <cell r="G379" t="str">
            <v>发泡车间</v>
          </cell>
          <cell r="H379" t="str">
            <v>发泡工</v>
          </cell>
          <cell r="I379" t="str">
            <v>河北</v>
          </cell>
          <cell r="J379" t="str">
            <v>河北工厂</v>
          </cell>
        </row>
        <row r="380">
          <cell r="B380" t="str">
            <v>王振越</v>
          </cell>
          <cell r="C380" t="str">
            <v>男</v>
          </cell>
          <cell r="D380" t="str">
            <v>前台</v>
          </cell>
          <cell r="E380" t="str">
            <v>河北光华荣昌汽车部件有限公司</v>
          </cell>
          <cell r="F380" t="str">
            <v>智能气控座椅事业一部</v>
          </cell>
          <cell r="G380" t="str">
            <v>发泡车间</v>
          </cell>
          <cell r="H380" t="str">
            <v>发泡工</v>
          </cell>
          <cell r="I380" t="str">
            <v>河北</v>
          </cell>
          <cell r="J380" t="str">
            <v>河北工厂</v>
          </cell>
        </row>
        <row r="381">
          <cell r="B381" t="str">
            <v>王鸿超</v>
          </cell>
          <cell r="C381" t="str">
            <v>男</v>
          </cell>
          <cell r="D381" t="str">
            <v>前台</v>
          </cell>
          <cell r="E381" t="str">
            <v>河北光华荣昌汽车部件有限公司</v>
          </cell>
          <cell r="F381" t="str">
            <v>智能气控座椅事业一部</v>
          </cell>
          <cell r="G381" t="str">
            <v>发泡车间</v>
          </cell>
          <cell r="H381" t="str">
            <v>发泡工</v>
          </cell>
          <cell r="I381" t="str">
            <v>河北</v>
          </cell>
          <cell r="J381" t="str">
            <v>河北工厂</v>
          </cell>
        </row>
        <row r="382">
          <cell r="B382" t="str">
            <v>于炳川</v>
          </cell>
          <cell r="C382" t="str">
            <v>男</v>
          </cell>
          <cell r="D382" t="str">
            <v>前台</v>
          </cell>
          <cell r="E382" t="str">
            <v>河北光华荣昌汽车部件有限公司</v>
          </cell>
          <cell r="F382" t="str">
            <v>智能气控座椅事业一部</v>
          </cell>
          <cell r="G382" t="str">
            <v>发泡车间</v>
          </cell>
          <cell r="H382" t="str">
            <v>发泡工</v>
          </cell>
          <cell r="I382" t="str">
            <v>河北</v>
          </cell>
          <cell r="J382" t="str">
            <v>河北工厂</v>
          </cell>
        </row>
        <row r="383">
          <cell r="B383" t="str">
            <v>刘海瑞</v>
          </cell>
          <cell r="C383" t="str">
            <v>男</v>
          </cell>
          <cell r="D383" t="str">
            <v>前台</v>
          </cell>
          <cell r="E383" t="str">
            <v>河北光华荣昌汽车部件有限公司</v>
          </cell>
          <cell r="F383" t="str">
            <v>智能气控座椅事业一部</v>
          </cell>
          <cell r="G383" t="str">
            <v>发泡车间</v>
          </cell>
          <cell r="H383" t="str">
            <v>发泡工</v>
          </cell>
          <cell r="I383" t="str">
            <v>河北</v>
          </cell>
          <cell r="J383" t="str">
            <v>河北工厂</v>
          </cell>
        </row>
        <row r="384">
          <cell r="B384" t="str">
            <v>张智成</v>
          </cell>
          <cell r="C384" t="str">
            <v>男</v>
          </cell>
          <cell r="D384" t="str">
            <v>前台</v>
          </cell>
          <cell r="E384" t="str">
            <v>河北光华荣昌汽车部件部件公司</v>
          </cell>
          <cell r="F384" t="str">
            <v>智能气控座椅事业一部</v>
          </cell>
          <cell r="G384" t="str">
            <v>发泡车间</v>
          </cell>
          <cell r="H384" t="str">
            <v>发泡工</v>
          </cell>
          <cell r="I384" t="str">
            <v>河北</v>
          </cell>
          <cell r="J384" t="str">
            <v>河北工厂</v>
          </cell>
        </row>
        <row r="385">
          <cell r="B385" t="str">
            <v>康静坤</v>
          </cell>
          <cell r="C385" t="str">
            <v>男</v>
          </cell>
          <cell r="D385" t="str">
            <v>前台</v>
          </cell>
          <cell r="E385" t="str">
            <v>河北光华荣昌汽车部件部件公司</v>
          </cell>
          <cell r="F385" t="str">
            <v>智能气控座椅事业一部</v>
          </cell>
          <cell r="G385" t="str">
            <v>发泡车间</v>
          </cell>
          <cell r="H385" t="str">
            <v>发泡工</v>
          </cell>
          <cell r="I385" t="str">
            <v>河北</v>
          </cell>
          <cell r="J385" t="str">
            <v>河北工厂</v>
          </cell>
        </row>
        <row r="386">
          <cell r="B386" t="str">
            <v>袁猛</v>
          </cell>
          <cell r="C386" t="str">
            <v>男</v>
          </cell>
          <cell r="D386" t="str">
            <v>前台</v>
          </cell>
          <cell r="E386" t="str">
            <v>河北光华荣昌汽车部件部件公司</v>
          </cell>
          <cell r="F386" t="str">
            <v>智能气控座椅事业一部</v>
          </cell>
          <cell r="G386" t="str">
            <v>发泡车间</v>
          </cell>
          <cell r="H386" t="str">
            <v>发泡工</v>
          </cell>
          <cell r="I386" t="str">
            <v>河北</v>
          </cell>
          <cell r="J386" t="str">
            <v>河北工厂</v>
          </cell>
        </row>
        <row r="387">
          <cell r="B387" t="str">
            <v>崔国峰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智能气控座椅事业一部</v>
          </cell>
          <cell r="G387" t="str">
            <v>发泡车间</v>
          </cell>
          <cell r="H387" t="str">
            <v>发泡工</v>
          </cell>
          <cell r="I387" t="str">
            <v>河北</v>
          </cell>
          <cell r="J387" t="str">
            <v>河北工厂</v>
          </cell>
        </row>
        <row r="388">
          <cell r="B388" t="str">
            <v>尚红波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智能气控座椅事业一部</v>
          </cell>
          <cell r="G388" t="str">
            <v>发泡车间</v>
          </cell>
          <cell r="H388" t="str">
            <v>发泡工</v>
          </cell>
          <cell r="I388" t="str">
            <v>河北</v>
          </cell>
          <cell r="J388" t="str">
            <v>河北工厂</v>
          </cell>
        </row>
        <row r="389">
          <cell r="B389" t="str">
            <v>宗泽</v>
          </cell>
          <cell r="C389" t="str">
            <v>男</v>
          </cell>
          <cell r="D389" t="str">
            <v>前台</v>
          </cell>
          <cell r="E389" t="str">
            <v>河北光华荣昌汽车部件有限公司</v>
          </cell>
          <cell r="F389" t="str">
            <v>智能气控座椅事业一部</v>
          </cell>
          <cell r="G389" t="str">
            <v>发泡车间</v>
          </cell>
          <cell r="H389" t="str">
            <v>发泡工</v>
          </cell>
          <cell r="I389" t="str">
            <v>河北</v>
          </cell>
          <cell r="J389" t="str">
            <v>河北工厂</v>
          </cell>
        </row>
        <row r="390">
          <cell r="B390" t="str">
            <v>王真真</v>
          </cell>
          <cell r="C390" t="str">
            <v>女</v>
          </cell>
          <cell r="D390" t="str">
            <v>前台</v>
          </cell>
          <cell r="E390" t="str">
            <v>河北光华荣昌汽车部件有限公司</v>
          </cell>
          <cell r="F390" t="str">
            <v>智能气控座椅事业一部</v>
          </cell>
          <cell r="G390" t="str">
            <v>发泡车间</v>
          </cell>
          <cell r="H390" t="str">
            <v>发泡工</v>
          </cell>
          <cell r="I390" t="str">
            <v>河北</v>
          </cell>
          <cell r="J390" t="str">
            <v>河北工厂</v>
          </cell>
        </row>
        <row r="391">
          <cell r="B391" t="str">
            <v>仝立明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智能气控座椅事业一部</v>
          </cell>
          <cell r="G391" t="str">
            <v>发泡车间</v>
          </cell>
          <cell r="H391" t="str">
            <v>发泡工</v>
          </cell>
          <cell r="I391" t="str">
            <v>河北</v>
          </cell>
          <cell r="J391" t="str">
            <v>河北工厂</v>
          </cell>
        </row>
        <row r="392">
          <cell r="B392" t="str">
            <v>李万民</v>
          </cell>
          <cell r="C392" t="str">
            <v>男</v>
          </cell>
          <cell r="D392" t="str">
            <v>前台</v>
          </cell>
          <cell r="E392" t="str">
            <v>河北光华荣昌汽车部件部件公司</v>
          </cell>
          <cell r="F392" t="str">
            <v>智能气控座椅事业一部</v>
          </cell>
          <cell r="G392" t="str">
            <v>发泡车间</v>
          </cell>
          <cell r="H392" t="str">
            <v>发泡工</v>
          </cell>
          <cell r="I392" t="str">
            <v>河北</v>
          </cell>
          <cell r="J392" t="str">
            <v>陕西优尼尔企业管理咨询有限公司</v>
          </cell>
        </row>
        <row r="393">
          <cell r="B393" t="str">
            <v>刘军良</v>
          </cell>
          <cell r="C393" t="str">
            <v>男</v>
          </cell>
          <cell r="D393" t="str">
            <v>前台</v>
          </cell>
          <cell r="E393" t="str">
            <v>河北光华荣昌汽车部件部件公司</v>
          </cell>
          <cell r="F393" t="str">
            <v>智能气控座椅事业一部</v>
          </cell>
          <cell r="G393" t="str">
            <v>发泡车间</v>
          </cell>
          <cell r="H393" t="str">
            <v>发泡工</v>
          </cell>
          <cell r="I393" t="str">
            <v>河北</v>
          </cell>
          <cell r="J393" t="str">
            <v>陕西优尼尔企业管理咨询有限公司</v>
          </cell>
        </row>
        <row r="394">
          <cell r="B394" t="str">
            <v>李永峰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智能气控座椅事业一部</v>
          </cell>
          <cell r="G394" t="str">
            <v>发泡车间</v>
          </cell>
          <cell r="H394" t="str">
            <v>发泡工</v>
          </cell>
          <cell r="I394" t="str">
            <v>河北</v>
          </cell>
          <cell r="J394" t="str">
            <v>陕西优尼尔企业管理咨询有限公司</v>
          </cell>
        </row>
        <row r="395">
          <cell r="B395" t="str">
            <v>赵惠</v>
          </cell>
          <cell r="C395" t="str">
            <v>女</v>
          </cell>
          <cell r="D395" t="str">
            <v>前台</v>
          </cell>
          <cell r="E395" t="str">
            <v>河北光华荣昌汽车部件有限公司</v>
          </cell>
          <cell r="F395" t="str">
            <v>智能气控座椅事业一部</v>
          </cell>
          <cell r="G395" t="str">
            <v>发泡车间</v>
          </cell>
          <cell r="H395" t="str">
            <v>发泡工</v>
          </cell>
          <cell r="I395" t="str">
            <v>河北</v>
          </cell>
          <cell r="J395" t="str">
            <v>天津宏达翔科技有限公司</v>
          </cell>
        </row>
        <row r="396">
          <cell r="B396" t="str">
            <v>田金梅</v>
          </cell>
          <cell r="C396" t="str">
            <v>女</v>
          </cell>
          <cell r="D396" t="str">
            <v>前台</v>
          </cell>
          <cell r="E396" t="str">
            <v>河北光华荣昌汽车部件有限公司</v>
          </cell>
          <cell r="F396" t="str">
            <v>智能气控座椅事业一部</v>
          </cell>
          <cell r="G396" t="str">
            <v>发泡车间</v>
          </cell>
          <cell r="H396" t="str">
            <v>发泡工</v>
          </cell>
          <cell r="I396" t="str">
            <v>河北</v>
          </cell>
          <cell r="J396" t="str">
            <v>天津宏达翔科技有限公司</v>
          </cell>
        </row>
        <row r="397">
          <cell r="B397" t="str">
            <v>杨群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智能气控座椅事业一部</v>
          </cell>
          <cell r="G397" t="str">
            <v>发泡车间</v>
          </cell>
          <cell r="H397" t="str">
            <v>发泡工</v>
          </cell>
          <cell r="I397" t="str">
            <v>河北</v>
          </cell>
          <cell r="J397" t="str">
            <v>天津宏达翔科技有限公司</v>
          </cell>
        </row>
        <row r="398">
          <cell r="B398" t="str">
            <v>翟晓梅</v>
          </cell>
          <cell r="C398" t="str">
            <v>女</v>
          </cell>
          <cell r="D398" t="str">
            <v>前台</v>
          </cell>
          <cell r="E398" t="str">
            <v>河北光华荣昌汽车部件有限公司</v>
          </cell>
          <cell r="F398" t="str">
            <v>智能气控座椅事业一部</v>
          </cell>
          <cell r="G398" t="str">
            <v>发泡车间</v>
          </cell>
          <cell r="H398" t="str">
            <v>发泡工</v>
          </cell>
          <cell r="I398" t="str">
            <v>河北</v>
          </cell>
          <cell r="J398" t="str">
            <v>天津宏达翔科技有限公司</v>
          </cell>
        </row>
        <row r="399">
          <cell r="B399" t="str">
            <v>刘红成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智能气控座椅事业一部</v>
          </cell>
          <cell r="G399" t="str">
            <v>发泡车间</v>
          </cell>
          <cell r="H399" t="str">
            <v>发泡工</v>
          </cell>
          <cell r="I399" t="str">
            <v>河北</v>
          </cell>
          <cell r="J399" t="str">
            <v>天津宏达翔科技有限公司</v>
          </cell>
        </row>
        <row r="400">
          <cell r="B400" t="str">
            <v>韩永路</v>
          </cell>
          <cell r="C400" t="str">
            <v>男</v>
          </cell>
          <cell r="D400" t="str">
            <v>前台</v>
          </cell>
          <cell r="E400" t="str">
            <v>河北光华荣昌汽车部件有限公司</v>
          </cell>
          <cell r="F400" t="str">
            <v>智能气控座椅事业一部</v>
          </cell>
          <cell r="G400" t="str">
            <v>发泡车间</v>
          </cell>
          <cell r="H400" t="str">
            <v>发泡工</v>
          </cell>
          <cell r="I400" t="str">
            <v>河北</v>
          </cell>
          <cell r="J400" t="str">
            <v>天津宏达翔科技有限公司</v>
          </cell>
        </row>
        <row r="401">
          <cell r="B401" t="str">
            <v>翟福芹</v>
          </cell>
          <cell r="C401" t="str">
            <v>女</v>
          </cell>
          <cell r="D401" t="str">
            <v>前台</v>
          </cell>
          <cell r="E401" t="str">
            <v>河北光华荣昌汽车部件有限公司</v>
          </cell>
          <cell r="F401" t="str">
            <v>智能气控座椅事业一部</v>
          </cell>
          <cell r="G401" t="str">
            <v>缝纫车间</v>
          </cell>
          <cell r="H401" t="str">
            <v>缝纫质量工艺员</v>
          </cell>
          <cell r="I401" t="str">
            <v>河北</v>
          </cell>
          <cell r="J401" t="str">
            <v>河北工厂</v>
          </cell>
        </row>
        <row r="402">
          <cell r="B402" t="str">
            <v>翟凤娟</v>
          </cell>
          <cell r="C402" t="str">
            <v>女</v>
          </cell>
          <cell r="D402" t="str">
            <v>前台</v>
          </cell>
          <cell r="E402" t="str">
            <v>河北光华荣昌汽车部件有限公司</v>
          </cell>
          <cell r="F402" t="str">
            <v>智能气控座椅事业一部</v>
          </cell>
          <cell r="G402" t="str">
            <v>缝纫车间</v>
          </cell>
          <cell r="H402" t="str">
            <v>缝纫车间主任</v>
          </cell>
          <cell r="I402" t="str">
            <v>河北</v>
          </cell>
          <cell r="J402" t="str">
            <v>河北工厂</v>
          </cell>
        </row>
        <row r="403">
          <cell r="B403" t="str">
            <v>田淑霞</v>
          </cell>
          <cell r="C403" t="str">
            <v>女</v>
          </cell>
          <cell r="D403" t="str">
            <v>前台</v>
          </cell>
          <cell r="E403" t="str">
            <v>河北光华荣昌汽车部件有限公司</v>
          </cell>
          <cell r="F403" t="str">
            <v>智能气控座椅事业一部</v>
          </cell>
          <cell r="G403" t="str">
            <v>缝纫车间</v>
          </cell>
          <cell r="H403" t="str">
            <v>缝纫班组长</v>
          </cell>
          <cell r="I403" t="str">
            <v>河北</v>
          </cell>
          <cell r="J403" t="str">
            <v>河北工厂</v>
          </cell>
        </row>
        <row r="404">
          <cell r="B404" t="str">
            <v>孙艳辉</v>
          </cell>
          <cell r="C404" t="str">
            <v>女</v>
          </cell>
          <cell r="D404" t="str">
            <v>前台</v>
          </cell>
          <cell r="E404" t="str">
            <v>河北光华荣昌汽车部件有限公司</v>
          </cell>
          <cell r="F404" t="str">
            <v>智能气控座椅事业一部</v>
          </cell>
          <cell r="G404" t="str">
            <v>缝纫车间</v>
          </cell>
          <cell r="H404" t="str">
            <v>裁剪工</v>
          </cell>
          <cell r="I404" t="str">
            <v>河北</v>
          </cell>
          <cell r="J404" t="str">
            <v>河北工厂</v>
          </cell>
        </row>
        <row r="405">
          <cell r="B405" t="str">
            <v>孙文芳</v>
          </cell>
          <cell r="C405" t="str">
            <v>女</v>
          </cell>
          <cell r="D405" t="str">
            <v>前台</v>
          </cell>
          <cell r="E405" t="str">
            <v>河北光华荣昌汽车部件有限公司</v>
          </cell>
          <cell r="F405" t="str">
            <v>智能气控座椅事业一部</v>
          </cell>
          <cell r="G405" t="str">
            <v>缝纫车间</v>
          </cell>
          <cell r="H405" t="str">
            <v>缝纫工</v>
          </cell>
          <cell r="I405" t="str">
            <v>河北</v>
          </cell>
          <cell r="J405" t="str">
            <v>河北工厂</v>
          </cell>
        </row>
        <row r="406">
          <cell r="B406" t="str">
            <v>孙秀辉</v>
          </cell>
          <cell r="C406" t="str">
            <v>女</v>
          </cell>
          <cell r="D406" t="str">
            <v>前台</v>
          </cell>
          <cell r="E406" t="str">
            <v>河北光华荣昌汽车部件有限公司</v>
          </cell>
          <cell r="F406" t="str">
            <v>智能气控座椅事业一部</v>
          </cell>
          <cell r="G406" t="str">
            <v>缝纫车间</v>
          </cell>
          <cell r="H406" t="str">
            <v>缝纫工</v>
          </cell>
          <cell r="I406" t="str">
            <v>河北</v>
          </cell>
          <cell r="J406" t="str">
            <v>河北工厂</v>
          </cell>
        </row>
        <row r="407">
          <cell r="B407" t="str">
            <v>张娜娜</v>
          </cell>
          <cell r="C407" t="str">
            <v>女</v>
          </cell>
          <cell r="D407" t="str">
            <v>前台</v>
          </cell>
          <cell r="E407" t="str">
            <v>河北光华荣昌汽车部件有限公司</v>
          </cell>
          <cell r="F407" t="str">
            <v>智能气控座椅事业一部</v>
          </cell>
          <cell r="G407" t="str">
            <v>缝纫车间</v>
          </cell>
          <cell r="H407" t="str">
            <v>缝纫工</v>
          </cell>
          <cell r="I407" t="str">
            <v>河北</v>
          </cell>
          <cell r="J407" t="str">
            <v>河北工厂</v>
          </cell>
        </row>
        <row r="408">
          <cell r="B408" t="str">
            <v>王文英</v>
          </cell>
          <cell r="C408" t="str">
            <v>女</v>
          </cell>
          <cell r="D408" t="str">
            <v>前台</v>
          </cell>
          <cell r="E408" t="str">
            <v>河北光华荣昌汽车部件有限公司</v>
          </cell>
          <cell r="F408" t="str">
            <v>智能气控座椅事业一部</v>
          </cell>
          <cell r="G408" t="str">
            <v>缝纫车间</v>
          </cell>
          <cell r="H408" t="str">
            <v>缝纫工</v>
          </cell>
          <cell r="I408" t="str">
            <v>河北</v>
          </cell>
          <cell r="J408" t="str">
            <v>河北工厂</v>
          </cell>
        </row>
        <row r="409">
          <cell r="B409" t="str">
            <v>邓琳娜</v>
          </cell>
          <cell r="C409" t="str">
            <v>女</v>
          </cell>
          <cell r="D409" t="str">
            <v>前台</v>
          </cell>
          <cell r="E409" t="str">
            <v>河北光华荣昌汽车部件有限公司</v>
          </cell>
          <cell r="F409" t="str">
            <v>智能气控座椅事业一部</v>
          </cell>
          <cell r="G409" t="str">
            <v>缝纫车间</v>
          </cell>
          <cell r="H409" t="str">
            <v>缝纫工</v>
          </cell>
          <cell r="I409" t="str">
            <v>河北</v>
          </cell>
          <cell r="J409" t="str">
            <v>河北工厂</v>
          </cell>
        </row>
        <row r="410">
          <cell r="B410" t="str">
            <v>田飞飞</v>
          </cell>
          <cell r="C410" t="str">
            <v>女</v>
          </cell>
          <cell r="D410" t="str">
            <v>前台</v>
          </cell>
          <cell r="E410" t="str">
            <v>河北光华荣昌汽车部件有限公司</v>
          </cell>
          <cell r="F410" t="str">
            <v>智能气控座椅事业一部</v>
          </cell>
          <cell r="G410" t="str">
            <v>缝纫车间</v>
          </cell>
          <cell r="H410" t="str">
            <v>缝纫工</v>
          </cell>
          <cell r="I410" t="str">
            <v>河北</v>
          </cell>
          <cell r="J410" t="str">
            <v>河北工厂</v>
          </cell>
        </row>
        <row r="411">
          <cell r="B411" t="str">
            <v>王萱斓</v>
          </cell>
          <cell r="C411" t="str">
            <v>女</v>
          </cell>
          <cell r="D411" t="str">
            <v>前台</v>
          </cell>
          <cell r="E411" t="str">
            <v>河北光华荣昌汽车部件有限公司</v>
          </cell>
          <cell r="F411" t="str">
            <v>智能气控座椅事业一部</v>
          </cell>
          <cell r="G411" t="str">
            <v>缝纫车间</v>
          </cell>
          <cell r="H411" t="str">
            <v>缝纫工</v>
          </cell>
          <cell r="I411" t="str">
            <v>河北</v>
          </cell>
          <cell r="J411" t="str">
            <v>河北工厂</v>
          </cell>
        </row>
        <row r="412">
          <cell r="B412" t="str">
            <v>王河敏</v>
          </cell>
          <cell r="C412" t="str">
            <v>女</v>
          </cell>
          <cell r="D412" t="str">
            <v>前台</v>
          </cell>
          <cell r="E412" t="str">
            <v>河北光华荣昌汽车部件有限公司</v>
          </cell>
          <cell r="F412" t="str">
            <v>智能气控座椅事业一部</v>
          </cell>
          <cell r="G412" t="str">
            <v>缝纫车间</v>
          </cell>
          <cell r="H412" t="str">
            <v>缝纫工</v>
          </cell>
          <cell r="I412" t="str">
            <v>河北</v>
          </cell>
          <cell r="J412" t="str">
            <v>河北工厂</v>
          </cell>
        </row>
        <row r="413">
          <cell r="B413" t="str">
            <v>徐凤瑞</v>
          </cell>
          <cell r="C413" t="str">
            <v>女</v>
          </cell>
          <cell r="D413" t="str">
            <v>前台</v>
          </cell>
          <cell r="E413" t="str">
            <v>河北光华荣昌汽车部件有限公司</v>
          </cell>
          <cell r="F413" t="str">
            <v>智能气控座椅事业一部</v>
          </cell>
          <cell r="G413" t="str">
            <v>缝纫车间</v>
          </cell>
          <cell r="H413" t="str">
            <v>缝纫工</v>
          </cell>
          <cell r="I413" t="str">
            <v>河北</v>
          </cell>
          <cell r="J413" t="str">
            <v>河北工厂</v>
          </cell>
        </row>
        <row r="414">
          <cell r="B414" t="str">
            <v>张风瑞</v>
          </cell>
          <cell r="C414" t="str">
            <v>女</v>
          </cell>
          <cell r="D414" t="str">
            <v>前台</v>
          </cell>
          <cell r="E414" t="str">
            <v>河北光华荣昌汽车部件有限公司</v>
          </cell>
          <cell r="F414" t="str">
            <v>智能气控座椅事业一部</v>
          </cell>
          <cell r="G414" t="str">
            <v>缝纫车间</v>
          </cell>
          <cell r="H414" t="str">
            <v>缝纫工</v>
          </cell>
          <cell r="I414" t="str">
            <v>河北</v>
          </cell>
          <cell r="J414" t="str">
            <v>河北工厂</v>
          </cell>
        </row>
        <row r="415">
          <cell r="B415" t="str">
            <v>孙晓明</v>
          </cell>
          <cell r="C415" t="str">
            <v>女</v>
          </cell>
          <cell r="D415" t="str">
            <v>前台</v>
          </cell>
          <cell r="E415" t="str">
            <v>河北光华荣昌汽车部件有限公司</v>
          </cell>
          <cell r="F415" t="str">
            <v>智能气控座椅事业一部</v>
          </cell>
          <cell r="G415" t="str">
            <v>缝纫车间</v>
          </cell>
          <cell r="H415" t="str">
            <v>缝纫工</v>
          </cell>
          <cell r="I415" t="str">
            <v>河北</v>
          </cell>
          <cell r="J415" t="str">
            <v>河北工厂</v>
          </cell>
        </row>
        <row r="416">
          <cell r="B416" t="str">
            <v>马立荣</v>
          </cell>
          <cell r="C416" t="str">
            <v>女</v>
          </cell>
          <cell r="D416" t="str">
            <v>前台</v>
          </cell>
          <cell r="E416" t="str">
            <v>河北光华荣昌汽车部件有限公司</v>
          </cell>
          <cell r="F416" t="str">
            <v>智能气控座椅事业一部</v>
          </cell>
          <cell r="G416" t="str">
            <v>缝纫车间</v>
          </cell>
          <cell r="H416" t="str">
            <v>缝纫工</v>
          </cell>
          <cell r="I416" t="str">
            <v>河北</v>
          </cell>
          <cell r="J416" t="str">
            <v>河北工厂</v>
          </cell>
        </row>
        <row r="417">
          <cell r="B417" t="str">
            <v>李香慧</v>
          </cell>
          <cell r="C417" t="str">
            <v>女</v>
          </cell>
          <cell r="D417" t="str">
            <v>前台</v>
          </cell>
          <cell r="E417" t="str">
            <v>河北光华荣昌汽车部件有限公司</v>
          </cell>
          <cell r="F417" t="str">
            <v>智能气控座椅事业一部</v>
          </cell>
          <cell r="G417" t="str">
            <v>缝纫车间</v>
          </cell>
          <cell r="H417" t="str">
            <v>缝纫工</v>
          </cell>
          <cell r="I417" t="str">
            <v>河北</v>
          </cell>
          <cell r="J417" t="str">
            <v>河北工厂</v>
          </cell>
        </row>
        <row r="418">
          <cell r="B418" t="str">
            <v>郭庆茹</v>
          </cell>
          <cell r="C418" t="str">
            <v>女</v>
          </cell>
          <cell r="D418" t="str">
            <v>前台</v>
          </cell>
          <cell r="E418" t="str">
            <v>河北光华荣昌汽车部件有限公司</v>
          </cell>
          <cell r="F418" t="str">
            <v>智能气控座椅事业一部</v>
          </cell>
          <cell r="G418" t="str">
            <v>缝纫车间</v>
          </cell>
          <cell r="H418" t="str">
            <v>缝纫工</v>
          </cell>
          <cell r="I418" t="str">
            <v>河北</v>
          </cell>
          <cell r="J418" t="str">
            <v>河北工厂</v>
          </cell>
        </row>
        <row r="419">
          <cell r="B419" t="str">
            <v>李泽元</v>
          </cell>
          <cell r="C419" t="str">
            <v>女</v>
          </cell>
          <cell r="D419" t="str">
            <v>前台</v>
          </cell>
          <cell r="E419" t="str">
            <v>河北光华荣昌汽车部件有限公司</v>
          </cell>
          <cell r="F419" t="str">
            <v>智能气控座椅事业一部</v>
          </cell>
          <cell r="G419" t="str">
            <v>缝纫车间</v>
          </cell>
          <cell r="H419" t="str">
            <v>缝纫工</v>
          </cell>
          <cell r="I419" t="str">
            <v>河北</v>
          </cell>
          <cell r="J419" t="str">
            <v>河北工厂</v>
          </cell>
        </row>
        <row r="420">
          <cell r="B420" t="str">
            <v>李敏</v>
          </cell>
          <cell r="C420" t="str">
            <v>女</v>
          </cell>
          <cell r="D420" t="str">
            <v>前台</v>
          </cell>
          <cell r="E420" t="str">
            <v>河北光华荣昌汽车部件有限公司</v>
          </cell>
          <cell r="F420" t="str">
            <v>智能气控座椅事业一部</v>
          </cell>
          <cell r="G420" t="str">
            <v>缝纫车间</v>
          </cell>
          <cell r="H420" t="str">
            <v>缝纫工</v>
          </cell>
          <cell r="I420" t="str">
            <v>河北</v>
          </cell>
          <cell r="J420" t="str">
            <v>河北工厂</v>
          </cell>
        </row>
        <row r="421">
          <cell r="B421" t="str">
            <v>刘焕侠</v>
          </cell>
          <cell r="C421" t="str">
            <v>女</v>
          </cell>
          <cell r="D421" t="str">
            <v>前台</v>
          </cell>
          <cell r="E421" t="str">
            <v>河北光华荣昌汽车部件有限公司</v>
          </cell>
          <cell r="F421" t="str">
            <v>智能气控座椅事业一部</v>
          </cell>
          <cell r="G421" t="str">
            <v>缝纫车间</v>
          </cell>
          <cell r="H421" t="str">
            <v>缝纫工</v>
          </cell>
          <cell r="I421" t="str">
            <v>河北</v>
          </cell>
          <cell r="J421" t="str">
            <v>河北工厂</v>
          </cell>
        </row>
        <row r="422">
          <cell r="B422" t="str">
            <v>张婷婷</v>
          </cell>
          <cell r="C422" t="str">
            <v>女</v>
          </cell>
          <cell r="D422" t="str">
            <v>前台</v>
          </cell>
          <cell r="E422" t="str">
            <v>河北光华荣昌汽车部件有限公司</v>
          </cell>
          <cell r="F422" t="str">
            <v>智能气控座椅事业一部</v>
          </cell>
          <cell r="G422" t="str">
            <v>缝纫车间</v>
          </cell>
          <cell r="H422" t="str">
            <v>缝纫工</v>
          </cell>
          <cell r="I422" t="str">
            <v>河北</v>
          </cell>
          <cell r="J422" t="str">
            <v>河北工厂</v>
          </cell>
        </row>
        <row r="423">
          <cell r="B423" t="str">
            <v>罗培培</v>
          </cell>
          <cell r="C423" t="str">
            <v>女</v>
          </cell>
          <cell r="D423" t="str">
            <v>前台</v>
          </cell>
          <cell r="E423" t="str">
            <v>河北光华荣昌汽车部件有限公司</v>
          </cell>
          <cell r="F423" t="str">
            <v>智能气控座椅事业一部</v>
          </cell>
          <cell r="G423" t="str">
            <v>缝纫车间</v>
          </cell>
          <cell r="H423" t="str">
            <v>缝纫工</v>
          </cell>
          <cell r="I423" t="str">
            <v>河北</v>
          </cell>
          <cell r="J423" t="str">
            <v>河北工厂</v>
          </cell>
        </row>
        <row r="424">
          <cell r="B424" t="str">
            <v>张建萍</v>
          </cell>
          <cell r="C424" t="str">
            <v>女</v>
          </cell>
          <cell r="D424" t="str">
            <v>前台</v>
          </cell>
          <cell r="E424" t="str">
            <v>河北光华荣昌汽车部件有限公司</v>
          </cell>
          <cell r="F424" t="str">
            <v>智能气控座椅事业一部</v>
          </cell>
          <cell r="G424" t="str">
            <v>缝纫车间</v>
          </cell>
          <cell r="H424" t="str">
            <v>缝纫工</v>
          </cell>
          <cell r="I424" t="str">
            <v>河北</v>
          </cell>
          <cell r="J424" t="str">
            <v>河北工厂</v>
          </cell>
        </row>
        <row r="425">
          <cell r="B425" t="str">
            <v>彭洪香</v>
          </cell>
          <cell r="C425" t="str">
            <v>女</v>
          </cell>
          <cell r="D425" t="str">
            <v>前台</v>
          </cell>
          <cell r="E425" t="str">
            <v>河北光华荣昌汽车部件有限公司</v>
          </cell>
          <cell r="F425" t="str">
            <v>智能气控座椅事业一部</v>
          </cell>
          <cell r="G425" t="str">
            <v>缝纫车间</v>
          </cell>
          <cell r="H425" t="str">
            <v>缝纫工</v>
          </cell>
          <cell r="I425" t="str">
            <v>河北</v>
          </cell>
          <cell r="J425" t="str">
            <v>河北工厂</v>
          </cell>
        </row>
        <row r="426">
          <cell r="B426" t="str">
            <v>杨秀虹</v>
          </cell>
          <cell r="C426" t="str">
            <v>女</v>
          </cell>
          <cell r="D426" t="str">
            <v>前台</v>
          </cell>
          <cell r="E426" t="str">
            <v>河北光华荣昌汽车部件有限公司</v>
          </cell>
          <cell r="F426" t="str">
            <v>智能气控座椅事业一部</v>
          </cell>
          <cell r="G426" t="str">
            <v>缝纫车间</v>
          </cell>
          <cell r="H426" t="str">
            <v>裁剪工</v>
          </cell>
          <cell r="I426" t="str">
            <v>河北</v>
          </cell>
          <cell r="J426" t="str">
            <v>河北工厂</v>
          </cell>
        </row>
        <row r="427">
          <cell r="B427" t="str">
            <v>韩玉芹</v>
          </cell>
          <cell r="C427" t="str">
            <v>女</v>
          </cell>
          <cell r="D427" t="str">
            <v>前台</v>
          </cell>
          <cell r="E427" t="str">
            <v>河北光华荣昌汽车部件有限公司</v>
          </cell>
          <cell r="F427" t="str">
            <v>智能气控座椅事业一部</v>
          </cell>
          <cell r="G427" t="str">
            <v>缝纫车间</v>
          </cell>
          <cell r="H427" t="str">
            <v>缝纫工</v>
          </cell>
          <cell r="I427" t="str">
            <v>河北</v>
          </cell>
          <cell r="J427" t="str">
            <v>河北工厂</v>
          </cell>
        </row>
        <row r="428">
          <cell r="B428" t="str">
            <v>杨慧</v>
          </cell>
          <cell r="C428" t="str">
            <v>女</v>
          </cell>
          <cell r="D428" t="str">
            <v>前台</v>
          </cell>
          <cell r="E428" t="str">
            <v>河北光华荣昌汽车部件有限公司</v>
          </cell>
          <cell r="F428" t="str">
            <v>智能气控座椅事业一部</v>
          </cell>
          <cell r="G428" t="str">
            <v>缝纫车间</v>
          </cell>
          <cell r="H428" t="str">
            <v>缝纫工</v>
          </cell>
          <cell r="I428" t="str">
            <v>河北</v>
          </cell>
          <cell r="J428" t="str">
            <v>河北工厂</v>
          </cell>
        </row>
        <row r="429">
          <cell r="B429" t="str">
            <v>白伟伟</v>
          </cell>
          <cell r="C429" t="str">
            <v>女</v>
          </cell>
          <cell r="D429" t="str">
            <v>前台</v>
          </cell>
          <cell r="E429" t="str">
            <v>河北光华荣昌汽车部件有限公司</v>
          </cell>
          <cell r="F429" t="str">
            <v>智能气控座椅事业一部</v>
          </cell>
          <cell r="G429" t="str">
            <v>缝纫车间</v>
          </cell>
          <cell r="H429" t="str">
            <v>缝纫工</v>
          </cell>
          <cell r="I429" t="str">
            <v>河北</v>
          </cell>
          <cell r="J429" t="str">
            <v>河北工厂</v>
          </cell>
        </row>
        <row r="430">
          <cell r="B430" t="str">
            <v>孙景云</v>
          </cell>
          <cell r="C430" t="str">
            <v>女</v>
          </cell>
          <cell r="D430" t="str">
            <v>前台</v>
          </cell>
          <cell r="E430" t="str">
            <v>河北光华荣昌汽车部件有限公司</v>
          </cell>
          <cell r="F430" t="str">
            <v>智能气控座椅事业一部</v>
          </cell>
          <cell r="G430" t="str">
            <v>缝纫车间</v>
          </cell>
          <cell r="H430" t="str">
            <v>缝纫工</v>
          </cell>
          <cell r="I430" t="str">
            <v>河北</v>
          </cell>
          <cell r="J430" t="str">
            <v>河北工厂</v>
          </cell>
        </row>
        <row r="431">
          <cell r="B431" t="str">
            <v>张春玉</v>
          </cell>
          <cell r="C431" t="str">
            <v>女</v>
          </cell>
          <cell r="D431" t="str">
            <v>前台</v>
          </cell>
          <cell r="E431" t="str">
            <v>河北光华荣昌汽车部件有限公司</v>
          </cell>
          <cell r="F431" t="str">
            <v>智能气控座椅事业一部</v>
          </cell>
          <cell r="G431" t="str">
            <v>缝纫车间</v>
          </cell>
          <cell r="H431" t="str">
            <v>裁剪工</v>
          </cell>
          <cell r="I431" t="str">
            <v>河北</v>
          </cell>
          <cell r="J431" t="str">
            <v>河北工厂</v>
          </cell>
        </row>
        <row r="432">
          <cell r="B432" t="str">
            <v>刘国东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智能气控座椅事业一部</v>
          </cell>
          <cell r="G432" t="str">
            <v>焊接车间</v>
          </cell>
          <cell r="H432" t="str">
            <v>摆件工</v>
          </cell>
          <cell r="I432" t="str">
            <v>河北</v>
          </cell>
          <cell r="J432" t="str">
            <v>天津宏达翔科技有限公司</v>
          </cell>
        </row>
        <row r="433">
          <cell r="B433" t="str">
            <v>刘强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智能气控座椅事业一部</v>
          </cell>
          <cell r="G433" t="str">
            <v>技术质量科</v>
          </cell>
          <cell r="H433" t="str">
            <v>座椅总装车间质量人员</v>
          </cell>
          <cell r="I433" t="str">
            <v>河北</v>
          </cell>
          <cell r="J433" t="str">
            <v>河北工厂</v>
          </cell>
        </row>
        <row r="434">
          <cell r="B434" t="str">
            <v>张庆超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智能气控座椅事业一部</v>
          </cell>
          <cell r="G434" t="str">
            <v>技术质量科</v>
          </cell>
          <cell r="H434" t="str">
            <v>座椅总装车间工艺人员</v>
          </cell>
          <cell r="I434" t="str">
            <v>河北</v>
          </cell>
          <cell r="J434" t="str">
            <v>河北工厂</v>
          </cell>
        </row>
        <row r="435">
          <cell r="B435" t="str">
            <v>赵广超</v>
          </cell>
          <cell r="C435" t="str">
            <v>男</v>
          </cell>
          <cell r="D435" t="str">
            <v>前台</v>
          </cell>
          <cell r="E435" t="str">
            <v>河北光华荣昌汽车部件有限公司</v>
          </cell>
          <cell r="F435" t="str">
            <v>智能气控座椅事业一部</v>
          </cell>
          <cell r="G435" t="str">
            <v>技术质量科</v>
          </cell>
          <cell r="H435" t="str">
            <v>SQE &amp;外检</v>
          </cell>
          <cell r="I435" t="str">
            <v>河北</v>
          </cell>
          <cell r="J435" t="str">
            <v>河北工厂</v>
          </cell>
        </row>
        <row r="436">
          <cell r="B436" t="str">
            <v>赵文俊</v>
          </cell>
          <cell r="C436" t="str">
            <v>男</v>
          </cell>
          <cell r="D436" t="str">
            <v>前台</v>
          </cell>
          <cell r="E436" t="str">
            <v>河北光华荣昌汽车部件有限公司</v>
          </cell>
          <cell r="F436" t="str">
            <v>智能气控座椅事业一部</v>
          </cell>
          <cell r="G436" t="str">
            <v>技术质量科</v>
          </cell>
          <cell r="H436" t="str">
            <v>过程质量</v>
          </cell>
          <cell r="I436" t="str">
            <v>河北</v>
          </cell>
          <cell r="J436" t="str">
            <v>河北工厂</v>
          </cell>
        </row>
        <row r="437">
          <cell r="B437" t="str">
            <v>杨勇</v>
          </cell>
          <cell r="C437" t="str">
            <v>男</v>
          </cell>
          <cell r="D437" t="str">
            <v>前台</v>
          </cell>
          <cell r="E437" t="str">
            <v>河北光华荣昌汽车部件有限公司</v>
          </cell>
          <cell r="F437" t="str">
            <v>智能气控座椅事业一部</v>
          </cell>
          <cell r="G437" t="str">
            <v>技术质量科</v>
          </cell>
          <cell r="H437" t="str">
            <v>质量工程师</v>
          </cell>
          <cell r="I437" t="str">
            <v>河北</v>
          </cell>
          <cell r="J437" t="str">
            <v>河北工厂</v>
          </cell>
        </row>
        <row r="438">
          <cell r="B438" t="str">
            <v>云荣娟</v>
          </cell>
          <cell r="C438" t="str">
            <v>女</v>
          </cell>
          <cell r="D438" t="str">
            <v>前台</v>
          </cell>
          <cell r="E438" t="str">
            <v>河北光华荣昌汽车部件有限公司</v>
          </cell>
          <cell r="F438" t="str">
            <v>智能气控座椅事业一部</v>
          </cell>
          <cell r="G438" t="str">
            <v>生产管理科</v>
          </cell>
          <cell r="H438" t="str">
            <v>科长</v>
          </cell>
          <cell r="I438" t="str">
            <v>河北</v>
          </cell>
          <cell r="J438" t="str">
            <v>河北工厂</v>
          </cell>
        </row>
        <row r="439">
          <cell r="B439" t="str">
            <v>李洪秀</v>
          </cell>
          <cell r="C439" t="str">
            <v>女</v>
          </cell>
          <cell r="D439" t="str">
            <v>前台</v>
          </cell>
          <cell r="E439" t="str">
            <v>河北光华荣昌汽车部件有限公司</v>
          </cell>
          <cell r="F439" t="str">
            <v>智能气控座椅事业一部</v>
          </cell>
          <cell r="G439" t="str">
            <v>生产管理科</v>
          </cell>
          <cell r="H439" t="str">
            <v>供应商对帐员</v>
          </cell>
          <cell r="I439" t="str">
            <v>河北</v>
          </cell>
          <cell r="J439" t="str">
            <v>河北工厂</v>
          </cell>
        </row>
        <row r="440">
          <cell r="B440" t="str">
            <v>郭金凯</v>
          </cell>
          <cell r="C440" t="str">
            <v>男</v>
          </cell>
          <cell r="D440" t="str">
            <v>前台</v>
          </cell>
          <cell r="E440" t="str">
            <v>河北光华荣昌汽车部件有限公司</v>
          </cell>
          <cell r="F440" t="str">
            <v>智能气控座椅事业一部</v>
          </cell>
          <cell r="G440" t="str">
            <v>生产管理科</v>
          </cell>
          <cell r="H440" t="str">
            <v>生产计划员</v>
          </cell>
          <cell r="I440" t="str">
            <v>河北</v>
          </cell>
          <cell r="J440" t="str">
            <v>河北工厂</v>
          </cell>
        </row>
        <row r="441">
          <cell r="B441" t="str">
            <v>刘秀娟</v>
          </cell>
          <cell r="C441" t="str">
            <v>女</v>
          </cell>
          <cell r="D441" t="str">
            <v>前台</v>
          </cell>
          <cell r="E441" t="str">
            <v>河北光华荣昌汽车部件有限公司</v>
          </cell>
          <cell r="F441" t="str">
            <v>智能气控座椅事业一部</v>
          </cell>
          <cell r="G441" t="str">
            <v>生产管理科</v>
          </cell>
          <cell r="H441" t="str">
            <v>生产计划员</v>
          </cell>
          <cell r="I441" t="str">
            <v>河北</v>
          </cell>
          <cell r="J441" t="str">
            <v>河北工厂</v>
          </cell>
        </row>
        <row r="442">
          <cell r="B442" t="str">
            <v>王桂欣</v>
          </cell>
          <cell r="C442" t="str">
            <v>女</v>
          </cell>
          <cell r="D442" t="str">
            <v>前台</v>
          </cell>
          <cell r="E442" t="str">
            <v>河北光华荣昌汽车部件有限公司</v>
          </cell>
          <cell r="F442" t="str">
            <v>智能气控座椅事业一部</v>
          </cell>
          <cell r="G442" t="str">
            <v>生产管理科</v>
          </cell>
          <cell r="H442" t="str">
            <v>座椅原材料库管员</v>
          </cell>
          <cell r="I442" t="str">
            <v>河北</v>
          </cell>
          <cell r="J442" t="str">
            <v>河北工厂</v>
          </cell>
        </row>
        <row r="443">
          <cell r="B443" t="str">
            <v>白莉莉</v>
          </cell>
          <cell r="C443" t="str">
            <v>女</v>
          </cell>
          <cell r="D443" t="str">
            <v>前台</v>
          </cell>
          <cell r="E443" t="str">
            <v>河北光华荣昌汽车部件有限公司</v>
          </cell>
          <cell r="F443" t="str">
            <v>智能气控座椅事业一部</v>
          </cell>
          <cell r="G443" t="str">
            <v>生产管理科</v>
          </cell>
          <cell r="H443" t="str">
            <v>缝纫成品库管员</v>
          </cell>
          <cell r="I443" t="str">
            <v>河北</v>
          </cell>
          <cell r="J443" t="str">
            <v>河北工厂</v>
          </cell>
        </row>
        <row r="444">
          <cell r="B444" t="str">
            <v>张美静</v>
          </cell>
          <cell r="C444" t="str">
            <v>女</v>
          </cell>
          <cell r="D444" t="str">
            <v>前台</v>
          </cell>
          <cell r="E444" t="str">
            <v>河北光华荣昌汽车部件有限公司</v>
          </cell>
          <cell r="F444" t="str">
            <v>智能气控座椅事业一部</v>
          </cell>
          <cell r="G444" t="str">
            <v>生产管理科</v>
          </cell>
          <cell r="H444" t="str">
            <v>日供货库管员</v>
          </cell>
          <cell r="I444" t="str">
            <v>河北</v>
          </cell>
          <cell r="J444" t="str">
            <v>河北工厂</v>
          </cell>
        </row>
        <row r="445">
          <cell r="B445" t="str">
            <v>王震</v>
          </cell>
          <cell r="C445" t="str">
            <v>男</v>
          </cell>
          <cell r="D445" t="str">
            <v>前台</v>
          </cell>
          <cell r="E445" t="str">
            <v>河北光华荣昌汽车部件有限公司</v>
          </cell>
          <cell r="F445" t="str">
            <v>智能气控座椅事业一部</v>
          </cell>
          <cell r="G445" t="str">
            <v>生产管理科</v>
          </cell>
          <cell r="H445" t="str">
            <v>轻卡上料工</v>
          </cell>
          <cell r="I445" t="str">
            <v>河北</v>
          </cell>
          <cell r="J445" t="str">
            <v>河北工厂</v>
          </cell>
        </row>
        <row r="446">
          <cell r="B446" t="str">
            <v>张峰</v>
          </cell>
          <cell r="C446" t="str">
            <v>男</v>
          </cell>
          <cell r="D446" t="str">
            <v>前台</v>
          </cell>
          <cell r="E446" t="str">
            <v>河北光华荣昌汽车部件有限公司</v>
          </cell>
          <cell r="F446" t="str">
            <v>智能气控座椅事业一部</v>
          </cell>
          <cell r="G446" t="str">
            <v>生产管理科</v>
          </cell>
          <cell r="H446" t="str">
            <v>重卡上料工</v>
          </cell>
          <cell r="I446" t="str">
            <v>河北</v>
          </cell>
          <cell r="J446" t="str">
            <v>河北工厂</v>
          </cell>
        </row>
        <row r="447">
          <cell r="B447" t="str">
            <v>谷云健</v>
          </cell>
          <cell r="C447" t="str">
            <v>男</v>
          </cell>
          <cell r="D447" t="str">
            <v>前台</v>
          </cell>
          <cell r="E447" t="str">
            <v>河北光华荣昌汽车部件有限公司</v>
          </cell>
          <cell r="F447" t="str">
            <v>智能气控座椅事业一部</v>
          </cell>
          <cell r="G447" t="str">
            <v>生产管理科</v>
          </cell>
          <cell r="H447" t="str">
            <v>缝纫材料库管员</v>
          </cell>
          <cell r="I447" t="str">
            <v>河北</v>
          </cell>
          <cell r="J447" t="str">
            <v>河北工厂</v>
          </cell>
        </row>
        <row r="448">
          <cell r="B448" t="str">
            <v>孙刚</v>
          </cell>
          <cell r="C448" t="str">
            <v>男</v>
          </cell>
          <cell r="D448" t="str">
            <v>前台</v>
          </cell>
          <cell r="E448" t="str">
            <v>河北光华荣昌汽车部件有限公司</v>
          </cell>
          <cell r="F448" t="str">
            <v>智能气控座椅事业一部</v>
          </cell>
          <cell r="G448" t="str">
            <v>生产管理科</v>
          </cell>
          <cell r="H448" t="str">
            <v>缝纫上料工</v>
          </cell>
          <cell r="I448" t="str">
            <v>河北</v>
          </cell>
          <cell r="J448" t="str">
            <v>河北工厂</v>
          </cell>
        </row>
        <row r="449">
          <cell r="B449" t="str">
            <v>滕巨猛</v>
          </cell>
          <cell r="C449" t="str">
            <v>男</v>
          </cell>
          <cell r="D449" t="str">
            <v>前台</v>
          </cell>
          <cell r="E449" t="str">
            <v>河北光华荣昌汽车部件有限公司</v>
          </cell>
          <cell r="F449" t="str">
            <v>智能气控座椅事业一部</v>
          </cell>
          <cell r="G449" t="str">
            <v>生产管理科</v>
          </cell>
          <cell r="H449" t="str">
            <v>发泡成品库管员</v>
          </cell>
          <cell r="I449" t="str">
            <v>河北</v>
          </cell>
          <cell r="J449" t="str">
            <v>河北工厂</v>
          </cell>
        </row>
        <row r="450">
          <cell r="B450" t="str">
            <v>徐亚新</v>
          </cell>
          <cell r="C450" t="str">
            <v>女</v>
          </cell>
          <cell r="D450" t="str">
            <v>前台</v>
          </cell>
          <cell r="E450" t="str">
            <v>河北光华荣昌汽车部件有限公司</v>
          </cell>
          <cell r="F450" t="str">
            <v>智能气控座椅事业一部</v>
          </cell>
          <cell r="G450" t="str">
            <v>生产管理科</v>
          </cell>
          <cell r="H450" t="str">
            <v>发泡预埋件库管员</v>
          </cell>
          <cell r="I450" t="str">
            <v>河北</v>
          </cell>
          <cell r="J450" t="str">
            <v>河北工厂</v>
          </cell>
        </row>
        <row r="451">
          <cell r="B451" t="str">
            <v>米芝霖</v>
          </cell>
          <cell r="C451" t="str">
            <v>女</v>
          </cell>
          <cell r="D451" t="str">
            <v>前台</v>
          </cell>
          <cell r="E451" t="str">
            <v>河北光华荣昌汽车部件有限公司</v>
          </cell>
          <cell r="F451" t="str">
            <v>智能气控座椅事业一部</v>
          </cell>
          <cell r="G451" t="str">
            <v>生产管理科</v>
          </cell>
          <cell r="H451" t="str">
            <v>统计员</v>
          </cell>
          <cell r="I451" t="str">
            <v>河北</v>
          </cell>
          <cell r="J451" t="str">
            <v>河北工厂</v>
          </cell>
        </row>
        <row r="452">
          <cell r="B452" t="str">
            <v>田树梅</v>
          </cell>
          <cell r="C452" t="str">
            <v>女</v>
          </cell>
          <cell r="D452" t="str">
            <v>前台</v>
          </cell>
          <cell r="E452" t="str">
            <v>河北光华荣昌汽车部件有限公司</v>
          </cell>
          <cell r="F452" t="str">
            <v>智能气控座椅事业一部</v>
          </cell>
          <cell r="G452" t="str">
            <v>生产管理科</v>
          </cell>
          <cell r="H452" t="str">
            <v>缝纫成品库管员</v>
          </cell>
          <cell r="I452" t="str">
            <v>河北</v>
          </cell>
          <cell r="J452" t="str">
            <v>河北工厂</v>
          </cell>
        </row>
        <row r="453">
          <cell r="B453" t="str">
            <v>夏永飞</v>
          </cell>
          <cell r="C453" t="str">
            <v>男</v>
          </cell>
          <cell r="D453" t="str">
            <v>前台</v>
          </cell>
          <cell r="E453" t="str">
            <v>河北光华荣昌汽车部件有限公司</v>
          </cell>
          <cell r="F453" t="str">
            <v>智能气控座椅事业一部</v>
          </cell>
          <cell r="G453" t="str">
            <v>项目管理科</v>
          </cell>
          <cell r="H453" t="str">
            <v>科长</v>
          </cell>
          <cell r="I453" t="str">
            <v>河北</v>
          </cell>
          <cell r="J453" t="str">
            <v>北京光华荣昌</v>
          </cell>
        </row>
        <row r="454">
          <cell r="B454" t="str">
            <v>程丽宇</v>
          </cell>
          <cell r="C454" t="str">
            <v>女</v>
          </cell>
          <cell r="D454" t="str">
            <v>前台</v>
          </cell>
          <cell r="E454" t="str">
            <v>河北光华荣昌汽车部件有限公司</v>
          </cell>
          <cell r="F454" t="str">
            <v>智能气控座椅事业一部</v>
          </cell>
          <cell r="G454" t="str">
            <v>项目管理科</v>
          </cell>
          <cell r="H454" t="str">
            <v>大宗物料采购员</v>
          </cell>
          <cell r="I454" t="str">
            <v>河北</v>
          </cell>
          <cell r="J454" t="str">
            <v>河北工厂</v>
          </cell>
        </row>
        <row r="455">
          <cell r="B455" t="str">
            <v>范瑶臣</v>
          </cell>
          <cell r="C455" t="str">
            <v>男</v>
          </cell>
          <cell r="D455" t="str">
            <v>前台</v>
          </cell>
          <cell r="E455" t="str">
            <v>河北光华荣昌汽车部件有限公司</v>
          </cell>
          <cell r="F455" t="str">
            <v>智能气控座椅事业一部</v>
          </cell>
          <cell r="G455" t="str">
            <v>项目管理科</v>
          </cell>
          <cell r="H455" t="str">
            <v>座椅总装车间工艺人员</v>
          </cell>
          <cell r="I455" t="str">
            <v>河北</v>
          </cell>
          <cell r="J455" t="str">
            <v>河北工厂</v>
          </cell>
        </row>
        <row r="456">
          <cell r="B456" t="str">
            <v>刘清馨</v>
          </cell>
          <cell r="C456" t="str">
            <v>女</v>
          </cell>
          <cell r="D456" t="str">
            <v>前台</v>
          </cell>
          <cell r="E456" t="str">
            <v>河北光华荣昌汽车部件有限公司</v>
          </cell>
          <cell r="F456" t="str">
            <v>智能气控座椅事业一部</v>
          </cell>
          <cell r="G456" t="str">
            <v>项目管理科</v>
          </cell>
          <cell r="H456" t="str">
            <v>体系员</v>
          </cell>
          <cell r="I456" t="str">
            <v>河北</v>
          </cell>
          <cell r="J456" t="str">
            <v>河北工厂</v>
          </cell>
        </row>
        <row r="457">
          <cell r="B457" t="str">
            <v>李鹏</v>
          </cell>
          <cell r="C457" t="str">
            <v>男</v>
          </cell>
          <cell r="D457" t="str">
            <v>前台</v>
          </cell>
          <cell r="E457" t="str">
            <v>河北光华荣昌汽车部件有限公司</v>
          </cell>
          <cell r="F457" t="str">
            <v>智能气控座椅事业一部</v>
          </cell>
          <cell r="G457" t="str">
            <v>项目管理科</v>
          </cell>
          <cell r="H457" t="str">
            <v>采购员/重卡</v>
          </cell>
          <cell r="I457" t="str">
            <v>河北</v>
          </cell>
          <cell r="J457" t="str">
            <v>河北工厂</v>
          </cell>
        </row>
        <row r="458">
          <cell r="B458" t="str">
            <v>孙沛霖</v>
          </cell>
          <cell r="C458" t="str">
            <v>男</v>
          </cell>
          <cell r="D458" t="str">
            <v>前台</v>
          </cell>
          <cell r="E458" t="str">
            <v>河北光华荣昌汽车部件有限公司</v>
          </cell>
          <cell r="F458" t="str">
            <v>智能气控座椅事业一部</v>
          </cell>
          <cell r="G458" t="str">
            <v>项目管理科</v>
          </cell>
          <cell r="H458" t="str">
            <v>成本核算</v>
          </cell>
          <cell r="I458" t="str">
            <v>河北</v>
          </cell>
          <cell r="J458" t="str">
            <v>河北工厂</v>
          </cell>
        </row>
        <row r="459">
          <cell r="B459" t="str">
            <v>赵伟</v>
          </cell>
          <cell r="C459" t="str">
            <v>男</v>
          </cell>
          <cell r="D459" t="str">
            <v>前台</v>
          </cell>
          <cell r="E459" t="str">
            <v>河北光华荣昌汽车部件有限公司</v>
          </cell>
          <cell r="F459" t="str">
            <v>智能气控座椅事业一部</v>
          </cell>
          <cell r="G459" t="str">
            <v>销售服务科</v>
          </cell>
          <cell r="H459" t="str">
            <v>客户经理</v>
          </cell>
          <cell r="I459" t="str">
            <v>北京</v>
          </cell>
          <cell r="J459" t="str">
            <v>北京光华荣昌</v>
          </cell>
        </row>
        <row r="460">
          <cell r="B460" t="str">
            <v>韩香伶</v>
          </cell>
          <cell r="C460" t="str">
            <v>女</v>
          </cell>
          <cell r="D460" t="str">
            <v>前台</v>
          </cell>
          <cell r="E460" t="str">
            <v>河北光华荣昌汽车部件有限公司</v>
          </cell>
          <cell r="F460" t="str">
            <v>智能气控座椅事业一部</v>
          </cell>
          <cell r="G460" t="str">
            <v>销售服务科</v>
          </cell>
          <cell r="H460" t="str">
            <v>客户经理</v>
          </cell>
          <cell r="I460" t="str">
            <v>北京</v>
          </cell>
          <cell r="J460" t="str">
            <v>北京光华荣昌</v>
          </cell>
        </row>
        <row r="461">
          <cell r="B461" t="str">
            <v>张馀林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智能气控座椅事业一部</v>
          </cell>
          <cell r="G461" t="str">
            <v>销售服务科</v>
          </cell>
          <cell r="H461" t="str">
            <v>销售服务科科长</v>
          </cell>
          <cell r="I461" t="str">
            <v>河北</v>
          </cell>
          <cell r="J461" t="str">
            <v>河北工厂</v>
          </cell>
        </row>
        <row r="462">
          <cell r="B462" t="str">
            <v>施立如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智能气控座椅事业一部</v>
          </cell>
          <cell r="G462" t="str">
            <v>销售服务科</v>
          </cell>
          <cell r="H462" t="str">
            <v>对账员</v>
          </cell>
          <cell r="I462" t="str">
            <v>河北</v>
          </cell>
          <cell r="J462" t="str">
            <v>河北工厂</v>
          </cell>
        </row>
        <row r="463">
          <cell r="B463" t="str">
            <v>张文昌</v>
          </cell>
          <cell r="C463" t="str">
            <v>男</v>
          </cell>
          <cell r="D463" t="str">
            <v>前台</v>
          </cell>
          <cell r="E463" t="str">
            <v>河北光华荣昌汽车部件有限公司</v>
          </cell>
          <cell r="F463" t="str">
            <v>智能气控座椅事业一部</v>
          </cell>
          <cell r="G463" t="str">
            <v>销售服务科</v>
          </cell>
          <cell r="H463" t="str">
            <v>发货主管</v>
          </cell>
          <cell r="I463" t="str">
            <v>河北</v>
          </cell>
          <cell r="J463" t="str">
            <v>河北工厂</v>
          </cell>
        </row>
        <row r="464">
          <cell r="B464" t="str">
            <v>于全生</v>
          </cell>
          <cell r="C464" t="str">
            <v>男</v>
          </cell>
          <cell r="D464" t="str">
            <v>前台</v>
          </cell>
          <cell r="E464" t="str">
            <v>河北光华荣昌汽车部件有限公司</v>
          </cell>
          <cell r="F464" t="str">
            <v>智能气控座椅事业一部</v>
          </cell>
          <cell r="G464" t="str">
            <v>销售服务科</v>
          </cell>
          <cell r="H464" t="str">
            <v>发货员</v>
          </cell>
          <cell r="I464" t="str">
            <v>河北</v>
          </cell>
          <cell r="J464" t="str">
            <v>河北工厂</v>
          </cell>
        </row>
        <row r="465">
          <cell r="B465" t="str">
            <v>高胜利</v>
          </cell>
          <cell r="C465" t="str">
            <v>男</v>
          </cell>
          <cell r="D465" t="str">
            <v>前台</v>
          </cell>
          <cell r="E465" t="str">
            <v>河北光华荣昌汽车部件有限公司</v>
          </cell>
          <cell r="F465" t="str">
            <v>智能气控座椅事业一部</v>
          </cell>
          <cell r="G465" t="str">
            <v>销售服务科</v>
          </cell>
          <cell r="H465" t="str">
            <v>发货员</v>
          </cell>
          <cell r="I465" t="str">
            <v>河北</v>
          </cell>
          <cell r="J465" t="str">
            <v>河北工厂</v>
          </cell>
        </row>
        <row r="466">
          <cell r="B466" t="str">
            <v>张东</v>
          </cell>
          <cell r="C466" t="str">
            <v>男</v>
          </cell>
          <cell r="D466" t="str">
            <v>前台</v>
          </cell>
          <cell r="E466" t="str">
            <v>河北光华荣昌汽车部件有限公司</v>
          </cell>
          <cell r="F466" t="str">
            <v>智能气控座椅事业一部</v>
          </cell>
          <cell r="G466" t="str">
            <v>销售服务科</v>
          </cell>
          <cell r="H466" t="str">
            <v>叉车工（发货）</v>
          </cell>
          <cell r="I466" t="str">
            <v>河北</v>
          </cell>
          <cell r="J466" t="str">
            <v>河北工厂</v>
          </cell>
        </row>
        <row r="467">
          <cell r="B467" t="str">
            <v>孔德佳</v>
          </cell>
          <cell r="C467" t="str">
            <v>男</v>
          </cell>
          <cell r="D467" t="str">
            <v>前台</v>
          </cell>
          <cell r="E467" t="str">
            <v>河北光华荣昌汽车部件有限公司</v>
          </cell>
          <cell r="F467" t="str">
            <v>智能气控座椅事业一部</v>
          </cell>
          <cell r="G467" t="str">
            <v>销售服务科</v>
          </cell>
          <cell r="H467" t="str">
            <v>装卸工</v>
          </cell>
          <cell r="I467" t="str">
            <v>河北</v>
          </cell>
          <cell r="J467" t="str">
            <v>河北工厂</v>
          </cell>
        </row>
        <row r="468">
          <cell r="B468" t="str">
            <v>于来明</v>
          </cell>
          <cell r="C468" t="str">
            <v>男</v>
          </cell>
          <cell r="D468" t="str">
            <v>前台</v>
          </cell>
          <cell r="E468" t="str">
            <v>河北光华荣昌汽车部件有限公司</v>
          </cell>
          <cell r="F468" t="str">
            <v>智能气控座椅事业一部</v>
          </cell>
          <cell r="G468" t="str">
            <v>销售服务科</v>
          </cell>
          <cell r="H468" t="str">
            <v>装卸工</v>
          </cell>
          <cell r="I468" t="str">
            <v>河北</v>
          </cell>
          <cell r="J468" t="str">
            <v>河北工厂</v>
          </cell>
        </row>
        <row r="469">
          <cell r="B469" t="str">
            <v>赵静</v>
          </cell>
          <cell r="C469" t="str">
            <v>女</v>
          </cell>
          <cell r="D469" t="str">
            <v>前台</v>
          </cell>
          <cell r="E469" t="str">
            <v>河北光华荣昌汽车部件有限公司</v>
          </cell>
          <cell r="F469" t="str">
            <v>智能气控座椅事业一部</v>
          </cell>
          <cell r="G469" t="str">
            <v>销售服务科</v>
          </cell>
          <cell r="H469" t="str">
            <v>成品库管员</v>
          </cell>
          <cell r="I469" t="str">
            <v>河北</v>
          </cell>
          <cell r="J469" t="str">
            <v>河北工厂</v>
          </cell>
        </row>
        <row r="470">
          <cell r="B470" t="str">
            <v>赵连风</v>
          </cell>
          <cell r="C470" t="str">
            <v>男</v>
          </cell>
          <cell r="D470" t="str">
            <v>前台</v>
          </cell>
          <cell r="E470" t="str">
            <v>河北光华荣昌汽车部件有限公司</v>
          </cell>
          <cell r="F470" t="str">
            <v>智能气控座椅事业一部</v>
          </cell>
          <cell r="G470" t="str">
            <v>销售服务科</v>
          </cell>
          <cell r="H470" t="str">
            <v>北京现场服务主管</v>
          </cell>
          <cell r="I470" t="str">
            <v>北京</v>
          </cell>
          <cell r="J470" t="str">
            <v>河北工厂</v>
          </cell>
        </row>
        <row r="471">
          <cell r="B471" t="str">
            <v>邢建国</v>
          </cell>
          <cell r="C471" t="str">
            <v>男</v>
          </cell>
          <cell r="D471" t="str">
            <v>前台</v>
          </cell>
          <cell r="E471" t="str">
            <v>河北光华荣昌汽车部件有限公司</v>
          </cell>
          <cell r="F471" t="str">
            <v>智能气控座椅事业一部</v>
          </cell>
          <cell r="G471" t="str">
            <v>销售服务科</v>
          </cell>
          <cell r="H471" t="str">
            <v>北京戴姆勒现场服务</v>
          </cell>
          <cell r="I471" t="str">
            <v>北京</v>
          </cell>
          <cell r="J471" t="str">
            <v>河北工厂</v>
          </cell>
        </row>
        <row r="472">
          <cell r="B472" t="str">
            <v>谭月涛</v>
          </cell>
          <cell r="C472" t="str">
            <v>男</v>
          </cell>
          <cell r="D472" t="str">
            <v>前台</v>
          </cell>
          <cell r="E472" t="str">
            <v>河北光华荣昌汽车部件有限公司</v>
          </cell>
          <cell r="F472" t="str">
            <v>智能气控座椅事业一部</v>
          </cell>
          <cell r="G472" t="str">
            <v>销售服务科</v>
          </cell>
          <cell r="H472" t="str">
            <v>北京戴姆勒现场服务</v>
          </cell>
          <cell r="I472" t="str">
            <v>北京</v>
          </cell>
          <cell r="J472" t="str">
            <v>河北工厂</v>
          </cell>
        </row>
        <row r="473">
          <cell r="B473" t="str">
            <v>刘君伟</v>
          </cell>
          <cell r="C473" t="str">
            <v>男</v>
          </cell>
          <cell r="D473" t="str">
            <v>前台</v>
          </cell>
          <cell r="E473" t="str">
            <v>河北光华荣昌汽车部件有限公司</v>
          </cell>
          <cell r="F473" t="str">
            <v>智能气控座椅事业一部</v>
          </cell>
          <cell r="G473" t="str">
            <v>销售服务科</v>
          </cell>
          <cell r="H473" t="str">
            <v>北京北汽越分现场服务</v>
          </cell>
          <cell r="I473" t="str">
            <v>北京</v>
          </cell>
          <cell r="J473" t="str">
            <v>河北工厂</v>
          </cell>
        </row>
        <row r="474">
          <cell r="B474" t="str">
            <v>王明</v>
          </cell>
          <cell r="C474" t="str">
            <v>男</v>
          </cell>
          <cell r="D474" t="str">
            <v>前台</v>
          </cell>
          <cell r="E474" t="str">
            <v>河北光华荣昌汽车部件有限公司</v>
          </cell>
          <cell r="F474" t="str">
            <v>智能气控座椅事业一部</v>
          </cell>
          <cell r="G474" t="str">
            <v>销售服务科</v>
          </cell>
          <cell r="H474" t="str">
            <v>北京北汽越分现场服务</v>
          </cell>
          <cell r="I474" t="str">
            <v>北京</v>
          </cell>
          <cell r="J474" t="str">
            <v>河北工厂</v>
          </cell>
        </row>
        <row r="475">
          <cell r="B475" t="str">
            <v>席智伟</v>
          </cell>
          <cell r="C475" t="str">
            <v>男</v>
          </cell>
          <cell r="D475" t="str">
            <v>前台</v>
          </cell>
          <cell r="E475" t="str">
            <v>河北光华荣昌汽车部件有限公司</v>
          </cell>
          <cell r="F475" t="str">
            <v>智能气控座椅事业一部</v>
          </cell>
          <cell r="G475" t="str">
            <v>销售服务科</v>
          </cell>
          <cell r="H475" t="str">
            <v>济南现场服务</v>
          </cell>
          <cell r="I475" t="str">
            <v>其他</v>
          </cell>
          <cell r="J475" t="str">
            <v>河北工厂</v>
          </cell>
        </row>
        <row r="476">
          <cell r="B476" t="str">
            <v>王克杰</v>
          </cell>
          <cell r="C476" t="str">
            <v>男</v>
          </cell>
          <cell r="D476" t="str">
            <v>前台</v>
          </cell>
          <cell r="E476" t="str">
            <v>河北光华荣昌汽车部件有限公司</v>
          </cell>
          <cell r="F476" t="str">
            <v>智能气控座椅事业一部</v>
          </cell>
          <cell r="G476" t="str">
            <v>销售服务科</v>
          </cell>
          <cell r="H476" t="str">
            <v>济南现场服务</v>
          </cell>
          <cell r="I476" t="str">
            <v>其他</v>
          </cell>
          <cell r="J476" t="str">
            <v>河北工厂</v>
          </cell>
        </row>
        <row r="477">
          <cell r="B477" t="str">
            <v>吴洪宇</v>
          </cell>
          <cell r="C477" t="str">
            <v>男</v>
          </cell>
          <cell r="D477" t="str">
            <v>前台</v>
          </cell>
          <cell r="E477" t="str">
            <v>河北光华荣昌汽车部件有限公司</v>
          </cell>
          <cell r="F477" t="str">
            <v>智能气控座椅事业一部</v>
          </cell>
          <cell r="G477" t="str">
            <v>销售服务科</v>
          </cell>
          <cell r="H477" t="str">
            <v>叉车工（发货）</v>
          </cell>
          <cell r="I477" t="str">
            <v>河北</v>
          </cell>
          <cell r="J477" t="str">
            <v>河北工厂</v>
          </cell>
        </row>
        <row r="478">
          <cell r="B478" t="str">
            <v>张英键</v>
          </cell>
          <cell r="C478" t="str">
            <v>男</v>
          </cell>
          <cell r="D478" t="str">
            <v>前台</v>
          </cell>
          <cell r="E478" t="str">
            <v>河北光华荣昌汽车部件有限公司</v>
          </cell>
          <cell r="F478" t="str">
            <v>智能气控座椅事业一部</v>
          </cell>
          <cell r="G478" t="str">
            <v>销售服务科</v>
          </cell>
          <cell r="H478" t="str">
            <v>李尔现场服务</v>
          </cell>
          <cell r="I478" t="str">
            <v>河北</v>
          </cell>
          <cell r="J478" t="str">
            <v>河北工厂</v>
          </cell>
        </row>
        <row r="479">
          <cell r="B479" t="str">
            <v>张长江</v>
          </cell>
          <cell r="C479" t="str">
            <v>男</v>
          </cell>
          <cell r="D479" t="str">
            <v>前台</v>
          </cell>
          <cell r="E479" t="str">
            <v>河北光华荣昌汽车部件有限公司</v>
          </cell>
          <cell r="F479" t="str">
            <v>智能气控座椅事业一部</v>
          </cell>
          <cell r="G479" t="str">
            <v>销售服务科</v>
          </cell>
          <cell r="H479" t="str">
            <v>工装维修</v>
          </cell>
          <cell r="I479" t="str">
            <v>河北</v>
          </cell>
          <cell r="J479" t="str">
            <v>河北工厂</v>
          </cell>
        </row>
        <row r="480">
          <cell r="B480" t="str">
            <v>王钇雄</v>
          </cell>
          <cell r="C480" t="str">
            <v>男</v>
          </cell>
          <cell r="D480" t="str">
            <v>前台</v>
          </cell>
          <cell r="E480" t="str">
            <v>河北光华荣昌汽车部件有限公司</v>
          </cell>
          <cell r="F480" t="str">
            <v>智能气控座椅事业一部</v>
          </cell>
          <cell r="G480" t="str">
            <v>座椅总装车间</v>
          </cell>
          <cell r="H480" t="str">
            <v>组装工</v>
          </cell>
          <cell r="I480" t="str">
            <v>河北</v>
          </cell>
          <cell r="J480" t="str">
            <v>沧州众智鑫成人力资源服务有限公司</v>
          </cell>
        </row>
        <row r="481">
          <cell r="B481" t="str">
            <v>陈浩</v>
          </cell>
          <cell r="C481" t="str">
            <v>男</v>
          </cell>
          <cell r="D481" t="str">
            <v>前台</v>
          </cell>
          <cell r="E481" t="str">
            <v>河北光华荣昌汽车部件有限公司</v>
          </cell>
          <cell r="F481" t="str">
            <v>智能气控座椅事业一部</v>
          </cell>
          <cell r="G481" t="str">
            <v>座椅总装车间</v>
          </cell>
          <cell r="H481" t="str">
            <v>座椅车间主任</v>
          </cell>
          <cell r="I481" t="str">
            <v>河北</v>
          </cell>
          <cell r="J481" t="str">
            <v>河北工厂</v>
          </cell>
        </row>
        <row r="482">
          <cell r="B482" t="str">
            <v>王化涛</v>
          </cell>
          <cell r="C482" t="str">
            <v>男</v>
          </cell>
          <cell r="D482" t="str">
            <v>前台</v>
          </cell>
          <cell r="E482" t="str">
            <v>河北光华荣昌汽车部件有限公司</v>
          </cell>
          <cell r="F482" t="str">
            <v>智能气控座椅事业一部</v>
          </cell>
          <cell r="G482" t="str">
            <v>座椅总装车间</v>
          </cell>
          <cell r="H482" t="str">
            <v>设备维修员</v>
          </cell>
          <cell r="I482" t="str">
            <v>河北</v>
          </cell>
          <cell r="J482" t="str">
            <v>河北工厂</v>
          </cell>
        </row>
        <row r="483">
          <cell r="B483" t="str">
            <v>王艳</v>
          </cell>
          <cell r="C483" t="str">
            <v>女</v>
          </cell>
          <cell r="D483" t="str">
            <v>前台</v>
          </cell>
          <cell r="E483" t="str">
            <v>河北光华荣昌汽车部件有限公司</v>
          </cell>
          <cell r="F483" t="str">
            <v>智能气控座椅事业一部</v>
          </cell>
          <cell r="G483" t="str">
            <v>座椅总装车间</v>
          </cell>
          <cell r="H483" t="str">
            <v>QAD管理兼打标员</v>
          </cell>
          <cell r="I483" t="str">
            <v>河北</v>
          </cell>
          <cell r="J483" t="str">
            <v>河北工厂</v>
          </cell>
        </row>
        <row r="484">
          <cell r="B484" t="str">
            <v>刘梦鹤</v>
          </cell>
          <cell r="C484" t="str">
            <v>男</v>
          </cell>
          <cell r="D484" t="str">
            <v>前台</v>
          </cell>
          <cell r="E484" t="str">
            <v>河北光华荣昌汽车部件有限公司</v>
          </cell>
          <cell r="F484" t="str">
            <v>智能气控座椅事业一部</v>
          </cell>
          <cell r="G484" t="str">
            <v>座椅总装车间</v>
          </cell>
          <cell r="H484" t="str">
            <v>座椅H6线班组长</v>
          </cell>
          <cell r="I484" t="str">
            <v>河北</v>
          </cell>
          <cell r="J484" t="str">
            <v>河北工厂</v>
          </cell>
        </row>
        <row r="485">
          <cell r="B485" t="str">
            <v>张俊苓</v>
          </cell>
          <cell r="C485" t="str">
            <v>女</v>
          </cell>
          <cell r="D485" t="str">
            <v>前台</v>
          </cell>
          <cell r="E485" t="str">
            <v>河北光华荣昌汽车部件有限公司</v>
          </cell>
          <cell r="F485" t="str">
            <v>智能气控座椅事业一部</v>
          </cell>
          <cell r="G485" t="str">
            <v>座椅总装车间</v>
          </cell>
          <cell r="H485" t="str">
            <v>H6检验员</v>
          </cell>
          <cell r="I485" t="str">
            <v>河北</v>
          </cell>
          <cell r="J485" t="str">
            <v>河北工厂</v>
          </cell>
        </row>
        <row r="486">
          <cell r="B486" t="str">
            <v>吕新辉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智能气控座椅事业一部</v>
          </cell>
          <cell r="G486" t="str">
            <v>座椅总装车间</v>
          </cell>
          <cell r="H486" t="str">
            <v>H6组装工</v>
          </cell>
          <cell r="I486" t="str">
            <v>河北</v>
          </cell>
          <cell r="J486" t="str">
            <v>河北工厂</v>
          </cell>
        </row>
        <row r="487">
          <cell r="B487" t="str">
            <v>马强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智能气控座椅事业一部</v>
          </cell>
          <cell r="G487" t="str">
            <v>座椅总装车间</v>
          </cell>
          <cell r="H487" t="str">
            <v>H6组装工</v>
          </cell>
          <cell r="I487" t="str">
            <v>河北</v>
          </cell>
          <cell r="J487" t="str">
            <v>河北工厂</v>
          </cell>
        </row>
        <row r="488">
          <cell r="B488" t="str">
            <v>邓程霖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智能气控座椅事业一部</v>
          </cell>
          <cell r="G488" t="str">
            <v>座椅总装车间</v>
          </cell>
          <cell r="H488" t="str">
            <v>H6组装工</v>
          </cell>
          <cell r="I488" t="str">
            <v>河北</v>
          </cell>
          <cell r="J488" t="str">
            <v>河北工厂</v>
          </cell>
        </row>
        <row r="489">
          <cell r="B489" t="str">
            <v>王培亮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智能气控座椅事业一部</v>
          </cell>
          <cell r="G489" t="str">
            <v>座椅总装车间</v>
          </cell>
          <cell r="H489" t="str">
            <v>H6组装工</v>
          </cell>
          <cell r="I489" t="str">
            <v>河北</v>
          </cell>
          <cell r="J489" t="str">
            <v>河北工厂</v>
          </cell>
        </row>
        <row r="490">
          <cell r="B490" t="str">
            <v>白艳娟</v>
          </cell>
          <cell r="C490" t="str">
            <v>女</v>
          </cell>
          <cell r="D490" t="str">
            <v>前台</v>
          </cell>
          <cell r="E490" t="str">
            <v>河北光华荣昌汽车部件有限公司</v>
          </cell>
          <cell r="F490" t="str">
            <v>智能气控座椅事业一部</v>
          </cell>
          <cell r="G490" t="str">
            <v>座椅总装车间</v>
          </cell>
          <cell r="H490" t="str">
            <v>H6组装工</v>
          </cell>
          <cell r="I490" t="str">
            <v>河北</v>
          </cell>
          <cell r="J490" t="str">
            <v>河北工厂</v>
          </cell>
        </row>
        <row r="491">
          <cell r="B491" t="str">
            <v>李玉静</v>
          </cell>
          <cell r="C491" t="str">
            <v>女</v>
          </cell>
          <cell r="D491" t="str">
            <v>前台</v>
          </cell>
          <cell r="E491" t="str">
            <v>河北光华荣昌汽车部件有限公司</v>
          </cell>
          <cell r="F491" t="str">
            <v>智能气控座椅事业一部</v>
          </cell>
          <cell r="G491" t="str">
            <v>座椅总装车间</v>
          </cell>
          <cell r="H491" t="str">
            <v>重卡检验员</v>
          </cell>
          <cell r="I491" t="str">
            <v>河北</v>
          </cell>
          <cell r="J491" t="str">
            <v>河北工厂</v>
          </cell>
        </row>
        <row r="492">
          <cell r="B492" t="str">
            <v>王富民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智能气控座椅事业一部</v>
          </cell>
          <cell r="G492" t="str">
            <v>座椅总装车间</v>
          </cell>
          <cell r="H492" t="str">
            <v>组装工</v>
          </cell>
          <cell r="I492" t="str">
            <v>河北</v>
          </cell>
          <cell r="J492" t="str">
            <v>河北工厂</v>
          </cell>
        </row>
        <row r="493">
          <cell r="B493" t="str">
            <v>张坤</v>
          </cell>
          <cell r="C493" t="str">
            <v>男</v>
          </cell>
          <cell r="D493" t="str">
            <v>前台</v>
          </cell>
          <cell r="E493" t="str">
            <v>河北光华荣昌汽车部件有限公司</v>
          </cell>
          <cell r="F493" t="str">
            <v>智能气控座椅事业一部</v>
          </cell>
          <cell r="G493" t="str">
            <v>座椅总装车间</v>
          </cell>
          <cell r="H493" t="str">
            <v>组装工</v>
          </cell>
          <cell r="I493" t="str">
            <v>河北</v>
          </cell>
          <cell r="J493" t="str">
            <v>河北工厂</v>
          </cell>
        </row>
        <row r="494">
          <cell r="B494" t="str">
            <v>李加弘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智能气控座椅事业一部</v>
          </cell>
          <cell r="G494" t="str">
            <v>座椅总装车间</v>
          </cell>
          <cell r="H494" t="str">
            <v>组装工</v>
          </cell>
          <cell r="I494" t="str">
            <v>河北</v>
          </cell>
          <cell r="J494" t="str">
            <v>河北工厂</v>
          </cell>
        </row>
        <row r="495">
          <cell r="B495" t="str">
            <v>张振宇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智能气控座椅事业一部</v>
          </cell>
          <cell r="G495" t="str">
            <v>座椅总装车间</v>
          </cell>
          <cell r="H495" t="str">
            <v>组装工</v>
          </cell>
          <cell r="I495" t="str">
            <v>河北</v>
          </cell>
          <cell r="J495" t="str">
            <v>河北工厂</v>
          </cell>
        </row>
        <row r="496">
          <cell r="B496" t="str">
            <v>刘柏林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智能气控座椅事业一部</v>
          </cell>
          <cell r="G496" t="str">
            <v>座椅总装车间</v>
          </cell>
          <cell r="H496" t="str">
            <v>座椅轻卡线班组长</v>
          </cell>
          <cell r="I496" t="str">
            <v>河北</v>
          </cell>
          <cell r="J496" t="str">
            <v>河北工厂</v>
          </cell>
        </row>
        <row r="497">
          <cell r="B497" t="str">
            <v>李忠峰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智能气控座椅事业一部</v>
          </cell>
          <cell r="G497" t="str">
            <v>座椅总装车间</v>
          </cell>
          <cell r="H497" t="str">
            <v>组装工</v>
          </cell>
          <cell r="I497" t="str">
            <v>河北</v>
          </cell>
          <cell r="J497" t="str">
            <v>河北工厂</v>
          </cell>
        </row>
        <row r="498">
          <cell r="B498" t="str">
            <v>刘荣辰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智能气控座椅事业一部</v>
          </cell>
          <cell r="G498" t="str">
            <v>座椅总装车间</v>
          </cell>
          <cell r="H498" t="str">
            <v>组装工</v>
          </cell>
          <cell r="I498" t="str">
            <v>河北</v>
          </cell>
          <cell r="J498" t="str">
            <v>河北工厂</v>
          </cell>
        </row>
        <row r="499">
          <cell r="B499" t="str">
            <v>朱文奇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智能气控座椅事业一部</v>
          </cell>
          <cell r="G499" t="str">
            <v>座椅总装车间</v>
          </cell>
          <cell r="H499" t="str">
            <v>组装工</v>
          </cell>
          <cell r="I499" t="str">
            <v>河北</v>
          </cell>
          <cell r="J499" t="str">
            <v>河北工厂</v>
          </cell>
        </row>
        <row r="500">
          <cell r="B500" t="str">
            <v>李素元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智能气控座椅事业一部</v>
          </cell>
          <cell r="G500" t="str">
            <v>座椅总装车间</v>
          </cell>
          <cell r="H500" t="str">
            <v>组装工</v>
          </cell>
          <cell r="I500" t="str">
            <v>河北</v>
          </cell>
          <cell r="J500" t="str">
            <v>河北工厂</v>
          </cell>
        </row>
        <row r="501">
          <cell r="B501" t="str">
            <v>李冉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智能气控座椅事业一部</v>
          </cell>
          <cell r="G501" t="str">
            <v>座椅总装车间</v>
          </cell>
          <cell r="H501" t="str">
            <v>组装工</v>
          </cell>
          <cell r="I501" t="str">
            <v>河北</v>
          </cell>
          <cell r="J501" t="str">
            <v>河北工厂</v>
          </cell>
        </row>
        <row r="502">
          <cell r="B502" t="str">
            <v>李冬旭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智能气控座椅事业一部</v>
          </cell>
          <cell r="G502" t="str">
            <v>座椅总装车间</v>
          </cell>
          <cell r="H502" t="str">
            <v>座椅B40线班组长</v>
          </cell>
          <cell r="I502" t="str">
            <v>河北</v>
          </cell>
          <cell r="J502" t="str">
            <v>河北工厂</v>
          </cell>
        </row>
        <row r="503">
          <cell r="B503" t="str">
            <v>张家旺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智能气控座椅事业一部</v>
          </cell>
          <cell r="G503" t="str">
            <v>座椅总装车间</v>
          </cell>
          <cell r="H503" t="str">
            <v>组装工</v>
          </cell>
          <cell r="I503" t="str">
            <v>河北</v>
          </cell>
          <cell r="J503" t="str">
            <v>河北工厂</v>
          </cell>
        </row>
        <row r="504">
          <cell r="B504" t="str">
            <v>王忠梅</v>
          </cell>
          <cell r="C504" t="str">
            <v>女</v>
          </cell>
          <cell r="D504" t="str">
            <v>前台</v>
          </cell>
          <cell r="E504" t="str">
            <v>河北光华荣昌汽车部件有限公司</v>
          </cell>
          <cell r="F504" t="str">
            <v>智能气控座椅事业一部</v>
          </cell>
          <cell r="G504" t="str">
            <v>座椅总装车间</v>
          </cell>
          <cell r="H504" t="str">
            <v>组装工</v>
          </cell>
          <cell r="I504" t="str">
            <v>河北</v>
          </cell>
          <cell r="J504" t="str">
            <v>河北工厂</v>
          </cell>
        </row>
        <row r="505">
          <cell r="B505" t="str">
            <v>董金岭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智能气控座椅事业一部</v>
          </cell>
          <cell r="G505" t="str">
            <v>座椅总装车间</v>
          </cell>
          <cell r="H505" t="str">
            <v>组装工</v>
          </cell>
          <cell r="I505" t="str">
            <v>河北</v>
          </cell>
          <cell r="J505" t="str">
            <v>河北工厂</v>
          </cell>
        </row>
        <row r="506">
          <cell r="B506" t="str">
            <v>赵增坤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智能气控座椅事业一部</v>
          </cell>
          <cell r="G506" t="str">
            <v>座椅总装车间</v>
          </cell>
          <cell r="H506" t="str">
            <v>组装工</v>
          </cell>
          <cell r="I506" t="str">
            <v>河北</v>
          </cell>
          <cell r="J506" t="str">
            <v>河北工厂</v>
          </cell>
        </row>
        <row r="507">
          <cell r="B507" t="str">
            <v>张猛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智能气控座椅事业一部</v>
          </cell>
          <cell r="G507" t="str">
            <v>座椅总装车间</v>
          </cell>
          <cell r="H507" t="str">
            <v>座椅欧马可线班组长</v>
          </cell>
          <cell r="I507" t="str">
            <v>河北</v>
          </cell>
          <cell r="J507" t="str">
            <v>河北工厂</v>
          </cell>
        </row>
        <row r="508">
          <cell r="B508" t="str">
            <v>尚红红</v>
          </cell>
          <cell r="C508" t="str">
            <v>女</v>
          </cell>
          <cell r="D508" t="str">
            <v>前台</v>
          </cell>
          <cell r="E508" t="str">
            <v>河北光华荣昌汽车部件有限公司</v>
          </cell>
          <cell r="F508" t="str">
            <v>智能气控座椅事业一部</v>
          </cell>
          <cell r="G508" t="str">
            <v>座椅总装车间</v>
          </cell>
          <cell r="H508" t="str">
            <v>B40检验员</v>
          </cell>
          <cell r="I508" t="str">
            <v>河北</v>
          </cell>
          <cell r="J508" t="str">
            <v>河北工厂</v>
          </cell>
        </row>
        <row r="509">
          <cell r="B509" t="str">
            <v>孙立梅</v>
          </cell>
          <cell r="C509" t="str">
            <v>女</v>
          </cell>
          <cell r="D509" t="str">
            <v>前台</v>
          </cell>
          <cell r="E509" t="str">
            <v>河北光华荣昌汽车部件有限公司</v>
          </cell>
          <cell r="F509" t="str">
            <v>智能气控座椅事业一部</v>
          </cell>
          <cell r="G509" t="str">
            <v>座椅总装车间</v>
          </cell>
          <cell r="H509" t="str">
            <v>轻卡检验员</v>
          </cell>
          <cell r="I509" t="str">
            <v>河北</v>
          </cell>
          <cell r="J509" t="str">
            <v>河北工厂</v>
          </cell>
        </row>
        <row r="510">
          <cell r="B510" t="str">
            <v>宋秉鑫</v>
          </cell>
          <cell r="C510" t="str">
            <v>男</v>
          </cell>
          <cell r="D510" t="str">
            <v>前台</v>
          </cell>
          <cell r="E510" t="str">
            <v>河北光华荣昌汽车部件有限公司</v>
          </cell>
          <cell r="F510" t="str">
            <v>智能气控座椅事业一部</v>
          </cell>
          <cell r="G510" t="str">
            <v>座椅总装车间</v>
          </cell>
          <cell r="H510" t="str">
            <v>组装工</v>
          </cell>
          <cell r="I510" t="str">
            <v>河北</v>
          </cell>
          <cell r="J510" t="str">
            <v>河北工厂</v>
          </cell>
        </row>
        <row r="511">
          <cell r="B511" t="str">
            <v>李承锡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智能气控座椅事业一部</v>
          </cell>
          <cell r="G511" t="str">
            <v>座椅总装车间</v>
          </cell>
          <cell r="H511" t="str">
            <v>组装工</v>
          </cell>
          <cell r="I511" t="str">
            <v>河北</v>
          </cell>
          <cell r="J511" t="str">
            <v>河北工厂</v>
          </cell>
        </row>
        <row r="512">
          <cell r="B512" t="str">
            <v>张跃进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智能气控座椅事业一部</v>
          </cell>
          <cell r="G512" t="str">
            <v>座椅总装车间</v>
          </cell>
          <cell r="H512" t="str">
            <v>组装工</v>
          </cell>
          <cell r="I512" t="str">
            <v>河北</v>
          </cell>
          <cell r="J512" t="str">
            <v>河北工厂</v>
          </cell>
        </row>
        <row r="513">
          <cell r="B513" t="str">
            <v>王世玉</v>
          </cell>
          <cell r="C513" t="str">
            <v>男</v>
          </cell>
          <cell r="D513" t="str">
            <v>前台</v>
          </cell>
          <cell r="E513" t="str">
            <v>河北光华荣昌汽车部件有限公司</v>
          </cell>
          <cell r="F513" t="str">
            <v>智能气控座椅事业一部</v>
          </cell>
          <cell r="G513" t="str">
            <v>座椅总装车间</v>
          </cell>
          <cell r="H513" t="str">
            <v>组装工</v>
          </cell>
          <cell r="I513" t="str">
            <v>河北</v>
          </cell>
          <cell r="J513" t="str">
            <v>河北工厂</v>
          </cell>
        </row>
        <row r="514">
          <cell r="B514" t="str">
            <v>窦向前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智能气控座椅事业一部</v>
          </cell>
          <cell r="G514" t="str">
            <v>座椅总装车间</v>
          </cell>
          <cell r="H514" t="str">
            <v>组装工</v>
          </cell>
          <cell r="I514" t="str">
            <v>河北</v>
          </cell>
          <cell r="J514" t="str">
            <v>河北工厂</v>
          </cell>
        </row>
        <row r="515">
          <cell r="B515" t="str">
            <v>王凯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智能气控座椅事业一部</v>
          </cell>
          <cell r="G515" t="str">
            <v>座椅总装车间</v>
          </cell>
          <cell r="H515" t="str">
            <v>组装工</v>
          </cell>
          <cell r="I515" t="str">
            <v>河北</v>
          </cell>
          <cell r="J515" t="str">
            <v>河北工厂</v>
          </cell>
        </row>
        <row r="516">
          <cell r="B516" t="str">
            <v>何世成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智能气控座椅事业一部</v>
          </cell>
          <cell r="G516" t="str">
            <v>座椅总装车间</v>
          </cell>
          <cell r="H516" t="str">
            <v>组装工</v>
          </cell>
          <cell r="I516" t="str">
            <v>河北</v>
          </cell>
          <cell r="J516" t="str">
            <v>河北工厂</v>
          </cell>
        </row>
        <row r="517">
          <cell r="B517" t="str">
            <v>潘彪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智能气控座椅事业一部</v>
          </cell>
          <cell r="G517" t="str">
            <v>座椅总装车间</v>
          </cell>
          <cell r="H517" t="str">
            <v>组装工</v>
          </cell>
          <cell r="I517" t="str">
            <v>河北</v>
          </cell>
          <cell r="J517" t="str">
            <v>河北工厂</v>
          </cell>
        </row>
        <row r="518">
          <cell r="B518" t="str">
            <v>尤宏雪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智能气控座椅事业一部</v>
          </cell>
          <cell r="G518" t="str">
            <v>座椅总装车间</v>
          </cell>
          <cell r="H518" t="str">
            <v>欧马可检验员</v>
          </cell>
          <cell r="I518" t="str">
            <v>河北</v>
          </cell>
          <cell r="J518" t="str">
            <v>河北工厂</v>
          </cell>
        </row>
        <row r="519">
          <cell r="B519" t="str">
            <v>王彦华</v>
          </cell>
          <cell r="C519" t="str">
            <v>女</v>
          </cell>
          <cell r="D519" t="str">
            <v>前台</v>
          </cell>
          <cell r="E519" t="str">
            <v>河北光华荣昌汽车部件有限公司</v>
          </cell>
          <cell r="F519" t="str">
            <v>智能气控座椅事业一部</v>
          </cell>
          <cell r="G519" t="str">
            <v>座椅总装车间</v>
          </cell>
          <cell r="H519" t="str">
            <v>组装工</v>
          </cell>
          <cell r="I519" t="str">
            <v>河北</v>
          </cell>
          <cell r="J519" t="str">
            <v>河北工厂</v>
          </cell>
        </row>
        <row r="520">
          <cell r="B520" t="str">
            <v>孙尧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智能气控座椅事业一部</v>
          </cell>
          <cell r="G520" t="str">
            <v>座椅总装车间</v>
          </cell>
          <cell r="H520" t="str">
            <v>组装工</v>
          </cell>
          <cell r="I520" t="str">
            <v>河北</v>
          </cell>
          <cell r="J520" t="str">
            <v>河北工厂</v>
          </cell>
        </row>
        <row r="521">
          <cell r="B521" t="str">
            <v>张家赫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智能气控座椅事业一部</v>
          </cell>
          <cell r="G521" t="str">
            <v>座椅总装车间</v>
          </cell>
          <cell r="H521" t="str">
            <v>H6组装工</v>
          </cell>
          <cell r="I521" t="str">
            <v>河北</v>
          </cell>
          <cell r="J521" t="str">
            <v>河北工厂</v>
          </cell>
        </row>
        <row r="522">
          <cell r="B522" t="str">
            <v>陈娜娜</v>
          </cell>
          <cell r="C522" t="str">
            <v>女</v>
          </cell>
          <cell r="D522" t="str">
            <v>前台</v>
          </cell>
          <cell r="E522" t="str">
            <v>河北光华荣昌汽车部件有限公司</v>
          </cell>
          <cell r="F522" t="str">
            <v>智能气控座椅事业一部</v>
          </cell>
          <cell r="G522" t="str">
            <v>座椅总装车间</v>
          </cell>
          <cell r="H522" t="str">
            <v>组装工</v>
          </cell>
          <cell r="I522" t="str">
            <v>河北</v>
          </cell>
          <cell r="J522" t="str">
            <v>河北工厂</v>
          </cell>
        </row>
        <row r="523">
          <cell r="B523" t="str">
            <v>闫寿怀</v>
          </cell>
          <cell r="C523" t="str">
            <v>男</v>
          </cell>
          <cell r="D523" t="str">
            <v>前台</v>
          </cell>
          <cell r="E523" t="str">
            <v>河北光华荣昌汽车部件有限公司</v>
          </cell>
          <cell r="F523" t="str">
            <v>智能气控座椅事业一部</v>
          </cell>
          <cell r="G523" t="str">
            <v>座椅总装车间</v>
          </cell>
          <cell r="H523" t="str">
            <v>组装工</v>
          </cell>
          <cell r="I523" t="str">
            <v>河北</v>
          </cell>
          <cell r="J523" t="str">
            <v>河北工厂</v>
          </cell>
        </row>
        <row r="524">
          <cell r="B524" t="str">
            <v>刘永迪</v>
          </cell>
          <cell r="C524" t="str">
            <v>女</v>
          </cell>
          <cell r="D524" t="str">
            <v>前台</v>
          </cell>
          <cell r="E524" t="str">
            <v>河北光华荣昌汽车部件有限公司</v>
          </cell>
          <cell r="F524" t="str">
            <v>智能气控座椅事业一部</v>
          </cell>
          <cell r="G524" t="str">
            <v>座椅总装车间</v>
          </cell>
          <cell r="H524" t="str">
            <v>检验员</v>
          </cell>
          <cell r="I524" t="str">
            <v>河北</v>
          </cell>
          <cell r="J524" t="str">
            <v>河北工厂</v>
          </cell>
        </row>
        <row r="525">
          <cell r="B525" t="str">
            <v>任相宜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智能气控座椅事业一部</v>
          </cell>
          <cell r="G525" t="str">
            <v>座椅总装车间</v>
          </cell>
          <cell r="H525" t="str">
            <v>组装工</v>
          </cell>
          <cell r="I525" t="str">
            <v>河北</v>
          </cell>
          <cell r="J525" t="str">
            <v>河北工厂</v>
          </cell>
        </row>
        <row r="526">
          <cell r="B526" t="str">
            <v>崔永元</v>
          </cell>
          <cell r="C526" t="str">
            <v>男</v>
          </cell>
          <cell r="D526" t="str">
            <v>前台</v>
          </cell>
          <cell r="E526" t="str">
            <v>河北光华荣昌汽车部件有限公司</v>
          </cell>
          <cell r="F526" t="str">
            <v>智能气控座椅事业一部</v>
          </cell>
          <cell r="G526" t="str">
            <v>座椅总装车间</v>
          </cell>
          <cell r="H526" t="str">
            <v>组装工</v>
          </cell>
          <cell r="I526" t="str">
            <v>河北</v>
          </cell>
          <cell r="J526" t="str">
            <v>河北工厂</v>
          </cell>
        </row>
        <row r="527">
          <cell r="B527" t="str">
            <v>左宗睿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智能气控座椅事业一部</v>
          </cell>
          <cell r="G527" t="str">
            <v>座椅总装车间</v>
          </cell>
          <cell r="H527" t="str">
            <v>组装工</v>
          </cell>
          <cell r="I527" t="str">
            <v>河北</v>
          </cell>
          <cell r="J527" t="str">
            <v>河北工厂</v>
          </cell>
        </row>
        <row r="528">
          <cell r="B528" t="str">
            <v>刘旭</v>
          </cell>
          <cell r="C528" t="str">
            <v>男</v>
          </cell>
          <cell r="D528" t="str">
            <v>前台</v>
          </cell>
          <cell r="E528" t="str">
            <v>河北光华荣昌汽车部件部件公司</v>
          </cell>
          <cell r="F528" t="str">
            <v>智能气控座椅事业一部</v>
          </cell>
          <cell r="G528" t="str">
            <v>座椅总装车间</v>
          </cell>
          <cell r="H528" t="str">
            <v>组装工</v>
          </cell>
          <cell r="I528" t="str">
            <v>河北</v>
          </cell>
          <cell r="J528" t="str">
            <v>河北工厂</v>
          </cell>
        </row>
        <row r="529">
          <cell r="B529" t="str">
            <v>刘荣骏</v>
          </cell>
          <cell r="C529" t="str">
            <v>男</v>
          </cell>
          <cell r="D529" t="str">
            <v>前台</v>
          </cell>
          <cell r="E529" t="str">
            <v>河北光华荣昌汽车部件有限公司</v>
          </cell>
          <cell r="F529" t="str">
            <v>智能气控座椅事业一部</v>
          </cell>
          <cell r="G529" t="str">
            <v>座椅总装车间</v>
          </cell>
          <cell r="H529" t="str">
            <v>组装工</v>
          </cell>
          <cell r="I529" t="str">
            <v>河北</v>
          </cell>
          <cell r="J529" t="str">
            <v>河北工厂</v>
          </cell>
        </row>
        <row r="530">
          <cell r="B530" t="str">
            <v>陈志刚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智能气控座椅事业一部</v>
          </cell>
          <cell r="G530" t="str">
            <v>座椅总装车间</v>
          </cell>
          <cell r="H530" t="str">
            <v>组装工</v>
          </cell>
          <cell r="I530" t="str">
            <v>河北</v>
          </cell>
          <cell r="J530" t="str">
            <v>河北工厂</v>
          </cell>
        </row>
        <row r="531">
          <cell r="B531" t="str">
            <v>曹军浩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智能气控座椅事业一部</v>
          </cell>
          <cell r="G531" t="str">
            <v>座椅总装车间</v>
          </cell>
          <cell r="H531" t="str">
            <v>组装工</v>
          </cell>
          <cell r="I531" t="str">
            <v>河北</v>
          </cell>
          <cell r="J531" t="str">
            <v>河北工厂</v>
          </cell>
        </row>
        <row r="532">
          <cell r="B532" t="str">
            <v>孙其锐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智能气控座椅事业一部</v>
          </cell>
          <cell r="G532" t="str">
            <v>座椅总装车间</v>
          </cell>
          <cell r="H532" t="str">
            <v>组装工</v>
          </cell>
          <cell r="I532" t="str">
            <v>河北</v>
          </cell>
          <cell r="J532" t="str">
            <v>河北工厂</v>
          </cell>
        </row>
        <row r="533">
          <cell r="B533" t="str">
            <v>程俊杰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智能气控座椅事业一部</v>
          </cell>
          <cell r="G533" t="str">
            <v>座椅总装车间</v>
          </cell>
          <cell r="H533" t="str">
            <v>组装工</v>
          </cell>
          <cell r="I533" t="str">
            <v>河北</v>
          </cell>
          <cell r="J533" t="str">
            <v>河北工厂</v>
          </cell>
        </row>
        <row r="534">
          <cell r="B534" t="str">
            <v>吴杰烽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智能气控座椅事业一部</v>
          </cell>
          <cell r="G534" t="str">
            <v>座椅总装车间</v>
          </cell>
          <cell r="H534" t="str">
            <v>组装工</v>
          </cell>
          <cell r="I534" t="str">
            <v>河北</v>
          </cell>
          <cell r="J534" t="str">
            <v>河北工厂</v>
          </cell>
        </row>
        <row r="535">
          <cell r="B535" t="str">
            <v>李齐展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智能气控座椅事业一部</v>
          </cell>
          <cell r="G535" t="str">
            <v>座椅总装车间</v>
          </cell>
          <cell r="H535" t="str">
            <v>组装工</v>
          </cell>
          <cell r="I535" t="str">
            <v>河北</v>
          </cell>
          <cell r="J535" t="str">
            <v>河北工厂</v>
          </cell>
        </row>
        <row r="536">
          <cell r="B536" t="str">
            <v>王悦丞</v>
          </cell>
          <cell r="C536" t="str">
            <v>男</v>
          </cell>
          <cell r="D536" t="str">
            <v>前台</v>
          </cell>
          <cell r="E536" t="str">
            <v>河北光华荣昌汽车部件有限公司</v>
          </cell>
          <cell r="F536" t="str">
            <v>智能气控座椅事业一部</v>
          </cell>
          <cell r="G536" t="str">
            <v>座椅总装车间</v>
          </cell>
          <cell r="H536" t="str">
            <v>组装工</v>
          </cell>
          <cell r="I536" t="str">
            <v>河北</v>
          </cell>
          <cell r="J536" t="str">
            <v>河北工厂</v>
          </cell>
        </row>
        <row r="537">
          <cell r="B537" t="str">
            <v>武玉萍</v>
          </cell>
          <cell r="C537" t="str">
            <v>女</v>
          </cell>
          <cell r="D537" t="str">
            <v>前台</v>
          </cell>
          <cell r="E537" t="str">
            <v>河北光华荣昌汽车部件有限公司</v>
          </cell>
          <cell r="F537" t="str">
            <v>智能气控座椅事业一部</v>
          </cell>
          <cell r="G537" t="str">
            <v>座椅总装车间</v>
          </cell>
          <cell r="H537" t="str">
            <v>组装工</v>
          </cell>
          <cell r="I537" t="str">
            <v>河北</v>
          </cell>
          <cell r="J537" t="str">
            <v>河北工厂</v>
          </cell>
        </row>
        <row r="538">
          <cell r="B538" t="str">
            <v>杨起越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智能气控座椅事业一部</v>
          </cell>
          <cell r="G538" t="str">
            <v>座椅总装车间</v>
          </cell>
          <cell r="H538" t="str">
            <v>组装工</v>
          </cell>
          <cell r="I538" t="str">
            <v>河北</v>
          </cell>
          <cell r="J538" t="str">
            <v>河北工厂</v>
          </cell>
        </row>
        <row r="539">
          <cell r="B539" t="str">
            <v>刘海勇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智能气控座椅事业一部</v>
          </cell>
          <cell r="G539" t="str">
            <v>座椅总装车间</v>
          </cell>
          <cell r="H539" t="str">
            <v>组装工</v>
          </cell>
          <cell r="I539" t="str">
            <v>河北</v>
          </cell>
          <cell r="J539" t="str">
            <v>天津宏达翔科技有限公司</v>
          </cell>
        </row>
        <row r="540">
          <cell r="B540" t="str">
            <v>张宾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智能气控座椅事业一部</v>
          </cell>
          <cell r="G540" t="str">
            <v>座椅总装车间</v>
          </cell>
          <cell r="H540" t="str">
            <v>组装工</v>
          </cell>
          <cell r="I540" t="str">
            <v>河北</v>
          </cell>
          <cell r="J540" t="str">
            <v>天津宏达翔科技有限公司</v>
          </cell>
        </row>
        <row r="541">
          <cell r="B541" t="str">
            <v>张建越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智能气控座椅事业一部</v>
          </cell>
          <cell r="G541" t="str">
            <v>座椅总装车间</v>
          </cell>
          <cell r="H541" t="str">
            <v>组装工</v>
          </cell>
          <cell r="I541" t="str">
            <v>河北</v>
          </cell>
          <cell r="J541" t="str">
            <v>天津宏达翔科技有限公司</v>
          </cell>
        </row>
        <row r="542">
          <cell r="B542" t="str">
            <v>陈志刚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智能气控座椅事业一部</v>
          </cell>
          <cell r="G542" t="str">
            <v>座椅总装车间</v>
          </cell>
          <cell r="H542" t="str">
            <v>组装工</v>
          </cell>
          <cell r="I542" t="str">
            <v>河北</v>
          </cell>
          <cell r="J542" t="str">
            <v>河北工厂</v>
          </cell>
        </row>
        <row r="543">
          <cell r="B543" t="str">
            <v>郭煜</v>
          </cell>
          <cell r="C543" t="str">
            <v>男</v>
          </cell>
          <cell r="D543" t="str">
            <v>中台</v>
          </cell>
          <cell r="E543" t="str">
            <v>河北光华荣昌汽车部件有限公司</v>
          </cell>
          <cell r="F543" t="str">
            <v>河北工艺工程部</v>
          </cell>
          <cell r="G543" t="str">
            <v>工艺工程部</v>
          </cell>
          <cell r="H543" t="str">
            <v>焊接工艺工程师</v>
          </cell>
          <cell r="I543" t="str">
            <v>河北</v>
          </cell>
          <cell r="J543" t="str">
            <v>河北工厂</v>
          </cell>
        </row>
        <row r="544">
          <cell r="B544" t="str">
            <v>杨朕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金属件事业部</v>
          </cell>
          <cell r="G544" t="str">
            <v>冲压弯管车间</v>
          </cell>
          <cell r="H544" t="str">
            <v>冲压工</v>
          </cell>
          <cell r="I544" t="str">
            <v>河北</v>
          </cell>
          <cell r="J544" t="str">
            <v>河北工厂</v>
          </cell>
        </row>
        <row r="545">
          <cell r="B545" t="str">
            <v>王秀华</v>
          </cell>
          <cell r="C545" t="str">
            <v>女</v>
          </cell>
          <cell r="D545" t="str">
            <v>前台</v>
          </cell>
          <cell r="E545" t="str">
            <v>河北光华荣昌汽车部件有限公司</v>
          </cell>
          <cell r="F545" t="str">
            <v>金属件事业部</v>
          </cell>
          <cell r="G545" t="str">
            <v>底座装配车间</v>
          </cell>
          <cell r="H545" t="str">
            <v>组装工</v>
          </cell>
          <cell r="I545" t="str">
            <v>河北</v>
          </cell>
          <cell r="J545" t="str">
            <v>河北工厂</v>
          </cell>
        </row>
        <row r="546">
          <cell r="B546" t="str">
            <v>高维彬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智能气控座椅事业一部</v>
          </cell>
          <cell r="G546" t="str">
            <v>发泡车间</v>
          </cell>
          <cell r="H546" t="str">
            <v>发泡工</v>
          </cell>
          <cell r="I546" t="str">
            <v>河北</v>
          </cell>
          <cell r="J546" t="str">
            <v>河北工厂</v>
          </cell>
        </row>
        <row r="547">
          <cell r="B547" t="str">
            <v>王振越</v>
          </cell>
          <cell r="C547" t="str">
            <v>男</v>
          </cell>
          <cell r="D547" t="str">
            <v>前台</v>
          </cell>
          <cell r="E547" t="str">
            <v>河北光华荣昌汽车部件有限公司</v>
          </cell>
          <cell r="F547" t="str">
            <v>智能气控座椅事业一部</v>
          </cell>
          <cell r="G547" t="str">
            <v>发泡车间</v>
          </cell>
          <cell r="H547" t="str">
            <v>发泡工</v>
          </cell>
          <cell r="I547" t="str">
            <v>河北</v>
          </cell>
          <cell r="J547" t="str">
            <v>河北工厂</v>
          </cell>
        </row>
        <row r="548">
          <cell r="B548" t="str">
            <v>郑晨阳</v>
          </cell>
          <cell r="C548" t="str">
            <v>男</v>
          </cell>
          <cell r="D548" t="str">
            <v>前台</v>
          </cell>
          <cell r="E548" t="str">
            <v>河北光华荣昌汽车部件有限公司</v>
          </cell>
          <cell r="F548" t="str">
            <v>金属件事业部</v>
          </cell>
          <cell r="G548" t="str">
            <v>焊接车间</v>
          </cell>
          <cell r="H548" t="str">
            <v>摆件工</v>
          </cell>
          <cell r="I548" t="str">
            <v>河北</v>
          </cell>
          <cell r="J548" t="str">
            <v>河北工厂</v>
          </cell>
        </row>
        <row r="549">
          <cell r="B549" t="str">
            <v>齐林</v>
          </cell>
          <cell r="C549" t="str">
            <v>男</v>
          </cell>
          <cell r="D549" t="str">
            <v>前台</v>
          </cell>
          <cell r="E549" t="str">
            <v>河北光华荣昌汽车部件有限公司</v>
          </cell>
          <cell r="F549" t="str">
            <v>金属件事业部</v>
          </cell>
          <cell r="G549" t="str">
            <v>冲压弯管车间</v>
          </cell>
          <cell r="H549" t="str">
            <v>冲压工</v>
          </cell>
          <cell r="I549" t="str">
            <v>河北</v>
          </cell>
          <cell r="J549" t="str">
            <v>河北工厂</v>
          </cell>
        </row>
        <row r="550">
          <cell r="B550" t="str">
            <v>王鸿超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智能气控座椅事业一部</v>
          </cell>
          <cell r="G550" t="str">
            <v>发泡车间</v>
          </cell>
          <cell r="H550" t="str">
            <v>发泡工</v>
          </cell>
          <cell r="I550" t="str">
            <v>河北</v>
          </cell>
          <cell r="J550" t="str">
            <v>河北工厂</v>
          </cell>
        </row>
        <row r="551">
          <cell r="B551" t="str">
            <v>高健朝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金属件事业部</v>
          </cell>
          <cell r="G551" t="str">
            <v>底座装配车间</v>
          </cell>
          <cell r="H551" t="str">
            <v>组装工</v>
          </cell>
          <cell r="I551" t="str">
            <v>河北</v>
          </cell>
          <cell r="J551" t="str">
            <v>河北工厂</v>
          </cell>
        </row>
        <row r="552">
          <cell r="B552" t="str">
            <v>曹军浩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智能气控座椅事业一部</v>
          </cell>
          <cell r="G552" t="str">
            <v>座椅总装车间</v>
          </cell>
          <cell r="H552" t="str">
            <v>组装工</v>
          </cell>
          <cell r="I552" t="str">
            <v>河北</v>
          </cell>
          <cell r="J552" t="str">
            <v>河北工厂</v>
          </cell>
        </row>
        <row r="553">
          <cell r="B553" t="str">
            <v>杨莉莉</v>
          </cell>
          <cell r="C553" t="str">
            <v>女</v>
          </cell>
          <cell r="D553" t="str">
            <v>前台</v>
          </cell>
          <cell r="E553" t="str">
            <v>河北光华荣昌汽车部件有限公司</v>
          </cell>
          <cell r="F553" t="str">
            <v>金属件事业部</v>
          </cell>
          <cell r="G553" t="str">
            <v>底座装配车间</v>
          </cell>
          <cell r="H553" t="str">
            <v>组装工</v>
          </cell>
          <cell r="I553" t="str">
            <v>河北</v>
          </cell>
          <cell r="J553" t="str">
            <v>河北工厂</v>
          </cell>
        </row>
        <row r="554">
          <cell r="B554" t="str">
            <v>于炳川</v>
          </cell>
          <cell r="C554" t="str">
            <v>男</v>
          </cell>
          <cell r="D554" t="str">
            <v>前台</v>
          </cell>
          <cell r="E554" t="str">
            <v>河北光华荣昌汽车部件有限公司</v>
          </cell>
          <cell r="F554" t="str">
            <v>智能气控座椅事业一部</v>
          </cell>
          <cell r="G554" t="str">
            <v>发泡车间</v>
          </cell>
          <cell r="H554" t="str">
            <v>发泡工</v>
          </cell>
          <cell r="I554" t="str">
            <v>河北</v>
          </cell>
          <cell r="J554" t="str">
            <v>河北工厂</v>
          </cell>
        </row>
        <row r="555">
          <cell r="B555" t="str">
            <v>吕宪超</v>
          </cell>
          <cell r="C555" t="str">
            <v>男</v>
          </cell>
          <cell r="D555" t="str">
            <v>前台</v>
          </cell>
          <cell r="E555" t="str">
            <v>河北光华荣昌汽车部件有限公司</v>
          </cell>
          <cell r="F555" t="str">
            <v>金属件事业部</v>
          </cell>
          <cell r="G555" t="str">
            <v>项目管理科</v>
          </cell>
          <cell r="H555" t="str">
            <v>物料计划员</v>
          </cell>
          <cell r="I555" t="str">
            <v>河北</v>
          </cell>
          <cell r="J555" t="str">
            <v>河北工厂</v>
          </cell>
        </row>
        <row r="556">
          <cell r="B556" t="str">
            <v>刘铭杰</v>
          </cell>
          <cell r="C556" t="str">
            <v>男</v>
          </cell>
          <cell r="D556" t="str">
            <v>前台</v>
          </cell>
          <cell r="E556" t="str">
            <v>河北光华荣昌汽车部件有限公司</v>
          </cell>
          <cell r="F556" t="str">
            <v>金属件事业部</v>
          </cell>
          <cell r="G556" t="str">
            <v>安环科</v>
          </cell>
          <cell r="H556" t="str">
            <v>安环主管</v>
          </cell>
          <cell r="I556" t="str">
            <v>河北</v>
          </cell>
          <cell r="J556" t="str">
            <v>河北工厂</v>
          </cell>
        </row>
        <row r="557">
          <cell r="B557" t="str">
            <v>高云浩</v>
          </cell>
          <cell r="C557" t="str">
            <v>男</v>
          </cell>
          <cell r="D557" t="str">
            <v>前台</v>
          </cell>
          <cell r="E557" t="str">
            <v>河北光华荣昌汽车部件有限公司</v>
          </cell>
          <cell r="F557" t="str">
            <v>金属件事业部</v>
          </cell>
          <cell r="G557" t="str">
            <v>焊接车间</v>
          </cell>
          <cell r="H557" t="str">
            <v>摆件工</v>
          </cell>
          <cell r="I557" t="str">
            <v>河北</v>
          </cell>
          <cell r="J557" t="str">
            <v>河北工厂</v>
          </cell>
        </row>
        <row r="558">
          <cell r="B558" t="str">
            <v>张龙</v>
          </cell>
          <cell r="C558" t="str">
            <v>男</v>
          </cell>
          <cell r="D558" t="str">
            <v>中台</v>
          </cell>
          <cell r="E558" t="str">
            <v>河北光华荣昌汽车部件有限公司</v>
          </cell>
          <cell r="F558" t="str">
            <v>河北工艺工程部</v>
          </cell>
          <cell r="G558" t="str">
            <v>工艺工程部</v>
          </cell>
          <cell r="H558" t="str">
            <v>总装工程师</v>
          </cell>
          <cell r="I558" t="str">
            <v>河北</v>
          </cell>
          <cell r="J558" t="str">
            <v>河北工厂</v>
          </cell>
        </row>
        <row r="559">
          <cell r="B559" t="str">
            <v>胡芳浩</v>
          </cell>
          <cell r="C559" t="str">
            <v>男</v>
          </cell>
          <cell r="D559" t="str">
            <v>前台</v>
          </cell>
          <cell r="E559" t="str">
            <v>河北光华荣昌汽车部件有限公司</v>
          </cell>
          <cell r="F559" t="str">
            <v>金属件事业部</v>
          </cell>
          <cell r="G559" t="str">
            <v>项目管理科</v>
          </cell>
          <cell r="H559" t="str">
            <v>物料计划员</v>
          </cell>
          <cell r="I559" t="str">
            <v>河北</v>
          </cell>
          <cell r="J559" t="str">
            <v>河北工厂</v>
          </cell>
        </row>
        <row r="560">
          <cell r="B560" t="str">
            <v>刘海瑞</v>
          </cell>
          <cell r="C560" t="str">
            <v>男</v>
          </cell>
          <cell r="D560" t="str">
            <v>前台</v>
          </cell>
          <cell r="E560" t="str">
            <v>河北光华荣昌汽车部件有限公司</v>
          </cell>
          <cell r="F560" t="str">
            <v>智能气控座椅事业一部</v>
          </cell>
          <cell r="G560" t="str">
            <v>发泡车间</v>
          </cell>
          <cell r="H560" t="str">
            <v>发泡工</v>
          </cell>
          <cell r="I560" t="str">
            <v>河北</v>
          </cell>
          <cell r="J560" t="str">
            <v>河北工厂</v>
          </cell>
        </row>
        <row r="561">
          <cell r="B561" t="str">
            <v>孙其锐</v>
          </cell>
          <cell r="C561" t="str">
            <v>男</v>
          </cell>
          <cell r="D561" t="str">
            <v>前台</v>
          </cell>
          <cell r="E561" t="str">
            <v>河北光华荣昌汽车部件有限公司</v>
          </cell>
          <cell r="F561" t="str">
            <v>智能气控座椅事业一部</v>
          </cell>
          <cell r="G561" t="str">
            <v>座椅总装车间</v>
          </cell>
          <cell r="H561" t="str">
            <v>组装工</v>
          </cell>
          <cell r="I561" t="str">
            <v>河北</v>
          </cell>
          <cell r="J561" t="str">
            <v>河北工厂</v>
          </cell>
        </row>
        <row r="562">
          <cell r="B562" t="str">
            <v>刘骜群</v>
          </cell>
          <cell r="C562" t="str">
            <v>男</v>
          </cell>
          <cell r="D562" t="str">
            <v>前台</v>
          </cell>
          <cell r="E562" t="str">
            <v>河北光华荣昌汽车部件有限公司</v>
          </cell>
          <cell r="F562" t="str">
            <v>金属件事业部</v>
          </cell>
          <cell r="G562" t="str">
            <v>电泳车间</v>
          </cell>
          <cell r="H562" t="str">
            <v>挂件工</v>
          </cell>
          <cell r="I562" t="str">
            <v>河北</v>
          </cell>
          <cell r="J562" t="str">
            <v>河北工厂</v>
          </cell>
        </row>
        <row r="563">
          <cell r="B563" t="str">
            <v>于瑞敏</v>
          </cell>
          <cell r="C563" t="str">
            <v>女</v>
          </cell>
          <cell r="D563" t="str">
            <v>前台</v>
          </cell>
          <cell r="E563" t="str">
            <v>河北光华荣昌汽车部件有限公司</v>
          </cell>
          <cell r="F563" t="str">
            <v>金属件事业部</v>
          </cell>
          <cell r="G563" t="str">
            <v>冲压弯管车间</v>
          </cell>
          <cell r="H563" t="str">
            <v>冲压工</v>
          </cell>
          <cell r="I563" t="str">
            <v>河北</v>
          </cell>
          <cell r="J563" t="str">
            <v>河北工厂</v>
          </cell>
        </row>
        <row r="564">
          <cell r="B564" t="str">
            <v>程俊杰</v>
          </cell>
          <cell r="C564" t="str">
            <v>男</v>
          </cell>
          <cell r="D564" t="str">
            <v>前台</v>
          </cell>
          <cell r="E564" t="str">
            <v>河北光华荣昌汽车部件有限公司</v>
          </cell>
          <cell r="F564" t="str">
            <v>智能气控座椅事业一部</v>
          </cell>
          <cell r="G564" t="str">
            <v>座椅总装车间</v>
          </cell>
          <cell r="H564" t="str">
            <v>组装工</v>
          </cell>
          <cell r="I564" t="str">
            <v>河北</v>
          </cell>
          <cell r="J564" t="str">
            <v>河北工厂</v>
          </cell>
        </row>
        <row r="565">
          <cell r="B565" t="str">
            <v>李春乐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金属件事业部</v>
          </cell>
          <cell r="G565" t="str">
            <v>底座装配车间</v>
          </cell>
          <cell r="H565" t="str">
            <v>组装工</v>
          </cell>
          <cell r="I565" t="str">
            <v>河北</v>
          </cell>
          <cell r="J565" t="str">
            <v>河北工厂</v>
          </cell>
        </row>
        <row r="566">
          <cell r="B566" t="str">
            <v>吴杰烽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智能气控座椅事业一部</v>
          </cell>
          <cell r="G566" t="str">
            <v>座椅总装车间</v>
          </cell>
          <cell r="H566" t="str">
            <v>组装工</v>
          </cell>
          <cell r="I566" t="str">
            <v>河北</v>
          </cell>
          <cell r="J566" t="str">
            <v>河北工厂</v>
          </cell>
        </row>
        <row r="567">
          <cell r="B567" t="str">
            <v>张强</v>
          </cell>
          <cell r="C567" t="str">
            <v>男</v>
          </cell>
          <cell r="D567" t="str">
            <v>前台</v>
          </cell>
          <cell r="E567" t="str">
            <v>河北光华荣昌汽车部件有限公司</v>
          </cell>
          <cell r="F567" t="str">
            <v>金属件事业部</v>
          </cell>
          <cell r="G567" t="str">
            <v>底座装配车间</v>
          </cell>
          <cell r="H567" t="str">
            <v>组装工</v>
          </cell>
          <cell r="I567" t="str">
            <v>河北</v>
          </cell>
          <cell r="J567" t="str">
            <v>河北工厂</v>
          </cell>
        </row>
        <row r="568">
          <cell r="B568" t="str">
            <v>张俊婷</v>
          </cell>
          <cell r="C568" t="str">
            <v>女</v>
          </cell>
          <cell r="D568" t="str">
            <v>前台</v>
          </cell>
          <cell r="E568" t="str">
            <v>河北光华荣昌汽车部件有限公司</v>
          </cell>
          <cell r="F568" t="str">
            <v>金属件事业部</v>
          </cell>
          <cell r="G568" t="str">
            <v>底座装配车间</v>
          </cell>
          <cell r="H568" t="str">
            <v>组装工</v>
          </cell>
          <cell r="I568" t="str">
            <v>河北</v>
          </cell>
          <cell r="J568" t="str">
            <v>天津宏达翔科技有限公司</v>
          </cell>
        </row>
        <row r="569">
          <cell r="B569" t="str">
            <v>刘瑞霖</v>
          </cell>
          <cell r="C569" t="str">
            <v>男</v>
          </cell>
          <cell r="D569" t="str">
            <v>前台</v>
          </cell>
          <cell r="E569" t="str">
            <v>河北光华荣昌汽车部件有限公司</v>
          </cell>
          <cell r="F569" t="str">
            <v>金属件事业部</v>
          </cell>
          <cell r="G569" t="str">
            <v>底座装配车间</v>
          </cell>
          <cell r="H569" t="str">
            <v>组装工</v>
          </cell>
          <cell r="I569" t="str">
            <v>河北</v>
          </cell>
          <cell r="J569" t="str">
            <v>天津宏达翔科技有限公司</v>
          </cell>
        </row>
        <row r="570">
          <cell r="B570" t="str">
            <v>李明泽</v>
          </cell>
          <cell r="C570" t="str">
            <v>男</v>
          </cell>
          <cell r="D570" t="str">
            <v>前台</v>
          </cell>
          <cell r="E570" t="str">
            <v>河北光华荣昌汽车部件有限公司</v>
          </cell>
          <cell r="F570" t="str">
            <v>金属件事业部</v>
          </cell>
          <cell r="G570" t="str">
            <v>底座装配车间</v>
          </cell>
          <cell r="H570" t="str">
            <v>组装工</v>
          </cell>
          <cell r="I570" t="str">
            <v>河北</v>
          </cell>
          <cell r="J570" t="str">
            <v>天津宏达翔科技有限公司</v>
          </cell>
        </row>
        <row r="571">
          <cell r="B571" t="str">
            <v>刘国东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金属件事业部</v>
          </cell>
          <cell r="G571" t="str">
            <v>焊接车间</v>
          </cell>
          <cell r="H571" t="str">
            <v>摆件工</v>
          </cell>
          <cell r="I571" t="str">
            <v>河北</v>
          </cell>
          <cell r="J571" t="str">
            <v>天津宏达翔科技有限公司</v>
          </cell>
        </row>
        <row r="572">
          <cell r="B572" t="str">
            <v>吴忠俊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金属件事业部</v>
          </cell>
          <cell r="G572" t="str">
            <v>冲压弯管车间</v>
          </cell>
          <cell r="H572" t="str">
            <v>冲压工</v>
          </cell>
          <cell r="I572" t="str">
            <v>河北</v>
          </cell>
          <cell r="J572" t="str">
            <v>天津宏达翔科技有限公司</v>
          </cell>
        </row>
        <row r="573">
          <cell r="B573" t="str">
            <v>张炜杰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金属件事业部</v>
          </cell>
          <cell r="G573" t="str">
            <v>冲压弯管车间</v>
          </cell>
          <cell r="H573" t="str">
            <v>冲压工</v>
          </cell>
          <cell r="I573" t="str">
            <v>河北</v>
          </cell>
          <cell r="J573" t="str">
            <v>天津宏达翔科技有限公司</v>
          </cell>
        </row>
        <row r="574">
          <cell r="B574" t="str">
            <v>朱丽艳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金属件事业部</v>
          </cell>
          <cell r="G574" t="str">
            <v>冲压弯管车间</v>
          </cell>
          <cell r="H574" t="str">
            <v>冲压工</v>
          </cell>
          <cell r="I574" t="str">
            <v>河北</v>
          </cell>
          <cell r="J574" t="str">
            <v>天津宏达翔科技有限公司</v>
          </cell>
        </row>
        <row r="575">
          <cell r="B575" t="str">
            <v>王洁</v>
          </cell>
          <cell r="C575" t="str">
            <v>女</v>
          </cell>
          <cell r="D575" t="str">
            <v>前台</v>
          </cell>
          <cell r="E575" t="str">
            <v>河北光华荣昌汽车部件有限公司</v>
          </cell>
          <cell r="F575" t="str">
            <v>智能气控座椅事业一部</v>
          </cell>
          <cell r="G575" t="str">
            <v>发泡车间</v>
          </cell>
          <cell r="H575" t="str">
            <v>发泡工</v>
          </cell>
          <cell r="I575" t="str">
            <v>河北</v>
          </cell>
          <cell r="J575" t="str">
            <v>沧州众智鑫成人力资源服务有限公司</v>
          </cell>
        </row>
        <row r="576">
          <cell r="B576" t="str">
            <v>张馨升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智能气控座椅事业一部</v>
          </cell>
          <cell r="G576" t="str">
            <v>发泡车间</v>
          </cell>
          <cell r="H576" t="str">
            <v>发泡工</v>
          </cell>
          <cell r="I576" t="str">
            <v>河北</v>
          </cell>
          <cell r="J576" t="str">
            <v>沧州众智鑫成人力资源服务有限公司</v>
          </cell>
        </row>
        <row r="577">
          <cell r="B577" t="str">
            <v>孙微</v>
          </cell>
          <cell r="C577" t="str">
            <v>女</v>
          </cell>
          <cell r="D577" t="str">
            <v>前台</v>
          </cell>
          <cell r="E577" t="str">
            <v>河北光华荣昌汽车部件有限公司</v>
          </cell>
          <cell r="F577" t="str">
            <v>智能气控座椅事业一部</v>
          </cell>
          <cell r="G577" t="str">
            <v>发泡车间</v>
          </cell>
          <cell r="H577" t="str">
            <v>发泡工</v>
          </cell>
          <cell r="I577" t="str">
            <v>河北</v>
          </cell>
          <cell r="J577" t="str">
            <v>沧州众智鑫成人力资源服务有限公司</v>
          </cell>
        </row>
        <row r="578">
          <cell r="B578" t="str">
            <v>李振发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智能气控座椅事业一部</v>
          </cell>
          <cell r="G578" t="str">
            <v>发泡车间</v>
          </cell>
          <cell r="H578" t="str">
            <v>发泡工</v>
          </cell>
          <cell r="I578" t="str">
            <v>河北</v>
          </cell>
          <cell r="J578" t="str">
            <v>沧州众智鑫成人力资源服务有限公司</v>
          </cell>
        </row>
        <row r="579">
          <cell r="B579" t="str">
            <v>陈立坤</v>
          </cell>
          <cell r="C579" t="str">
            <v>男</v>
          </cell>
          <cell r="D579" t="str">
            <v>前台</v>
          </cell>
          <cell r="E579" t="str">
            <v>河北光华荣昌汽车部件有限公司</v>
          </cell>
          <cell r="F579" t="str">
            <v>金属件事业部</v>
          </cell>
          <cell r="G579" t="str">
            <v>冲压弯管车间</v>
          </cell>
          <cell r="H579" t="str">
            <v>冲压工</v>
          </cell>
          <cell r="I579" t="str">
            <v>河北</v>
          </cell>
          <cell r="J579" t="str">
            <v>沧州众智鑫成人力资源服务有限公司</v>
          </cell>
        </row>
        <row r="580">
          <cell r="B580" t="str">
            <v>董召旭</v>
          </cell>
          <cell r="C580" t="str">
            <v>男</v>
          </cell>
          <cell r="D580" t="str">
            <v>前台</v>
          </cell>
          <cell r="E580" t="str">
            <v>河北光华荣昌汽车部件有限公司</v>
          </cell>
          <cell r="F580" t="str">
            <v>金属件事业部</v>
          </cell>
          <cell r="G580" t="str">
            <v>冲压弯管车间</v>
          </cell>
          <cell r="H580" t="str">
            <v>冲压工</v>
          </cell>
          <cell r="I580" t="str">
            <v>河北</v>
          </cell>
          <cell r="J580" t="str">
            <v>沧州众智鑫成人力资源服务有限公司</v>
          </cell>
        </row>
        <row r="581">
          <cell r="B581" t="str">
            <v>张艳嵩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金属件事业部</v>
          </cell>
          <cell r="G581" t="str">
            <v>焊接车间</v>
          </cell>
          <cell r="H581" t="str">
            <v>摆件工</v>
          </cell>
          <cell r="I581" t="str">
            <v>河北</v>
          </cell>
          <cell r="J581" t="str">
            <v>沧州众智鑫成人力资源服务有限公司</v>
          </cell>
        </row>
        <row r="582">
          <cell r="B582" t="str">
            <v>李硕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智能气控座椅事业一部</v>
          </cell>
          <cell r="G582" t="str">
            <v>发泡车间</v>
          </cell>
          <cell r="H582" t="str">
            <v>发泡工</v>
          </cell>
          <cell r="I582" t="str">
            <v>河北</v>
          </cell>
          <cell r="J582" t="str">
            <v>沧州众智鑫成人力资源服务有限公司</v>
          </cell>
        </row>
        <row r="583">
          <cell r="B583" t="str">
            <v>白文宾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智能气控座椅事业一部</v>
          </cell>
          <cell r="G583" t="str">
            <v>发泡车间</v>
          </cell>
          <cell r="H583" t="str">
            <v>发泡工</v>
          </cell>
          <cell r="I583" t="str">
            <v>河北</v>
          </cell>
          <cell r="J583" t="str">
            <v>沧州众智鑫成人力资源服务有限公司</v>
          </cell>
        </row>
        <row r="584">
          <cell r="B584" t="str">
            <v>康永岳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金属件事业部</v>
          </cell>
          <cell r="G584" t="str">
            <v>电泳车间</v>
          </cell>
          <cell r="H584" t="str">
            <v>挂件工</v>
          </cell>
          <cell r="I584" t="str">
            <v>河北</v>
          </cell>
          <cell r="J584" t="str">
            <v>沧州众智鑫成人力资源服务有限公司</v>
          </cell>
        </row>
        <row r="585">
          <cell r="B585" t="str">
            <v>庞其兴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智能气控座椅事业一部</v>
          </cell>
          <cell r="G585" t="str">
            <v>发泡车间</v>
          </cell>
          <cell r="H585" t="str">
            <v>发泡工</v>
          </cell>
          <cell r="I585" t="str">
            <v>河北</v>
          </cell>
          <cell r="J585" t="str">
            <v>沧州众智鑫成人力资源服务有限公司</v>
          </cell>
        </row>
        <row r="586">
          <cell r="B586" t="str">
            <v>李昆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智能气控座椅事业一部</v>
          </cell>
          <cell r="G586" t="str">
            <v>发泡车间</v>
          </cell>
          <cell r="H586" t="str">
            <v>发泡工</v>
          </cell>
          <cell r="I586" t="str">
            <v>河北</v>
          </cell>
          <cell r="J586" t="str">
            <v>沧州烽源人力资源服务有限公司</v>
          </cell>
        </row>
        <row r="587">
          <cell r="B587" t="str">
            <v>邓皓骏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金属件事业部</v>
          </cell>
          <cell r="G587" t="str">
            <v>焊接车间</v>
          </cell>
          <cell r="H587" t="str">
            <v>摆件工</v>
          </cell>
          <cell r="I587" t="str">
            <v>河北</v>
          </cell>
          <cell r="J587" t="str">
            <v>沧州烽源人力资源服务有限公司</v>
          </cell>
        </row>
        <row r="588">
          <cell r="B588" t="str">
            <v>周琳青</v>
          </cell>
          <cell r="C588" t="str">
            <v>男</v>
          </cell>
          <cell r="D588" t="str">
            <v>前台</v>
          </cell>
          <cell r="E588" t="str">
            <v>河北光华荣昌汽车部件有限公司</v>
          </cell>
          <cell r="F588" t="str">
            <v>智能气控座椅事业一部</v>
          </cell>
          <cell r="G588" t="str">
            <v>发泡车间</v>
          </cell>
          <cell r="H588" t="str">
            <v>发泡工</v>
          </cell>
          <cell r="I588" t="str">
            <v>河北</v>
          </cell>
          <cell r="J588" t="str">
            <v>沧州烽源人力资源服务有限公司</v>
          </cell>
        </row>
        <row r="589">
          <cell r="B589" t="str">
            <v>赵广策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金属件事业部</v>
          </cell>
          <cell r="G589" t="str">
            <v>焊接车间</v>
          </cell>
          <cell r="H589" t="str">
            <v>摆件工</v>
          </cell>
          <cell r="I589" t="str">
            <v>河北</v>
          </cell>
          <cell r="J589" t="str">
            <v>沧州烽源人力资源服务有限公司</v>
          </cell>
        </row>
        <row r="590">
          <cell r="B590" t="str">
            <v>张家恺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智能气控座椅事业一部</v>
          </cell>
          <cell r="G590" t="str">
            <v>发泡车间</v>
          </cell>
          <cell r="H590" t="str">
            <v>发泡工</v>
          </cell>
          <cell r="I590" t="str">
            <v>河北</v>
          </cell>
          <cell r="J590" t="str">
            <v>沧州众智鑫成人力资源服务有限公司</v>
          </cell>
        </row>
        <row r="591">
          <cell r="B591" t="str">
            <v>张伟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智能气控座椅事业一部</v>
          </cell>
          <cell r="G591" t="str">
            <v>发泡车间</v>
          </cell>
          <cell r="H591" t="str">
            <v>发泡工</v>
          </cell>
          <cell r="I591" t="str">
            <v>河北</v>
          </cell>
          <cell r="J591" t="str">
            <v>沧州众智鑫成人力资源服务有限公司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3月份"/>
      <sheetName val="4月份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229.5984606482" refreshedBy="WuYanxia" recordCount="23">
  <cacheSource type="worksheet">
    <worksheetSource ref="B2:O25" sheet="劳务费"/>
  </cacheSource>
  <cacheFields count="14">
    <cacheField name="车间" numFmtId="0">
      <sharedItems count="5">
        <s v="冲压"/>
        <s v="电泳"/>
        <s v="发泡"/>
        <s v="焊接"/>
        <s v="欧马可"/>
      </sharedItems>
    </cacheField>
    <cacheField name="姓名" numFmtId="0">
      <sharedItems count="23">
        <s v="陈立坤"/>
        <s v="李桓宇"/>
        <s v="董召旭"/>
        <s v="康永岳"/>
        <s v="郭凤祥"/>
        <s v="刘瑞敏"/>
        <s v="刘英浩"/>
        <s v="李喆"/>
        <s v="邓文策"/>
        <s v="刘立伟"/>
        <s v="王洁"/>
        <s v="孙微"/>
        <s v="张馨升"/>
        <s v="李硕"/>
        <s v="白文宾"/>
        <s v="张伟"/>
        <s v="李振发"/>
        <s v="张家恺"/>
        <s v="许东"/>
        <s v="庞其兴"/>
        <s v="刘勇"/>
        <s v="张艳嵩"/>
        <s v="王钇雄"/>
      </sharedItems>
    </cacheField>
    <cacheField name="入职时间" numFmtId="0">
      <sharedItems count="1">
        <s v="操作工"/>
      </sharedItems>
    </cacheField>
    <cacheField name="出勤天数" numFmtId="0">
      <sharedItems containsSemiMixedTypes="0" containsString="0" containsNumber="1" minValue="1.5" maxValue="26" count="19">
        <n v="15.5"/>
        <n v="11"/>
        <n v="14.5"/>
        <n v="17"/>
        <n v="24"/>
        <n v="26"/>
        <n v="24.5"/>
        <n v="19.5"/>
        <n v="7.5"/>
        <n v="25.5"/>
        <n v="17.5"/>
        <n v="23"/>
        <n v="22.5"/>
        <n v="18.5"/>
        <n v="13.5"/>
        <n v="13"/>
        <n v="4.5"/>
        <n v="1.5"/>
        <n v="3"/>
      </sharedItems>
    </cacheField>
    <cacheField name="日常工时" numFmtId="0">
      <sharedItems containsSemiMixedTypes="0" containsString="0" containsNumber="1" minValue="14.5" maxValue="208" count="22">
        <n v="124.5"/>
        <n v="92.5"/>
        <n v="119.5"/>
        <n v="136"/>
        <n v="192"/>
        <n v="208"/>
        <n v="195.5"/>
        <n v="157.5"/>
        <n v="64"/>
        <n v="203.5"/>
        <n v="139.5"/>
        <n v="183.5"/>
        <n v="179.5"/>
        <n v="147.5"/>
        <n v="156"/>
        <n v="110"/>
        <n v="158.5"/>
        <n v="103"/>
        <n v="36"/>
        <n v="14.5"/>
        <n v="24"/>
        <n v="172"/>
      </sharedItems>
    </cacheField>
    <cacheField name="日常工价" numFmtId="0">
      <sharedItems containsSemiMixedTypes="0" containsString="0" containsNumber="1" minValue="18" maxValue="19.5" count="3">
        <n v="19"/>
        <n v="18"/>
        <n v="19.5"/>
      </sharedItems>
    </cacheField>
    <cacheField name="日常工资" numFmtId="0">
      <sharedItems containsSemiMixedTypes="0" containsString="0" containsNumber="1" minValue="261" maxValue="3744" count="22">
        <n v="2365.5"/>
        <n v="1757.5"/>
        <n v="2270.5"/>
        <n v="2448"/>
        <n v="3456"/>
        <n v="3744"/>
        <n v="3519"/>
        <n v="2835"/>
        <n v="1152"/>
        <n v="3663"/>
        <n v="2511"/>
        <n v="3303"/>
        <n v="3231"/>
        <n v="2655"/>
        <n v="2808"/>
        <n v="1980"/>
        <n v="2853"/>
        <n v="1854"/>
        <n v="648"/>
        <n v="261"/>
        <n v="432"/>
        <n v="3354"/>
      </sharedItems>
    </cacheField>
    <cacheField name="加班工时" numFmtId="0">
      <sharedItems containsSemiMixedTypes="0" containsString="0" containsNumber="1" minValue="0" maxValue="81" count="23">
        <n v="39.5"/>
        <n v="21.5"/>
        <n v="36"/>
        <n v="77"/>
        <n v="75"/>
        <n v="81"/>
        <n v="64.5"/>
        <n v="57.5"/>
        <n v="22.5"/>
        <n v="78"/>
        <n v="51"/>
        <n v="68"/>
        <n v="64"/>
        <n v="52"/>
        <n v="48"/>
        <n v="40"/>
        <n v="58"/>
        <n v="37"/>
        <n v="12"/>
        <n v="53"/>
        <n v="3"/>
        <n v="0"/>
        <n v="65"/>
      </sharedItems>
    </cacheField>
    <cacheField name="加班工价" numFmtId="0">
      <sharedItems containsSemiMixedTypes="0" containsString="0" containsNumber="1" minValue="18" maxValue="20.5" count="3">
        <n v="19"/>
        <n v="18"/>
        <n v="20.5"/>
      </sharedItems>
    </cacheField>
    <cacheField name="加班工资" numFmtId="0">
      <sharedItems containsSemiMixedTypes="0" containsString="0" containsNumber="1" minValue="0" maxValue="1458" count="23">
        <n v="750.5"/>
        <n v="408.5"/>
        <n v="684"/>
        <n v="1386"/>
        <n v="1350"/>
        <n v="1458"/>
        <n v="1161"/>
        <n v="1035"/>
        <n v="405"/>
        <n v="1404"/>
        <n v="918"/>
        <n v="1224"/>
        <n v="1152"/>
        <n v="936"/>
        <n v="864"/>
        <n v="720"/>
        <n v="1044"/>
        <n v="666"/>
        <n v="216"/>
        <n v="954"/>
        <n v="54"/>
        <n v="0"/>
        <n v="1332.5"/>
      </sharedItems>
    </cacheField>
    <cacheField name="奖惩" numFmtId="0">
      <sharedItems containsSemiMixedTypes="0" containsString="0" containsNumber="1" minValue="-172.8" maxValue="0" count="4">
        <n v="0"/>
        <n v="-30"/>
        <n v="-64"/>
        <n v="-172.8"/>
      </sharedItems>
    </cacheField>
    <cacheField name="工资小计" numFmtId="0">
      <sharedItems containsSemiMixedTypes="0" containsString="0" containsNumber="1" minValue="315" maxValue="5202" count="23">
        <n v="3116"/>
        <n v="2166"/>
        <n v="2954.5"/>
        <n v="3834"/>
        <n v="4806"/>
        <n v="5202"/>
        <n v="4650"/>
        <n v="3870"/>
        <n v="1557"/>
        <n v="5067"/>
        <n v="3429"/>
        <n v="4527"/>
        <n v="4383"/>
        <n v="3527"/>
        <n v="3672"/>
        <n v="2700"/>
        <n v="3897"/>
        <n v="2520"/>
        <n v="691.2"/>
        <n v="3609"/>
        <n v="315"/>
        <n v="432"/>
        <n v="4686.5"/>
      </sharedItems>
    </cacheField>
    <cacheField name="饭补" numFmtId="0">
      <sharedItems containsSemiMixedTypes="0" containsString="0" containsNumber="1" minValue="7.5" maxValue="130" count="19">
        <n v="77.5"/>
        <n v="55"/>
        <n v="72.5"/>
        <n v="85"/>
        <n v="120"/>
        <n v="130"/>
        <n v="122.5"/>
        <n v="97.5"/>
        <n v="37.5"/>
        <n v="127.5"/>
        <n v="87.5"/>
        <n v="115"/>
        <n v="112.5"/>
        <n v="92.5"/>
        <n v="67.5"/>
        <n v="65"/>
        <n v="22.5"/>
        <n v="7.5"/>
        <n v="15"/>
      </sharedItems>
    </cacheField>
    <cacheField name="工资合计" numFmtId="0">
      <sharedItems containsSemiMixedTypes="0" containsString="0" containsNumber="1" minValue="322.5" maxValue="5332" count="23">
        <n v="3193.5"/>
        <n v="2221"/>
        <n v="3027"/>
        <n v="3919"/>
        <n v="4926"/>
        <n v="5332"/>
        <n v="4772.5"/>
        <n v="3967.5"/>
        <n v="1594.5"/>
        <n v="5194.5"/>
        <n v="3516.5"/>
        <n v="4642"/>
        <n v="4495.5"/>
        <n v="3619.5"/>
        <n v="3769.5"/>
        <n v="2767.5"/>
        <n v="3994.5"/>
        <n v="2585"/>
        <n v="713.7"/>
        <n v="3701.5"/>
        <n v="322.5"/>
        <n v="447"/>
        <n v="478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1"/>
    <x v="3"/>
    <x v="0"/>
    <x v="3"/>
    <x v="3"/>
    <x v="1"/>
    <x v="3"/>
    <x v="3"/>
    <x v="1"/>
    <x v="3"/>
    <x v="0"/>
    <x v="3"/>
    <x v="3"/>
    <x v="3"/>
  </r>
  <r>
    <x v="2"/>
    <x v="4"/>
    <x v="0"/>
    <x v="4"/>
    <x v="4"/>
    <x v="1"/>
    <x v="4"/>
    <x v="4"/>
    <x v="1"/>
    <x v="4"/>
    <x v="0"/>
    <x v="4"/>
    <x v="4"/>
    <x v="4"/>
  </r>
  <r>
    <x v="2"/>
    <x v="5"/>
    <x v="0"/>
    <x v="5"/>
    <x v="5"/>
    <x v="1"/>
    <x v="5"/>
    <x v="5"/>
    <x v="1"/>
    <x v="5"/>
    <x v="0"/>
    <x v="5"/>
    <x v="5"/>
    <x v="5"/>
  </r>
  <r>
    <x v="2"/>
    <x v="6"/>
    <x v="0"/>
    <x v="6"/>
    <x v="6"/>
    <x v="1"/>
    <x v="6"/>
    <x v="6"/>
    <x v="1"/>
    <x v="6"/>
    <x v="1"/>
    <x v="6"/>
    <x v="6"/>
    <x v="6"/>
  </r>
  <r>
    <x v="2"/>
    <x v="7"/>
    <x v="0"/>
    <x v="7"/>
    <x v="7"/>
    <x v="1"/>
    <x v="7"/>
    <x v="7"/>
    <x v="1"/>
    <x v="7"/>
    <x v="0"/>
    <x v="7"/>
    <x v="7"/>
    <x v="7"/>
  </r>
  <r>
    <x v="2"/>
    <x v="8"/>
    <x v="0"/>
    <x v="8"/>
    <x v="8"/>
    <x v="1"/>
    <x v="8"/>
    <x v="8"/>
    <x v="1"/>
    <x v="8"/>
    <x v="0"/>
    <x v="8"/>
    <x v="8"/>
    <x v="8"/>
  </r>
  <r>
    <x v="2"/>
    <x v="9"/>
    <x v="0"/>
    <x v="9"/>
    <x v="9"/>
    <x v="1"/>
    <x v="9"/>
    <x v="9"/>
    <x v="1"/>
    <x v="9"/>
    <x v="0"/>
    <x v="9"/>
    <x v="9"/>
    <x v="9"/>
  </r>
  <r>
    <x v="2"/>
    <x v="10"/>
    <x v="0"/>
    <x v="10"/>
    <x v="10"/>
    <x v="1"/>
    <x v="10"/>
    <x v="10"/>
    <x v="1"/>
    <x v="10"/>
    <x v="0"/>
    <x v="10"/>
    <x v="10"/>
    <x v="10"/>
  </r>
  <r>
    <x v="2"/>
    <x v="11"/>
    <x v="0"/>
    <x v="11"/>
    <x v="11"/>
    <x v="1"/>
    <x v="11"/>
    <x v="11"/>
    <x v="1"/>
    <x v="11"/>
    <x v="0"/>
    <x v="11"/>
    <x v="11"/>
    <x v="11"/>
  </r>
  <r>
    <x v="2"/>
    <x v="12"/>
    <x v="0"/>
    <x v="12"/>
    <x v="12"/>
    <x v="1"/>
    <x v="12"/>
    <x v="12"/>
    <x v="1"/>
    <x v="12"/>
    <x v="0"/>
    <x v="12"/>
    <x v="12"/>
    <x v="12"/>
  </r>
  <r>
    <x v="2"/>
    <x v="13"/>
    <x v="0"/>
    <x v="13"/>
    <x v="13"/>
    <x v="1"/>
    <x v="13"/>
    <x v="13"/>
    <x v="1"/>
    <x v="13"/>
    <x v="2"/>
    <x v="13"/>
    <x v="13"/>
    <x v="13"/>
  </r>
  <r>
    <x v="2"/>
    <x v="14"/>
    <x v="0"/>
    <x v="7"/>
    <x v="14"/>
    <x v="1"/>
    <x v="14"/>
    <x v="14"/>
    <x v="1"/>
    <x v="14"/>
    <x v="0"/>
    <x v="14"/>
    <x v="7"/>
    <x v="14"/>
  </r>
  <r>
    <x v="2"/>
    <x v="15"/>
    <x v="0"/>
    <x v="14"/>
    <x v="15"/>
    <x v="1"/>
    <x v="15"/>
    <x v="15"/>
    <x v="1"/>
    <x v="15"/>
    <x v="0"/>
    <x v="15"/>
    <x v="14"/>
    <x v="15"/>
  </r>
  <r>
    <x v="2"/>
    <x v="16"/>
    <x v="0"/>
    <x v="7"/>
    <x v="16"/>
    <x v="1"/>
    <x v="16"/>
    <x v="16"/>
    <x v="1"/>
    <x v="16"/>
    <x v="0"/>
    <x v="16"/>
    <x v="7"/>
    <x v="16"/>
  </r>
  <r>
    <x v="2"/>
    <x v="17"/>
    <x v="0"/>
    <x v="15"/>
    <x v="17"/>
    <x v="1"/>
    <x v="17"/>
    <x v="17"/>
    <x v="1"/>
    <x v="17"/>
    <x v="0"/>
    <x v="17"/>
    <x v="15"/>
    <x v="17"/>
  </r>
  <r>
    <x v="2"/>
    <x v="18"/>
    <x v="0"/>
    <x v="16"/>
    <x v="18"/>
    <x v="1"/>
    <x v="18"/>
    <x v="18"/>
    <x v="1"/>
    <x v="18"/>
    <x v="3"/>
    <x v="18"/>
    <x v="16"/>
    <x v="18"/>
  </r>
  <r>
    <x v="2"/>
    <x v="19"/>
    <x v="0"/>
    <x v="13"/>
    <x v="13"/>
    <x v="1"/>
    <x v="13"/>
    <x v="19"/>
    <x v="1"/>
    <x v="19"/>
    <x v="0"/>
    <x v="19"/>
    <x v="13"/>
    <x v="19"/>
  </r>
  <r>
    <x v="2"/>
    <x v="20"/>
    <x v="0"/>
    <x v="17"/>
    <x v="19"/>
    <x v="1"/>
    <x v="19"/>
    <x v="20"/>
    <x v="1"/>
    <x v="20"/>
    <x v="0"/>
    <x v="20"/>
    <x v="17"/>
    <x v="20"/>
  </r>
  <r>
    <x v="3"/>
    <x v="21"/>
    <x v="0"/>
    <x v="18"/>
    <x v="20"/>
    <x v="1"/>
    <x v="20"/>
    <x v="21"/>
    <x v="1"/>
    <x v="21"/>
    <x v="0"/>
    <x v="21"/>
    <x v="18"/>
    <x v="21"/>
  </r>
  <r>
    <x v="4"/>
    <x v="22"/>
    <x v="0"/>
    <x v="7"/>
    <x v="21"/>
    <x v="2"/>
    <x v="21"/>
    <x v="22"/>
    <x v="2"/>
    <x v="22"/>
    <x v="0"/>
    <x v="22"/>
    <x v="7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34:D40" firstHeaderRow="1" firstDataRow="1" firstDataCol="1"/>
  <pivotFields count="14">
    <pivotField axis="axisRow" compact="0" showAll="0">
      <items count="6">
        <item x="0"/>
        <item x="1"/>
        <item x="2"/>
        <item x="3"/>
        <item x="4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">
        <item x="0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dataField="1"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34:D40" firstHeaderRow="1" firstDataRow="1" firstDataCol="1"/>
  <pivotFields count="14">
    <pivotField axis="axisRow" compact="0" showAll="0">
      <items count="6">
        <item x="0"/>
        <item x="1"/>
        <item x="2"/>
        <item x="3"/>
        <item x="4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">
        <item x="0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dataField="1"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6.xml"/><Relationship Id="rId98" Type="http://schemas.openxmlformats.org/officeDocument/2006/relationships/ctrlProp" Target="../ctrlProps/ctrlProp95.xml"/><Relationship Id="rId97" Type="http://schemas.openxmlformats.org/officeDocument/2006/relationships/ctrlProp" Target="../ctrlProps/ctrlProp94.xml"/><Relationship Id="rId96" Type="http://schemas.openxmlformats.org/officeDocument/2006/relationships/ctrlProp" Target="../ctrlProps/ctrlProp93.xml"/><Relationship Id="rId95" Type="http://schemas.openxmlformats.org/officeDocument/2006/relationships/ctrlProp" Target="../ctrlProps/ctrlProp92.xml"/><Relationship Id="rId94" Type="http://schemas.openxmlformats.org/officeDocument/2006/relationships/ctrlProp" Target="../ctrlProps/ctrlProp91.xml"/><Relationship Id="rId93" Type="http://schemas.openxmlformats.org/officeDocument/2006/relationships/ctrlProp" Target="../ctrlProps/ctrlProp90.xml"/><Relationship Id="rId92" Type="http://schemas.openxmlformats.org/officeDocument/2006/relationships/ctrlProp" Target="../ctrlProps/ctrlProp89.xml"/><Relationship Id="rId91" Type="http://schemas.openxmlformats.org/officeDocument/2006/relationships/ctrlProp" Target="../ctrlProps/ctrlProp88.xml"/><Relationship Id="rId90" Type="http://schemas.openxmlformats.org/officeDocument/2006/relationships/ctrlProp" Target="../ctrlProps/ctrlProp87.xml"/><Relationship Id="rId9" Type="http://schemas.openxmlformats.org/officeDocument/2006/relationships/ctrlProp" Target="../ctrlProps/ctrlProp6.xml"/><Relationship Id="rId89" Type="http://schemas.openxmlformats.org/officeDocument/2006/relationships/ctrlProp" Target="../ctrlProps/ctrlProp86.xml"/><Relationship Id="rId88" Type="http://schemas.openxmlformats.org/officeDocument/2006/relationships/ctrlProp" Target="../ctrlProps/ctrlProp85.xml"/><Relationship Id="rId87" Type="http://schemas.openxmlformats.org/officeDocument/2006/relationships/ctrlProp" Target="../ctrlProps/ctrlProp84.xml"/><Relationship Id="rId86" Type="http://schemas.openxmlformats.org/officeDocument/2006/relationships/ctrlProp" Target="../ctrlProps/ctrlProp83.xml"/><Relationship Id="rId85" Type="http://schemas.openxmlformats.org/officeDocument/2006/relationships/ctrlProp" Target="../ctrlProps/ctrlProp82.xml"/><Relationship Id="rId84" Type="http://schemas.openxmlformats.org/officeDocument/2006/relationships/ctrlProp" Target="../ctrlProps/ctrlProp81.xml"/><Relationship Id="rId83" Type="http://schemas.openxmlformats.org/officeDocument/2006/relationships/ctrlProp" Target="../ctrlProps/ctrlProp80.xml"/><Relationship Id="rId82" Type="http://schemas.openxmlformats.org/officeDocument/2006/relationships/ctrlProp" Target="../ctrlProps/ctrlProp79.xml"/><Relationship Id="rId81" Type="http://schemas.openxmlformats.org/officeDocument/2006/relationships/ctrlProp" Target="../ctrlProps/ctrlProp78.xml"/><Relationship Id="rId80" Type="http://schemas.openxmlformats.org/officeDocument/2006/relationships/ctrlProp" Target="../ctrlProps/ctrlProp77.xml"/><Relationship Id="rId8" Type="http://schemas.openxmlformats.org/officeDocument/2006/relationships/ctrlProp" Target="../ctrlProps/ctrlProp5.xml"/><Relationship Id="rId79" Type="http://schemas.openxmlformats.org/officeDocument/2006/relationships/ctrlProp" Target="../ctrlProps/ctrlProp76.xml"/><Relationship Id="rId78" Type="http://schemas.openxmlformats.org/officeDocument/2006/relationships/ctrlProp" Target="../ctrlProps/ctrlProp75.xml"/><Relationship Id="rId77" Type="http://schemas.openxmlformats.org/officeDocument/2006/relationships/ctrlProp" Target="../ctrlProps/ctrlProp74.xml"/><Relationship Id="rId76" Type="http://schemas.openxmlformats.org/officeDocument/2006/relationships/ctrlProp" Target="../ctrlProps/ctrlProp73.xml"/><Relationship Id="rId75" Type="http://schemas.openxmlformats.org/officeDocument/2006/relationships/ctrlProp" Target="../ctrlProps/ctrlProp72.xml"/><Relationship Id="rId74" Type="http://schemas.openxmlformats.org/officeDocument/2006/relationships/ctrlProp" Target="../ctrlProps/ctrlProp71.xml"/><Relationship Id="rId73" Type="http://schemas.openxmlformats.org/officeDocument/2006/relationships/ctrlProp" Target="../ctrlProps/ctrlProp70.xml"/><Relationship Id="rId72" Type="http://schemas.openxmlformats.org/officeDocument/2006/relationships/ctrlProp" Target="../ctrlProps/ctrlProp69.xml"/><Relationship Id="rId71" Type="http://schemas.openxmlformats.org/officeDocument/2006/relationships/ctrlProp" Target="../ctrlProps/ctrlProp68.xml"/><Relationship Id="rId70" Type="http://schemas.openxmlformats.org/officeDocument/2006/relationships/ctrlProp" Target="../ctrlProps/ctrlProp67.xml"/><Relationship Id="rId7" Type="http://schemas.openxmlformats.org/officeDocument/2006/relationships/ctrlProp" Target="../ctrlProps/ctrlProp4.xml"/><Relationship Id="rId69" Type="http://schemas.openxmlformats.org/officeDocument/2006/relationships/ctrlProp" Target="../ctrlProps/ctrlProp66.xml"/><Relationship Id="rId68" Type="http://schemas.openxmlformats.org/officeDocument/2006/relationships/ctrlProp" Target="../ctrlProps/ctrlProp65.xml"/><Relationship Id="rId67" Type="http://schemas.openxmlformats.org/officeDocument/2006/relationships/ctrlProp" Target="../ctrlProps/ctrlProp64.xml"/><Relationship Id="rId66" Type="http://schemas.openxmlformats.org/officeDocument/2006/relationships/ctrlProp" Target="../ctrlProps/ctrlProp63.xml"/><Relationship Id="rId65" Type="http://schemas.openxmlformats.org/officeDocument/2006/relationships/ctrlProp" Target="../ctrlProps/ctrlProp62.xml"/><Relationship Id="rId64" Type="http://schemas.openxmlformats.org/officeDocument/2006/relationships/ctrlProp" Target="../ctrlProps/ctrlProp61.xml"/><Relationship Id="rId63" Type="http://schemas.openxmlformats.org/officeDocument/2006/relationships/ctrlProp" Target="../ctrlProps/ctrlProp60.xml"/><Relationship Id="rId62" Type="http://schemas.openxmlformats.org/officeDocument/2006/relationships/ctrlProp" Target="../ctrlProps/ctrlProp59.xml"/><Relationship Id="rId61" Type="http://schemas.openxmlformats.org/officeDocument/2006/relationships/ctrlProp" Target="../ctrlProps/ctrlProp58.xml"/><Relationship Id="rId60" Type="http://schemas.openxmlformats.org/officeDocument/2006/relationships/ctrlProp" Target="../ctrlProps/ctrlProp57.xml"/><Relationship Id="rId6" Type="http://schemas.openxmlformats.org/officeDocument/2006/relationships/ctrlProp" Target="../ctrlProps/ctrlProp3.xml"/><Relationship Id="rId59" Type="http://schemas.openxmlformats.org/officeDocument/2006/relationships/ctrlProp" Target="../ctrlProps/ctrlProp56.xml"/><Relationship Id="rId58" Type="http://schemas.openxmlformats.org/officeDocument/2006/relationships/ctrlProp" Target="../ctrlProps/ctrlProp55.xml"/><Relationship Id="rId57" Type="http://schemas.openxmlformats.org/officeDocument/2006/relationships/ctrlProp" Target="../ctrlProps/ctrlProp54.xml"/><Relationship Id="rId56" Type="http://schemas.openxmlformats.org/officeDocument/2006/relationships/ctrlProp" Target="../ctrlProps/ctrlProp53.xml"/><Relationship Id="rId55" Type="http://schemas.openxmlformats.org/officeDocument/2006/relationships/ctrlProp" Target="../ctrlProps/ctrlProp52.xml"/><Relationship Id="rId54" Type="http://schemas.openxmlformats.org/officeDocument/2006/relationships/ctrlProp" Target="../ctrlProps/ctrlProp51.xml"/><Relationship Id="rId53" Type="http://schemas.openxmlformats.org/officeDocument/2006/relationships/ctrlProp" Target="../ctrlProps/ctrlProp50.xml"/><Relationship Id="rId52" Type="http://schemas.openxmlformats.org/officeDocument/2006/relationships/ctrlProp" Target="../ctrlProps/ctrlProp49.xml"/><Relationship Id="rId51" Type="http://schemas.openxmlformats.org/officeDocument/2006/relationships/ctrlProp" Target="../ctrlProps/ctrlProp48.xml"/><Relationship Id="rId50" Type="http://schemas.openxmlformats.org/officeDocument/2006/relationships/ctrlProp" Target="../ctrlProps/ctrlProp47.xml"/><Relationship Id="rId5" Type="http://schemas.openxmlformats.org/officeDocument/2006/relationships/ctrlProp" Target="../ctrlProps/ctrlProp2.xml"/><Relationship Id="rId49" Type="http://schemas.openxmlformats.org/officeDocument/2006/relationships/ctrlProp" Target="../ctrlProps/ctrlProp46.xml"/><Relationship Id="rId48" Type="http://schemas.openxmlformats.org/officeDocument/2006/relationships/ctrlProp" Target="../ctrlProps/ctrlProp45.xml"/><Relationship Id="rId47" Type="http://schemas.openxmlformats.org/officeDocument/2006/relationships/ctrlProp" Target="../ctrlProps/ctrlProp44.xml"/><Relationship Id="rId46" Type="http://schemas.openxmlformats.org/officeDocument/2006/relationships/ctrlProp" Target="../ctrlProps/ctrlProp43.xml"/><Relationship Id="rId45" Type="http://schemas.openxmlformats.org/officeDocument/2006/relationships/ctrlProp" Target="../ctrlProps/ctrlProp42.xml"/><Relationship Id="rId44" Type="http://schemas.openxmlformats.org/officeDocument/2006/relationships/ctrlProp" Target="../ctrlProps/ctrlProp41.xml"/><Relationship Id="rId43" Type="http://schemas.openxmlformats.org/officeDocument/2006/relationships/ctrlProp" Target="../ctrlProps/ctrlProp40.xml"/><Relationship Id="rId42" Type="http://schemas.openxmlformats.org/officeDocument/2006/relationships/ctrlProp" Target="../ctrlProps/ctrlProp39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3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1" Type="http://schemas.openxmlformats.org/officeDocument/2006/relationships/ctrlProp" Target="../ctrlProps/ctrlProp148.xml"/><Relationship Id="rId150" Type="http://schemas.openxmlformats.org/officeDocument/2006/relationships/ctrlProp" Target="../ctrlProps/ctrlProp147.xml"/><Relationship Id="rId15" Type="http://schemas.openxmlformats.org/officeDocument/2006/relationships/ctrlProp" Target="../ctrlProps/ctrlProp12.xml"/><Relationship Id="rId149" Type="http://schemas.openxmlformats.org/officeDocument/2006/relationships/ctrlProp" Target="../ctrlProps/ctrlProp146.xml"/><Relationship Id="rId148" Type="http://schemas.openxmlformats.org/officeDocument/2006/relationships/ctrlProp" Target="../ctrlProps/ctrlProp145.xml"/><Relationship Id="rId147" Type="http://schemas.openxmlformats.org/officeDocument/2006/relationships/ctrlProp" Target="../ctrlProps/ctrlProp144.xml"/><Relationship Id="rId146" Type="http://schemas.openxmlformats.org/officeDocument/2006/relationships/ctrlProp" Target="../ctrlProps/ctrlProp143.xml"/><Relationship Id="rId145" Type="http://schemas.openxmlformats.org/officeDocument/2006/relationships/ctrlProp" Target="../ctrlProps/ctrlProp142.xml"/><Relationship Id="rId144" Type="http://schemas.openxmlformats.org/officeDocument/2006/relationships/ctrlProp" Target="../ctrlProps/ctrlProp141.xml"/><Relationship Id="rId143" Type="http://schemas.openxmlformats.org/officeDocument/2006/relationships/ctrlProp" Target="../ctrlProps/ctrlProp140.xml"/><Relationship Id="rId142" Type="http://schemas.openxmlformats.org/officeDocument/2006/relationships/ctrlProp" Target="../ctrlProps/ctrlProp139.xml"/><Relationship Id="rId141" Type="http://schemas.openxmlformats.org/officeDocument/2006/relationships/ctrlProp" Target="../ctrlProps/ctrlProp138.xml"/><Relationship Id="rId140" Type="http://schemas.openxmlformats.org/officeDocument/2006/relationships/ctrlProp" Target="../ctrlProps/ctrlProp137.xml"/><Relationship Id="rId14" Type="http://schemas.openxmlformats.org/officeDocument/2006/relationships/ctrlProp" Target="../ctrlProps/ctrlProp11.xml"/><Relationship Id="rId139" Type="http://schemas.openxmlformats.org/officeDocument/2006/relationships/ctrlProp" Target="../ctrlProps/ctrlProp136.xml"/><Relationship Id="rId138" Type="http://schemas.openxmlformats.org/officeDocument/2006/relationships/ctrlProp" Target="../ctrlProps/ctrlProp135.xml"/><Relationship Id="rId137" Type="http://schemas.openxmlformats.org/officeDocument/2006/relationships/ctrlProp" Target="../ctrlProps/ctrlProp134.xml"/><Relationship Id="rId136" Type="http://schemas.openxmlformats.org/officeDocument/2006/relationships/ctrlProp" Target="../ctrlProps/ctrlProp133.xml"/><Relationship Id="rId135" Type="http://schemas.openxmlformats.org/officeDocument/2006/relationships/ctrlProp" Target="../ctrlProps/ctrlProp132.xml"/><Relationship Id="rId134" Type="http://schemas.openxmlformats.org/officeDocument/2006/relationships/ctrlProp" Target="../ctrlProps/ctrlProp131.xml"/><Relationship Id="rId133" Type="http://schemas.openxmlformats.org/officeDocument/2006/relationships/ctrlProp" Target="../ctrlProps/ctrlProp130.xml"/><Relationship Id="rId132" Type="http://schemas.openxmlformats.org/officeDocument/2006/relationships/ctrlProp" Target="../ctrlProps/ctrlProp129.xml"/><Relationship Id="rId131" Type="http://schemas.openxmlformats.org/officeDocument/2006/relationships/ctrlProp" Target="../ctrlProps/ctrlProp128.xml"/><Relationship Id="rId130" Type="http://schemas.openxmlformats.org/officeDocument/2006/relationships/ctrlProp" Target="../ctrlProps/ctrlProp127.xml"/><Relationship Id="rId13" Type="http://schemas.openxmlformats.org/officeDocument/2006/relationships/ctrlProp" Target="../ctrlProps/ctrlProp10.xml"/><Relationship Id="rId129" Type="http://schemas.openxmlformats.org/officeDocument/2006/relationships/ctrlProp" Target="../ctrlProps/ctrlProp126.xml"/><Relationship Id="rId128" Type="http://schemas.openxmlformats.org/officeDocument/2006/relationships/ctrlProp" Target="../ctrlProps/ctrlProp125.xml"/><Relationship Id="rId127" Type="http://schemas.openxmlformats.org/officeDocument/2006/relationships/ctrlProp" Target="../ctrlProps/ctrlProp124.xml"/><Relationship Id="rId126" Type="http://schemas.openxmlformats.org/officeDocument/2006/relationships/ctrlProp" Target="../ctrlProps/ctrlProp123.xml"/><Relationship Id="rId125" Type="http://schemas.openxmlformats.org/officeDocument/2006/relationships/ctrlProp" Target="../ctrlProps/ctrlProp122.xml"/><Relationship Id="rId124" Type="http://schemas.openxmlformats.org/officeDocument/2006/relationships/ctrlProp" Target="../ctrlProps/ctrlProp121.xml"/><Relationship Id="rId123" Type="http://schemas.openxmlformats.org/officeDocument/2006/relationships/ctrlProp" Target="../ctrlProps/ctrlProp120.xml"/><Relationship Id="rId122" Type="http://schemas.openxmlformats.org/officeDocument/2006/relationships/ctrlProp" Target="../ctrlProps/ctrlProp119.xml"/><Relationship Id="rId121" Type="http://schemas.openxmlformats.org/officeDocument/2006/relationships/ctrlProp" Target="../ctrlProps/ctrlProp118.xml"/><Relationship Id="rId120" Type="http://schemas.openxmlformats.org/officeDocument/2006/relationships/ctrlProp" Target="../ctrlProps/ctrlProp117.xml"/><Relationship Id="rId12" Type="http://schemas.openxmlformats.org/officeDocument/2006/relationships/ctrlProp" Target="../ctrlProps/ctrlProp9.xml"/><Relationship Id="rId119" Type="http://schemas.openxmlformats.org/officeDocument/2006/relationships/ctrlProp" Target="../ctrlProps/ctrlProp116.xml"/><Relationship Id="rId118" Type="http://schemas.openxmlformats.org/officeDocument/2006/relationships/ctrlProp" Target="../ctrlProps/ctrlProp115.xml"/><Relationship Id="rId117" Type="http://schemas.openxmlformats.org/officeDocument/2006/relationships/ctrlProp" Target="../ctrlProps/ctrlProp114.xml"/><Relationship Id="rId116" Type="http://schemas.openxmlformats.org/officeDocument/2006/relationships/ctrlProp" Target="../ctrlProps/ctrlProp113.xml"/><Relationship Id="rId115" Type="http://schemas.openxmlformats.org/officeDocument/2006/relationships/ctrlProp" Target="../ctrlProps/ctrlProp112.xml"/><Relationship Id="rId114" Type="http://schemas.openxmlformats.org/officeDocument/2006/relationships/ctrlProp" Target="../ctrlProps/ctrlProp111.xml"/><Relationship Id="rId113" Type="http://schemas.openxmlformats.org/officeDocument/2006/relationships/ctrlProp" Target="../ctrlProps/ctrlProp110.xml"/><Relationship Id="rId112" Type="http://schemas.openxmlformats.org/officeDocument/2006/relationships/ctrlProp" Target="../ctrlProps/ctrlProp109.xml"/><Relationship Id="rId111" Type="http://schemas.openxmlformats.org/officeDocument/2006/relationships/ctrlProp" Target="../ctrlProps/ctrlProp108.xml"/><Relationship Id="rId110" Type="http://schemas.openxmlformats.org/officeDocument/2006/relationships/ctrlProp" Target="../ctrlProps/ctrlProp107.xml"/><Relationship Id="rId11" Type="http://schemas.openxmlformats.org/officeDocument/2006/relationships/ctrlProp" Target="../ctrlProps/ctrlProp8.xml"/><Relationship Id="rId109" Type="http://schemas.openxmlformats.org/officeDocument/2006/relationships/ctrlProp" Target="../ctrlProps/ctrlProp106.xml"/><Relationship Id="rId108" Type="http://schemas.openxmlformats.org/officeDocument/2006/relationships/ctrlProp" Target="../ctrlProps/ctrlProp105.xml"/><Relationship Id="rId107" Type="http://schemas.openxmlformats.org/officeDocument/2006/relationships/ctrlProp" Target="../ctrlProps/ctrlProp104.xml"/><Relationship Id="rId106" Type="http://schemas.openxmlformats.org/officeDocument/2006/relationships/ctrlProp" Target="../ctrlProps/ctrlProp103.xml"/><Relationship Id="rId105" Type="http://schemas.openxmlformats.org/officeDocument/2006/relationships/ctrlProp" Target="../ctrlProps/ctrlProp102.xml"/><Relationship Id="rId104" Type="http://schemas.openxmlformats.org/officeDocument/2006/relationships/ctrlProp" Target="../ctrlProps/ctrlProp101.xml"/><Relationship Id="rId103" Type="http://schemas.openxmlformats.org/officeDocument/2006/relationships/ctrlProp" Target="../ctrlProps/ctrlProp100.xml"/><Relationship Id="rId102" Type="http://schemas.openxmlformats.org/officeDocument/2006/relationships/ctrlProp" Target="../ctrlProps/ctrlProp99.xml"/><Relationship Id="rId101" Type="http://schemas.openxmlformats.org/officeDocument/2006/relationships/ctrlProp" Target="../ctrlProps/ctrlProp98.xml"/><Relationship Id="rId100" Type="http://schemas.openxmlformats.org/officeDocument/2006/relationships/ctrlProp" Target="../ctrlProps/ctrlProp97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abSelected="1" topLeftCell="A14" workbookViewId="0">
      <selection activeCell="D44" sqref="D44"/>
    </sheetView>
  </sheetViews>
  <sheetFormatPr defaultColWidth="9" defaultRowHeight="25" customHeight="1"/>
  <cols>
    <col min="1" max="1" width="5" style="97" customWidth="1"/>
    <col min="2" max="3" width="7.375" style="98"/>
    <col min="4" max="4" width="17.25" style="98"/>
    <col min="5" max="5" width="9.5" style="98" customWidth="1"/>
    <col min="6" max="6" width="9" style="98" customWidth="1"/>
    <col min="7" max="9" width="10.125" style="98" customWidth="1"/>
    <col min="10" max="11" width="8.75" style="98" customWidth="1"/>
    <col min="12" max="12" width="7.5" style="98" customWidth="1"/>
    <col min="13" max="13" width="10.875" style="98" customWidth="1"/>
    <col min="14" max="14" width="6.875" style="98" customWidth="1"/>
    <col min="15" max="15" width="10.375" style="98" customWidth="1"/>
    <col min="16" max="16" width="21.875" style="99" customWidth="1"/>
    <col min="17" max="16384" width="9" style="98"/>
  </cols>
  <sheetData>
    <row r="1" s="98" customFormat="1" customHeight="1" spans="1:16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109"/>
    </row>
    <row r="2" s="95" customFormat="1" customHeight="1" spans="1:16">
      <c r="A2" s="100" t="s">
        <v>1</v>
      </c>
      <c r="B2" s="100" t="s">
        <v>2</v>
      </c>
      <c r="C2" s="100" t="s">
        <v>3</v>
      </c>
      <c r="D2" s="100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00" t="s">
        <v>9</v>
      </c>
      <c r="J2" s="100" t="s">
        <v>10</v>
      </c>
      <c r="K2" s="100" t="s">
        <v>11</v>
      </c>
      <c r="L2" s="100" t="s">
        <v>12</v>
      </c>
      <c r="M2" s="100" t="s">
        <v>13</v>
      </c>
      <c r="N2" s="100" t="s">
        <v>14</v>
      </c>
      <c r="O2" s="100" t="s">
        <v>15</v>
      </c>
      <c r="P2" s="100" t="s">
        <v>16</v>
      </c>
    </row>
    <row r="3" s="96" customFormat="1" customHeight="1" spans="1:16">
      <c r="A3" s="101"/>
      <c r="B3" s="29" t="s">
        <v>17</v>
      </c>
      <c r="C3" s="29" t="s">
        <v>18</v>
      </c>
      <c r="D3" s="29" t="s">
        <v>19</v>
      </c>
      <c r="E3" s="102">
        <v>15.5</v>
      </c>
      <c r="F3" s="102">
        <v>124.5</v>
      </c>
      <c r="G3" s="102">
        <v>19</v>
      </c>
      <c r="H3" s="102">
        <v>2365.5</v>
      </c>
      <c r="I3" s="107">
        <v>39.5</v>
      </c>
      <c r="J3" s="102">
        <v>19</v>
      </c>
      <c r="K3" s="102">
        <v>750.5</v>
      </c>
      <c r="L3" s="102">
        <v>0</v>
      </c>
      <c r="M3" s="102">
        <v>3116</v>
      </c>
      <c r="N3" s="107">
        <v>77.5</v>
      </c>
      <c r="O3" s="107">
        <v>3193.5</v>
      </c>
      <c r="P3" s="110" t="s">
        <v>20</v>
      </c>
    </row>
    <row r="4" s="96" customFormat="1" customHeight="1" spans="1:16">
      <c r="A4" s="101"/>
      <c r="B4" s="29" t="s">
        <v>17</v>
      </c>
      <c r="C4" s="29" t="s">
        <v>21</v>
      </c>
      <c r="D4" s="29" t="s">
        <v>19</v>
      </c>
      <c r="E4" s="102">
        <v>11</v>
      </c>
      <c r="F4" s="102">
        <v>92.5</v>
      </c>
      <c r="G4" s="102">
        <v>19</v>
      </c>
      <c r="H4" s="102">
        <v>1757.5</v>
      </c>
      <c r="I4" s="107">
        <v>21.5</v>
      </c>
      <c r="J4" s="102">
        <v>19</v>
      </c>
      <c r="K4" s="102">
        <v>408.5</v>
      </c>
      <c r="L4" s="102">
        <v>0</v>
      </c>
      <c r="M4" s="102">
        <v>2166</v>
      </c>
      <c r="N4" s="107">
        <v>55</v>
      </c>
      <c r="O4" s="107">
        <v>2221</v>
      </c>
      <c r="P4" s="110" t="s">
        <v>20</v>
      </c>
    </row>
    <row r="5" s="96" customFormat="1" customHeight="1" spans="1:16">
      <c r="A5" s="101"/>
      <c r="B5" s="29" t="s">
        <v>17</v>
      </c>
      <c r="C5" s="29" t="s">
        <v>22</v>
      </c>
      <c r="D5" s="29" t="s">
        <v>19</v>
      </c>
      <c r="E5" s="102">
        <v>14.5</v>
      </c>
      <c r="F5" s="102">
        <v>119.5</v>
      </c>
      <c r="G5" s="102">
        <v>19</v>
      </c>
      <c r="H5" s="102">
        <v>2270.5</v>
      </c>
      <c r="I5" s="107">
        <v>36</v>
      </c>
      <c r="J5" s="102">
        <v>19</v>
      </c>
      <c r="K5" s="102">
        <v>684</v>
      </c>
      <c r="L5" s="102">
        <v>0</v>
      </c>
      <c r="M5" s="102">
        <v>2954.5</v>
      </c>
      <c r="N5" s="107">
        <v>72.5</v>
      </c>
      <c r="O5" s="107">
        <v>3027</v>
      </c>
      <c r="P5" s="110" t="s">
        <v>20</v>
      </c>
    </row>
    <row r="6" s="96" customFormat="1" customHeight="1" spans="1:16">
      <c r="A6" s="101"/>
      <c r="B6" s="29" t="s">
        <v>23</v>
      </c>
      <c r="C6" s="29" t="s">
        <v>24</v>
      </c>
      <c r="D6" s="29" t="s">
        <v>19</v>
      </c>
      <c r="E6" s="102">
        <v>17</v>
      </c>
      <c r="F6" s="102">
        <v>136</v>
      </c>
      <c r="G6" s="102">
        <v>18</v>
      </c>
      <c r="H6" s="102">
        <v>2448</v>
      </c>
      <c r="I6" s="107">
        <v>77</v>
      </c>
      <c r="J6" s="102">
        <v>18</v>
      </c>
      <c r="K6" s="102">
        <v>1386</v>
      </c>
      <c r="L6" s="102">
        <v>0</v>
      </c>
      <c r="M6" s="102">
        <v>3834</v>
      </c>
      <c r="N6" s="107">
        <v>85</v>
      </c>
      <c r="O6" s="107">
        <v>3919</v>
      </c>
      <c r="P6" s="110" t="s">
        <v>20</v>
      </c>
    </row>
    <row r="7" s="96" customFormat="1" customHeight="1" spans="1:16">
      <c r="A7" s="101"/>
      <c r="B7" s="29" t="s">
        <v>25</v>
      </c>
      <c r="C7" s="29" t="s">
        <v>26</v>
      </c>
      <c r="D7" s="29" t="s">
        <v>19</v>
      </c>
      <c r="E7" s="102">
        <v>24</v>
      </c>
      <c r="F7" s="102">
        <v>192</v>
      </c>
      <c r="G7" s="102">
        <v>18</v>
      </c>
      <c r="H7" s="102">
        <v>3456</v>
      </c>
      <c r="I7" s="107">
        <v>75</v>
      </c>
      <c r="J7" s="102">
        <v>18</v>
      </c>
      <c r="K7" s="102">
        <v>1350</v>
      </c>
      <c r="L7" s="102">
        <v>0</v>
      </c>
      <c r="M7" s="102">
        <v>4806</v>
      </c>
      <c r="N7" s="107">
        <v>120</v>
      </c>
      <c r="O7" s="107">
        <v>4926</v>
      </c>
      <c r="P7" s="110" t="s">
        <v>20</v>
      </c>
    </row>
    <row r="8" s="96" customFormat="1" customHeight="1" spans="1:16">
      <c r="A8" s="101"/>
      <c r="B8" s="29" t="s">
        <v>25</v>
      </c>
      <c r="C8" s="29" t="s">
        <v>27</v>
      </c>
      <c r="D8" s="29" t="s">
        <v>19</v>
      </c>
      <c r="E8" s="102">
        <v>26</v>
      </c>
      <c r="F8" s="102">
        <v>208</v>
      </c>
      <c r="G8" s="102">
        <v>18</v>
      </c>
      <c r="H8" s="102">
        <v>3744</v>
      </c>
      <c r="I8" s="107">
        <v>81</v>
      </c>
      <c r="J8" s="102">
        <v>18</v>
      </c>
      <c r="K8" s="102">
        <v>1458</v>
      </c>
      <c r="L8" s="102">
        <v>0</v>
      </c>
      <c r="M8" s="102">
        <v>5202</v>
      </c>
      <c r="N8" s="107">
        <v>130</v>
      </c>
      <c r="O8" s="107">
        <v>5332</v>
      </c>
      <c r="P8" s="110" t="s">
        <v>20</v>
      </c>
    </row>
    <row r="9" s="96" customFormat="1" customHeight="1" spans="1:16">
      <c r="A9" s="101"/>
      <c r="B9" s="29" t="s">
        <v>25</v>
      </c>
      <c r="C9" s="29" t="s">
        <v>28</v>
      </c>
      <c r="D9" s="29" t="s">
        <v>19</v>
      </c>
      <c r="E9" s="102">
        <v>24.5</v>
      </c>
      <c r="F9" s="102">
        <v>195.5</v>
      </c>
      <c r="G9" s="102">
        <v>18</v>
      </c>
      <c r="H9" s="102">
        <v>3519</v>
      </c>
      <c r="I9" s="107">
        <v>64.5</v>
      </c>
      <c r="J9" s="102">
        <v>18</v>
      </c>
      <c r="K9" s="102">
        <v>1161</v>
      </c>
      <c r="L9" s="102">
        <v>-30</v>
      </c>
      <c r="M9" s="102">
        <v>4650</v>
      </c>
      <c r="N9" s="107">
        <v>122.5</v>
      </c>
      <c r="O9" s="107">
        <v>4772.5</v>
      </c>
      <c r="P9" s="110" t="s">
        <v>29</v>
      </c>
    </row>
    <row r="10" s="96" customFormat="1" customHeight="1" spans="1:16">
      <c r="A10" s="101"/>
      <c r="B10" s="29" t="s">
        <v>25</v>
      </c>
      <c r="C10" s="29" t="s">
        <v>30</v>
      </c>
      <c r="D10" s="29" t="s">
        <v>19</v>
      </c>
      <c r="E10" s="102">
        <v>19.5</v>
      </c>
      <c r="F10" s="102">
        <v>157.5</v>
      </c>
      <c r="G10" s="102">
        <v>18</v>
      </c>
      <c r="H10" s="102">
        <v>2835</v>
      </c>
      <c r="I10" s="107">
        <v>57.5</v>
      </c>
      <c r="J10" s="102">
        <v>18</v>
      </c>
      <c r="K10" s="102">
        <v>1035</v>
      </c>
      <c r="L10" s="102">
        <v>0</v>
      </c>
      <c r="M10" s="102">
        <v>3870</v>
      </c>
      <c r="N10" s="107">
        <v>97.5</v>
      </c>
      <c r="O10" s="107">
        <v>3967.5</v>
      </c>
      <c r="P10" s="110" t="s">
        <v>20</v>
      </c>
    </row>
    <row r="11" s="96" customFormat="1" customHeight="1" spans="1:16">
      <c r="A11" s="101"/>
      <c r="B11" s="29" t="s">
        <v>25</v>
      </c>
      <c r="C11" s="29" t="s">
        <v>31</v>
      </c>
      <c r="D11" s="29" t="s">
        <v>19</v>
      </c>
      <c r="E11" s="102">
        <v>7.5</v>
      </c>
      <c r="F11" s="102">
        <v>64</v>
      </c>
      <c r="G11" s="102">
        <v>18</v>
      </c>
      <c r="H11" s="102">
        <v>1152</v>
      </c>
      <c r="I11" s="107">
        <v>22.5</v>
      </c>
      <c r="J11" s="102">
        <v>18</v>
      </c>
      <c r="K11" s="102">
        <v>405</v>
      </c>
      <c r="L11" s="102">
        <v>0</v>
      </c>
      <c r="M11" s="102">
        <v>1557</v>
      </c>
      <c r="N11" s="107">
        <v>37.5</v>
      </c>
      <c r="O11" s="107">
        <v>1594.5</v>
      </c>
      <c r="P11" s="110" t="s">
        <v>20</v>
      </c>
    </row>
    <row r="12" s="96" customFormat="1" customHeight="1" spans="1:16">
      <c r="A12" s="101"/>
      <c r="B12" s="29" t="s">
        <v>25</v>
      </c>
      <c r="C12" s="29" t="s">
        <v>32</v>
      </c>
      <c r="D12" s="29" t="s">
        <v>19</v>
      </c>
      <c r="E12" s="102">
        <v>25.5</v>
      </c>
      <c r="F12" s="102">
        <v>203.5</v>
      </c>
      <c r="G12" s="102">
        <v>18</v>
      </c>
      <c r="H12" s="102">
        <v>3663</v>
      </c>
      <c r="I12" s="107">
        <v>78</v>
      </c>
      <c r="J12" s="102">
        <v>18</v>
      </c>
      <c r="K12" s="102">
        <v>1404</v>
      </c>
      <c r="L12" s="102">
        <v>0</v>
      </c>
      <c r="M12" s="102">
        <v>5067</v>
      </c>
      <c r="N12" s="107">
        <v>127.5</v>
      </c>
      <c r="O12" s="107">
        <v>5194.5</v>
      </c>
      <c r="P12" s="110" t="s">
        <v>20</v>
      </c>
    </row>
    <row r="13" s="96" customFormat="1" customHeight="1" spans="1:16">
      <c r="A13" s="101"/>
      <c r="B13" s="29" t="s">
        <v>25</v>
      </c>
      <c r="C13" s="29" t="s">
        <v>33</v>
      </c>
      <c r="D13" s="29" t="s">
        <v>19</v>
      </c>
      <c r="E13" s="102">
        <v>17.5</v>
      </c>
      <c r="F13" s="102">
        <v>139.5</v>
      </c>
      <c r="G13" s="102">
        <v>18</v>
      </c>
      <c r="H13" s="102">
        <v>2511</v>
      </c>
      <c r="I13" s="107">
        <v>51</v>
      </c>
      <c r="J13" s="102">
        <v>18</v>
      </c>
      <c r="K13" s="102">
        <v>918</v>
      </c>
      <c r="L13" s="102">
        <v>0</v>
      </c>
      <c r="M13" s="102">
        <v>3429</v>
      </c>
      <c r="N13" s="107">
        <v>87.5</v>
      </c>
      <c r="O13" s="107">
        <v>3516.5</v>
      </c>
      <c r="P13" s="110" t="s">
        <v>20</v>
      </c>
    </row>
    <row r="14" s="96" customFormat="1" customHeight="1" spans="1:16">
      <c r="A14" s="101"/>
      <c r="B14" s="29" t="s">
        <v>25</v>
      </c>
      <c r="C14" s="29" t="s">
        <v>34</v>
      </c>
      <c r="D14" s="29" t="s">
        <v>19</v>
      </c>
      <c r="E14" s="102">
        <v>23</v>
      </c>
      <c r="F14" s="102">
        <v>183.5</v>
      </c>
      <c r="G14" s="102">
        <v>18</v>
      </c>
      <c r="H14" s="102">
        <v>3303</v>
      </c>
      <c r="I14" s="107">
        <v>68</v>
      </c>
      <c r="J14" s="102">
        <v>18</v>
      </c>
      <c r="K14" s="102">
        <v>1224</v>
      </c>
      <c r="L14" s="102">
        <v>0</v>
      </c>
      <c r="M14" s="102">
        <v>4527</v>
      </c>
      <c r="N14" s="107">
        <v>115</v>
      </c>
      <c r="O14" s="107">
        <v>4642</v>
      </c>
      <c r="P14" s="110" t="s">
        <v>20</v>
      </c>
    </row>
    <row r="15" s="96" customFormat="1" customHeight="1" spans="1:16">
      <c r="A15" s="101"/>
      <c r="B15" s="29" t="s">
        <v>25</v>
      </c>
      <c r="C15" s="29" t="s">
        <v>35</v>
      </c>
      <c r="D15" s="29" t="s">
        <v>19</v>
      </c>
      <c r="E15" s="102">
        <v>22.5</v>
      </c>
      <c r="F15" s="102">
        <v>179.5</v>
      </c>
      <c r="G15" s="102">
        <v>18</v>
      </c>
      <c r="H15" s="102">
        <v>3231</v>
      </c>
      <c r="I15" s="107">
        <v>64</v>
      </c>
      <c r="J15" s="102">
        <v>18</v>
      </c>
      <c r="K15" s="102">
        <v>1152</v>
      </c>
      <c r="L15" s="102">
        <v>0</v>
      </c>
      <c r="M15" s="102">
        <v>4383</v>
      </c>
      <c r="N15" s="107">
        <v>112.5</v>
      </c>
      <c r="O15" s="107">
        <v>4495.5</v>
      </c>
      <c r="P15" s="110" t="s">
        <v>20</v>
      </c>
    </row>
    <row r="16" s="96" customFormat="1" customHeight="1" spans="1:16">
      <c r="A16" s="101"/>
      <c r="B16" s="29" t="s">
        <v>25</v>
      </c>
      <c r="C16" s="29" t="s">
        <v>36</v>
      </c>
      <c r="D16" s="29" t="s">
        <v>19</v>
      </c>
      <c r="E16" s="102">
        <v>18.5</v>
      </c>
      <c r="F16" s="102">
        <v>147.5</v>
      </c>
      <c r="G16" s="102">
        <v>18</v>
      </c>
      <c r="H16" s="102">
        <v>2655</v>
      </c>
      <c r="I16" s="107">
        <v>52</v>
      </c>
      <c r="J16" s="102">
        <v>18</v>
      </c>
      <c r="K16" s="102">
        <v>936</v>
      </c>
      <c r="L16" s="102">
        <v>-64</v>
      </c>
      <c r="M16" s="102">
        <v>3527</v>
      </c>
      <c r="N16" s="107">
        <v>92.5</v>
      </c>
      <c r="O16" s="107">
        <v>3619.5</v>
      </c>
      <c r="P16" s="110" t="s">
        <v>29</v>
      </c>
    </row>
    <row r="17" s="96" customFormat="1" customHeight="1" spans="1:16">
      <c r="A17" s="101"/>
      <c r="B17" s="29" t="s">
        <v>25</v>
      </c>
      <c r="C17" s="29" t="s">
        <v>37</v>
      </c>
      <c r="D17" s="29" t="s">
        <v>19</v>
      </c>
      <c r="E17" s="102">
        <v>19.5</v>
      </c>
      <c r="F17" s="102">
        <v>156</v>
      </c>
      <c r="G17" s="102">
        <v>18</v>
      </c>
      <c r="H17" s="102">
        <v>2808</v>
      </c>
      <c r="I17" s="107">
        <v>48</v>
      </c>
      <c r="J17" s="102">
        <v>18</v>
      </c>
      <c r="K17" s="102">
        <v>864</v>
      </c>
      <c r="L17" s="102">
        <v>0</v>
      </c>
      <c r="M17" s="102">
        <v>3672</v>
      </c>
      <c r="N17" s="107">
        <v>97.5</v>
      </c>
      <c r="O17" s="107">
        <v>3769.5</v>
      </c>
      <c r="P17" s="110" t="s">
        <v>20</v>
      </c>
    </row>
    <row r="18" s="96" customFormat="1" customHeight="1" spans="1:16">
      <c r="A18" s="101"/>
      <c r="B18" s="29" t="s">
        <v>25</v>
      </c>
      <c r="C18" s="29" t="s">
        <v>38</v>
      </c>
      <c r="D18" s="29" t="s">
        <v>19</v>
      </c>
      <c r="E18" s="102">
        <v>13.5</v>
      </c>
      <c r="F18" s="102">
        <v>110</v>
      </c>
      <c r="G18" s="102">
        <v>18</v>
      </c>
      <c r="H18" s="102">
        <v>1980</v>
      </c>
      <c r="I18" s="107">
        <v>40</v>
      </c>
      <c r="J18" s="102">
        <v>18</v>
      </c>
      <c r="K18" s="102">
        <v>720</v>
      </c>
      <c r="L18" s="102">
        <v>0</v>
      </c>
      <c r="M18" s="102">
        <v>2700</v>
      </c>
      <c r="N18" s="107">
        <v>67.5</v>
      </c>
      <c r="O18" s="107">
        <v>2767.5</v>
      </c>
      <c r="P18" s="110" t="s">
        <v>20</v>
      </c>
    </row>
    <row r="19" s="96" customFormat="1" customHeight="1" spans="1:16">
      <c r="A19" s="101"/>
      <c r="B19" s="29" t="s">
        <v>25</v>
      </c>
      <c r="C19" s="29" t="s">
        <v>39</v>
      </c>
      <c r="D19" s="29" t="s">
        <v>19</v>
      </c>
      <c r="E19" s="102">
        <v>19.5</v>
      </c>
      <c r="F19" s="102">
        <v>158.5</v>
      </c>
      <c r="G19" s="102">
        <v>18</v>
      </c>
      <c r="H19" s="102">
        <v>2853</v>
      </c>
      <c r="I19" s="107">
        <v>58</v>
      </c>
      <c r="J19" s="102">
        <v>18</v>
      </c>
      <c r="K19" s="102">
        <v>1044</v>
      </c>
      <c r="L19" s="102">
        <v>0</v>
      </c>
      <c r="M19" s="102">
        <v>3897</v>
      </c>
      <c r="N19" s="107">
        <v>97.5</v>
      </c>
      <c r="O19" s="107">
        <v>3994.5</v>
      </c>
      <c r="P19" s="110" t="s">
        <v>20</v>
      </c>
    </row>
    <row r="20" s="96" customFormat="1" customHeight="1" spans="1:16">
      <c r="A20" s="101"/>
      <c r="B20" s="29" t="s">
        <v>25</v>
      </c>
      <c r="C20" s="29" t="s">
        <v>40</v>
      </c>
      <c r="D20" s="29" t="s">
        <v>19</v>
      </c>
      <c r="E20" s="102">
        <v>13</v>
      </c>
      <c r="F20" s="102">
        <v>103</v>
      </c>
      <c r="G20" s="102">
        <v>18</v>
      </c>
      <c r="H20" s="102">
        <v>1854</v>
      </c>
      <c r="I20" s="107">
        <v>37</v>
      </c>
      <c r="J20" s="102">
        <v>18</v>
      </c>
      <c r="K20" s="102">
        <v>666</v>
      </c>
      <c r="L20" s="102">
        <v>0</v>
      </c>
      <c r="M20" s="102">
        <v>2520</v>
      </c>
      <c r="N20" s="107">
        <v>65</v>
      </c>
      <c r="O20" s="107">
        <v>2585</v>
      </c>
      <c r="P20" s="110" t="s">
        <v>20</v>
      </c>
    </row>
    <row r="21" s="96" customFormat="1" customHeight="1" spans="1:16">
      <c r="A21" s="101"/>
      <c r="B21" s="29" t="s">
        <v>25</v>
      </c>
      <c r="C21" s="29" t="s">
        <v>41</v>
      </c>
      <c r="D21" s="29" t="s">
        <v>19</v>
      </c>
      <c r="E21" s="102">
        <v>4.5</v>
      </c>
      <c r="F21" s="102">
        <v>36</v>
      </c>
      <c r="G21" s="102">
        <v>18</v>
      </c>
      <c r="H21" s="102">
        <v>648</v>
      </c>
      <c r="I21" s="107">
        <v>12</v>
      </c>
      <c r="J21" s="102">
        <v>18</v>
      </c>
      <c r="K21" s="102">
        <v>216</v>
      </c>
      <c r="L21" s="102">
        <v>-172.8</v>
      </c>
      <c r="M21" s="102">
        <v>691.2</v>
      </c>
      <c r="N21" s="107">
        <v>22.5</v>
      </c>
      <c r="O21" s="107">
        <v>713.7</v>
      </c>
      <c r="P21" s="110" t="s">
        <v>42</v>
      </c>
    </row>
    <row r="22" s="96" customFormat="1" customHeight="1" spans="1:16">
      <c r="A22" s="101"/>
      <c r="B22" s="29" t="s">
        <v>25</v>
      </c>
      <c r="C22" s="29" t="s">
        <v>43</v>
      </c>
      <c r="D22" s="29" t="s">
        <v>19</v>
      </c>
      <c r="E22" s="102">
        <v>18.5</v>
      </c>
      <c r="F22" s="102">
        <v>147.5</v>
      </c>
      <c r="G22" s="102">
        <v>18</v>
      </c>
      <c r="H22" s="102">
        <v>2655</v>
      </c>
      <c r="I22" s="107">
        <v>53</v>
      </c>
      <c r="J22" s="102">
        <v>18</v>
      </c>
      <c r="K22" s="102">
        <v>954</v>
      </c>
      <c r="L22" s="102">
        <v>0</v>
      </c>
      <c r="M22" s="102">
        <v>3609</v>
      </c>
      <c r="N22" s="107">
        <v>92.5</v>
      </c>
      <c r="O22" s="107">
        <v>3701.5</v>
      </c>
      <c r="P22" s="110" t="s">
        <v>20</v>
      </c>
    </row>
    <row r="23" s="96" customFormat="1" customHeight="1" spans="1:16">
      <c r="A23" s="101"/>
      <c r="B23" s="29" t="s">
        <v>25</v>
      </c>
      <c r="C23" s="29" t="s">
        <v>44</v>
      </c>
      <c r="D23" s="29" t="s">
        <v>19</v>
      </c>
      <c r="E23" s="102">
        <v>1.5</v>
      </c>
      <c r="F23" s="102">
        <v>14.5</v>
      </c>
      <c r="G23" s="102">
        <v>18</v>
      </c>
      <c r="H23" s="102">
        <v>261</v>
      </c>
      <c r="I23" s="107">
        <v>3</v>
      </c>
      <c r="J23" s="102">
        <v>18</v>
      </c>
      <c r="K23" s="102">
        <v>54</v>
      </c>
      <c r="L23" s="102">
        <v>0</v>
      </c>
      <c r="M23" s="102">
        <v>315</v>
      </c>
      <c r="N23" s="107">
        <v>7.5</v>
      </c>
      <c r="O23" s="107">
        <v>322.5</v>
      </c>
      <c r="P23" s="110" t="s">
        <v>20</v>
      </c>
    </row>
    <row r="24" s="96" customFormat="1" customHeight="1" spans="1:16">
      <c r="A24" s="101"/>
      <c r="B24" s="29" t="s">
        <v>45</v>
      </c>
      <c r="C24" s="29" t="s">
        <v>46</v>
      </c>
      <c r="D24" s="29" t="s">
        <v>19</v>
      </c>
      <c r="E24" s="102">
        <v>3</v>
      </c>
      <c r="F24" s="102">
        <v>24</v>
      </c>
      <c r="G24" s="102">
        <v>18</v>
      </c>
      <c r="H24" s="102">
        <v>432</v>
      </c>
      <c r="I24" s="107">
        <v>0</v>
      </c>
      <c r="J24" s="102">
        <v>18</v>
      </c>
      <c r="K24" s="102">
        <v>0</v>
      </c>
      <c r="L24" s="102">
        <v>0</v>
      </c>
      <c r="M24" s="102">
        <v>432</v>
      </c>
      <c r="N24" s="107">
        <v>15</v>
      </c>
      <c r="O24" s="107">
        <v>447</v>
      </c>
      <c r="P24" s="110" t="s">
        <v>20</v>
      </c>
    </row>
    <row r="25" s="96" customFormat="1" customHeight="1" spans="1:16">
      <c r="A25" s="101"/>
      <c r="B25" s="29" t="s">
        <v>47</v>
      </c>
      <c r="C25" s="29" t="s">
        <v>48</v>
      </c>
      <c r="D25" s="29" t="s">
        <v>19</v>
      </c>
      <c r="E25" s="102">
        <v>19.5</v>
      </c>
      <c r="F25" s="102">
        <v>172</v>
      </c>
      <c r="G25" s="102">
        <v>19.5</v>
      </c>
      <c r="H25" s="102">
        <v>3354</v>
      </c>
      <c r="I25" s="107">
        <v>65</v>
      </c>
      <c r="J25" s="102">
        <v>20.5</v>
      </c>
      <c r="K25" s="102">
        <v>1332.5</v>
      </c>
      <c r="L25" s="102">
        <v>0</v>
      </c>
      <c r="M25" s="102">
        <v>4686.5</v>
      </c>
      <c r="N25" s="107">
        <v>97.5</v>
      </c>
      <c r="O25" s="107">
        <v>4784</v>
      </c>
      <c r="P25" s="110" t="s">
        <v>20</v>
      </c>
    </row>
    <row r="26" s="96" customFormat="1" customHeight="1" spans="1:16">
      <c r="A26" s="101"/>
      <c r="B26" s="103"/>
      <c r="C26" s="104"/>
      <c r="D26" s="29"/>
      <c r="E26" s="102"/>
      <c r="F26" s="102"/>
      <c r="G26" s="102"/>
      <c r="H26" s="102"/>
      <c r="I26" s="107"/>
      <c r="J26" s="102"/>
      <c r="K26" s="102"/>
      <c r="L26" s="102"/>
      <c r="M26" s="102"/>
      <c r="N26" s="107"/>
      <c r="O26" s="107"/>
      <c r="P26" s="110"/>
    </row>
    <row r="27" s="96" customFormat="1" customHeight="1" spans="1:16">
      <c r="A27" s="101"/>
      <c r="B27" s="103"/>
      <c r="C27" s="104"/>
      <c r="D27" s="29"/>
      <c r="E27" s="102"/>
      <c r="F27" s="102"/>
      <c r="G27" s="102"/>
      <c r="H27" s="102"/>
      <c r="I27" s="107"/>
      <c r="J27" s="102"/>
      <c r="K27" s="102"/>
      <c r="L27" s="102"/>
      <c r="M27" s="102"/>
      <c r="N27" s="107"/>
      <c r="O27" s="107"/>
      <c r="P27" s="110"/>
    </row>
    <row r="28" s="98" customFormat="1" customHeight="1" spans="1:16">
      <c r="A28" s="101" t="s">
        <v>49</v>
      </c>
      <c r="B28" s="105"/>
      <c r="C28" s="105"/>
      <c r="D28" s="106"/>
      <c r="E28" s="107">
        <v>379</v>
      </c>
      <c r="F28" s="107">
        <v>3064.5</v>
      </c>
      <c r="G28" s="107">
        <v>418.5</v>
      </c>
      <c r="H28" s="107">
        <v>55755.5</v>
      </c>
      <c r="I28" s="107">
        <v>1103.5</v>
      </c>
      <c r="J28" s="107">
        <v>419.5</v>
      </c>
      <c r="K28" s="107">
        <v>20122.5</v>
      </c>
      <c r="L28" s="107">
        <v>-266.8</v>
      </c>
      <c r="M28" s="107">
        <v>75611.2</v>
      </c>
      <c r="N28" s="107">
        <v>1895</v>
      </c>
      <c r="O28" s="107">
        <v>77506.2</v>
      </c>
      <c r="P28" s="111"/>
    </row>
    <row r="29" s="98" customFormat="1" customHeight="1" spans="1:16">
      <c r="A29" s="101" t="s">
        <v>50</v>
      </c>
      <c r="B29" s="101"/>
      <c r="C29" s="101">
        <v>82156.57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</row>
    <row r="30" s="98" customFormat="1" customHeight="1" spans="1:16">
      <c r="A30" s="108" t="s">
        <v>51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12"/>
    </row>
    <row r="31" s="98" customFormat="1" customHeight="1" spans="1:16">
      <c r="A31" s="97"/>
      <c r="P31" s="99"/>
    </row>
    <row r="32" s="98" customFormat="1" customHeight="1" spans="1:16">
      <c r="A32" s="97"/>
      <c r="B32"/>
      <c r="C32"/>
      <c r="D32"/>
      <c r="P32" s="99"/>
    </row>
    <row r="33" s="98" customFormat="1" customHeight="1" spans="1:16">
      <c r="A33" s="97"/>
      <c r="B33"/>
      <c r="C33"/>
      <c r="D33"/>
      <c r="P33" s="99"/>
    </row>
    <row r="34" s="98" customFormat="1" customHeight="1" spans="1:16">
      <c r="A34" s="97"/>
      <c r="B34"/>
      <c r="C34" t="s">
        <v>2</v>
      </c>
      <c r="D34" t="s">
        <v>52</v>
      </c>
      <c r="E34"/>
      <c r="F34"/>
      <c r="G34"/>
      <c r="H34"/>
      <c r="P34" s="99"/>
    </row>
    <row r="35" s="98" customFormat="1" customHeight="1" spans="1:16">
      <c r="A35" s="97"/>
      <c r="B35"/>
      <c r="C35" t="s">
        <v>17</v>
      </c>
      <c r="D35">
        <v>8441.5</v>
      </c>
      <c r="E35"/>
      <c r="F35"/>
      <c r="G35"/>
      <c r="H35"/>
      <c r="P35" s="99"/>
    </row>
    <row r="36" s="98" customFormat="1" customHeight="1" spans="1:16">
      <c r="A36" s="97"/>
      <c r="B36"/>
      <c r="C36" t="s">
        <v>23</v>
      </c>
      <c r="D36">
        <v>3919</v>
      </c>
      <c r="E36"/>
      <c r="F36"/>
      <c r="G36"/>
      <c r="H36"/>
      <c r="P36" s="99"/>
    </row>
    <row r="37" s="98" customFormat="1" customHeight="1" spans="1:16">
      <c r="A37" s="97"/>
      <c r="B37"/>
      <c r="C37" t="s">
        <v>25</v>
      </c>
      <c r="D37">
        <v>59914.7</v>
      </c>
      <c r="E37"/>
      <c r="F37"/>
      <c r="G37"/>
      <c r="H37"/>
      <c r="P37" s="99"/>
    </row>
    <row r="38" s="98" customFormat="1" customHeight="1" spans="1:16">
      <c r="A38" s="97"/>
      <c r="B38"/>
      <c r="C38" t="s">
        <v>45</v>
      </c>
      <c r="D38">
        <v>447</v>
      </c>
      <c r="E38"/>
      <c r="F38"/>
      <c r="G38"/>
      <c r="H38"/>
      <c r="P38" s="99"/>
    </row>
    <row r="39" s="98" customFormat="1" customHeight="1" spans="1:16">
      <c r="A39" s="97"/>
      <c r="B39" s="98"/>
      <c r="C39" t="s">
        <v>47</v>
      </c>
      <c r="D39">
        <v>4784</v>
      </c>
      <c r="E39"/>
      <c r="F39"/>
      <c r="G39"/>
      <c r="H39"/>
      <c r="P39" s="99"/>
    </row>
    <row r="40" s="98" customFormat="1" customHeight="1" spans="1:16">
      <c r="A40" s="97"/>
      <c r="B40" s="98"/>
      <c r="C40" t="s">
        <v>53</v>
      </c>
      <c r="D40">
        <v>77506.2</v>
      </c>
      <c r="E40"/>
      <c r="F40"/>
      <c r="G40"/>
      <c r="H40"/>
      <c r="P40" s="99"/>
    </row>
    <row r="41" s="98" customFormat="1" customHeight="1" spans="1:16">
      <c r="A41" s="97"/>
      <c r="B41"/>
      <c r="C41"/>
      <c r="D41"/>
      <c r="E41"/>
      <c r="P41" s="99"/>
    </row>
    <row r="42" s="98" customFormat="1" customHeight="1" spans="1:16">
      <c r="A42" s="97"/>
      <c r="B42"/>
      <c r="C42"/>
      <c r="D42"/>
      <c r="E42"/>
      <c r="P42" s="99"/>
    </row>
    <row r="43" s="98" customFormat="1" customHeight="1" spans="1:16">
      <c r="A43" s="97"/>
      <c r="B43"/>
      <c r="C43"/>
      <c r="D43"/>
      <c r="E43"/>
      <c r="P43" s="99"/>
    </row>
    <row r="44" s="98" customFormat="1" customHeight="1" spans="1:16">
      <c r="A44" s="97"/>
      <c r="B44"/>
      <c r="C44"/>
      <c r="D44"/>
      <c r="E44"/>
      <c r="P44" s="99"/>
    </row>
    <row r="45" s="98" customFormat="1" customHeight="1" spans="1:16">
      <c r="A45" s="97"/>
      <c r="B45"/>
      <c r="C45"/>
      <c r="D45"/>
      <c r="E45"/>
      <c r="P45" s="99"/>
    </row>
    <row r="46" s="98" customFormat="1" customHeight="1" spans="1:16">
      <c r="A46" s="97"/>
      <c r="B46"/>
      <c r="C46"/>
      <c r="D46"/>
      <c r="E46"/>
      <c r="P46" s="99"/>
    </row>
    <row r="47" s="98" customFormat="1" customHeight="1" spans="1:16">
      <c r="A47" s="97"/>
      <c r="B47"/>
      <c r="C47"/>
      <c r="D47"/>
      <c r="E47"/>
      <c r="P47" s="99"/>
    </row>
    <row r="48" s="98" customFormat="1" customHeight="1" spans="1:16">
      <c r="A48" s="97"/>
      <c r="B48"/>
      <c r="C48"/>
      <c r="D48"/>
      <c r="E48"/>
      <c r="P48" s="99"/>
    </row>
    <row r="49" s="98" customFormat="1" customHeight="1" spans="1:16">
      <c r="A49" s="97"/>
      <c r="B49"/>
      <c r="C49"/>
      <c r="D49"/>
      <c r="E49"/>
      <c r="P49" s="99"/>
    </row>
    <row r="50" s="98" customFormat="1" customHeight="1" spans="1:16">
      <c r="A50" s="97"/>
      <c r="C50"/>
      <c r="D50"/>
      <c r="E50"/>
      <c r="P50" s="99"/>
    </row>
    <row r="51" s="98" customFormat="1" customHeight="1" spans="1:16">
      <c r="A51" s="97"/>
      <c r="C51"/>
      <c r="D51"/>
      <c r="E51"/>
      <c r="P51" s="99"/>
    </row>
    <row r="52" s="98" customFormat="1" customHeight="1" spans="1:16">
      <c r="A52" s="97"/>
      <c r="C52"/>
      <c r="D52"/>
      <c r="E52"/>
      <c r="P52" s="99"/>
    </row>
  </sheetData>
  <mergeCells count="4">
    <mergeCell ref="A1:P1"/>
    <mergeCell ref="A29:B29"/>
    <mergeCell ref="C29:P29"/>
    <mergeCell ref="A30:P30"/>
  </mergeCells>
  <conditionalFormatting sqref="C26:C27">
    <cfRule type="duplicateValues" dxfId="0" priority="2"/>
  </conditionalFormatting>
  <conditionalFormatting sqref="C34:C40">
    <cfRule type="duplicateValues" dxfId="0" priority="1"/>
  </conditionalFormatting>
  <conditionalFormatting sqref="C1:C2 C28:C33 C41:C1048576">
    <cfRule type="duplicateValues" dxfId="0" priority="3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1"/>
  <sheetViews>
    <sheetView topLeftCell="A22" workbookViewId="0">
      <selection activeCell="A34" sqref="$A34:$XFD40"/>
    </sheetView>
  </sheetViews>
  <sheetFormatPr defaultColWidth="9" defaultRowHeight="25" customHeight="1"/>
  <cols>
    <col min="1" max="1" width="5" style="97" customWidth="1"/>
    <col min="2" max="3" width="7.375" style="98"/>
    <col min="4" max="4" width="17.25" style="98"/>
    <col min="5" max="5" width="9.5" style="98" customWidth="1"/>
    <col min="6" max="6" width="7.375" style="98"/>
    <col min="7" max="7" width="17.25" style="98"/>
    <col min="8" max="9" width="10.125" style="98" customWidth="1"/>
    <col min="10" max="11" width="8.75" style="98" customWidth="1"/>
    <col min="12" max="12" width="7.5" style="98" customWidth="1"/>
    <col min="13" max="13" width="10.875" style="98" customWidth="1"/>
    <col min="14" max="14" width="6.875" style="98" customWidth="1"/>
    <col min="15" max="15" width="10.375" style="98" customWidth="1"/>
    <col min="16" max="16" width="21.875" style="99" customWidth="1"/>
    <col min="17" max="16384" width="9" style="98"/>
  </cols>
  <sheetData>
    <row r="1" customHeight="1" spans="1:16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109"/>
    </row>
    <row r="2" s="95" customFormat="1" customHeight="1" spans="1:16">
      <c r="A2" s="100" t="s">
        <v>1</v>
      </c>
      <c r="B2" s="100" t="s">
        <v>2</v>
      </c>
      <c r="C2" s="100" t="s">
        <v>3</v>
      </c>
      <c r="D2" s="100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00" t="s">
        <v>9</v>
      </c>
      <c r="J2" s="100" t="s">
        <v>10</v>
      </c>
      <c r="K2" s="100" t="s">
        <v>11</v>
      </c>
      <c r="L2" s="100" t="s">
        <v>12</v>
      </c>
      <c r="M2" s="100" t="s">
        <v>13</v>
      </c>
      <c r="N2" s="100" t="s">
        <v>14</v>
      </c>
      <c r="O2" s="100" t="s">
        <v>15</v>
      </c>
      <c r="P2" s="100" t="s">
        <v>16</v>
      </c>
    </row>
    <row r="3" s="96" customFormat="1" customHeight="1" spans="1:16">
      <c r="A3" s="101"/>
      <c r="B3" s="29" t="s">
        <v>17</v>
      </c>
      <c r="C3" s="29" t="s">
        <v>18</v>
      </c>
      <c r="D3" s="29" t="s">
        <v>19</v>
      </c>
      <c r="E3" s="102">
        <f>VLOOKUP(C3,考勤!$A:$AI,35,0)</f>
        <v>15.5</v>
      </c>
      <c r="F3" s="102">
        <f>VLOOKUP(C3,考勤!$A$5:AP70,42,0)</f>
        <v>124.5</v>
      </c>
      <c r="G3" s="102">
        <v>19</v>
      </c>
      <c r="H3" s="102">
        <f>F3*G3</f>
        <v>2365.5</v>
      </c>
      <c r="I3" s="107">
        <f>VLOOKUP(C3,考勤!$A$5:AP70,41,0)</f>
        <v>39.5</v>
      </c>
      <c r="J3" s="102">
        <v>19</v>
      </c>
      <c r="K3" s="102">
        <f>I3*J3</f>
        <v>750.5</v>
      </c>
      <c r="L3" s="102">
        <f>IFERROR(VLOOKUP(C3,奖惩!B:D,3,0),0)</f>
        <v>0</v>
      </c>
      <c r="M3" s="102">
        <f>H3+K3+L3</f>
        <v>3116</v>
      </c>
      <c r="N3" s="107">
        <f>E3*5</f>
        <v>77.5</v>
      </c>
      <c r="O3" s="107">
        <f>M3+N3</f>
        <v>3193.5</v>
      </c>
      <c r="P3" s="110" t="str">
        <f>IFERROR(VLOOKUP(C3,奖惩!B:E,2,0),"")</f>
        <v/>
      </c>
    </row>
    <row r="4" s="96" customFormat="1" customHeight="1" spans="1:16">
      <c r="A4" s="101"/>
      <c r="B4" s="29" t="s">
        <v>17</v>
      </c>
      <c r="C4" s="29" t="s">
        <v>21</v>
      </c>
      <c r="D4" s="29" t="s">
        <v>19</v>
      </c>
      <c r="E4" s="102">
        <f>VLOOKUP(C4,考勤!$A:$AI,35,0)</f>
        <v>11</v>
      </c>
      <c r="F4" s="102">
        <f>VLOOKUP(C4,考勤!$A$5:AP71,42,0)</f>
        <v>92.5</v>
      </c>
      <c r="G4" s="102">
        <v>19</v>
      </c>
      <c r="H4" s="102">
        <f>F4*G4</f>
        <v>1757.5</v>
      </c>
      <c r="I4" s="107">
        <f>VLOOKUP(C4,考勤!$A$5:AP71,41,0)</f>
        <v>21.5</v>
      </c>
      <c r="J4" s="102">
        <v>19</v>
      </c>
      <c r="K4" s="102">
        <f>I4*J4</f>
        <v>408.5</v>
      </c>
      <c r="L4" s="102">
        <v>0</v>
      </c>
      <c r="M4" s="102">
        <f>H4+K4+L4</f>
        <v>2166</v>
      </c>
      <c r="N4" s="107">
        <f>E4*5</f>
        <v>55</v>
      </c>
      <c r="O4" s="107">
        <f>M4+N4</f>
        <v>2221</v>
      </c>
      <c r="P4" s="110" t="str">
        <f>IFERROR(VLOOKUP(C4,奖惩!B:E,2,0),"")</f>
        <v/>
      </c>
    </row>
    <row r="5" s="96" customFormat="1" customHeight="1" spans="1:16">
      <c r="A5" s="101"/>
      <c r="B5" s="29" t="s">
        <v>17</v>
      </c>
      <c r="C5" s="29" t="s">
        <v>22</v>
      </c>
      <c r="D5" s="29" t="s">
        <v>19</v>
      </c>
      <c r="E5" s="102">
        <f>VLOOKUP(C5,考勤!$A:$AI,35,0)</f>
        <v>14.5</v>
      </c>
      <c r="F5" s="102">
        <f>VLOOKUP(C5,考勤!$A$5:AP72,42,0)</f>
        <v>119.5</v>
      </c>
      <c r="G5" s="102">
        <v>19</v>
      </c>
      <c r="H5" s="102">
        <f>F5*G5</f>
        <v>2270.5</v>
      </c>
      <c r="I5" s="107">
        <f>VLOOKUP(C5,考勤!$A$5:AP72,41,0)</f>
        <v>36</v>
      </c>
      <c r="J5" s="102">
        <v>19</v>
      </c>
      <c r="K5" s="102">
        <f>I5*J5</f>
        <v>684</v>
      </c>
      <c r="L5" s="102">
        <v>0</v>
      </c>
      <c r="M5" s="102">
        <f>H5+K5+L5</f>
        <v>2954.5</v>
      </c>
      <c r="N5" s="107">
        <f>E5*5</f>
        <v>72.5</v>
      </c>
      <c r="O5" s="107">
        <f>M5+N5</f>
        <v>3027</v>
      </c>
      <c r="P5" s="110" t="str">
        <f>IFERROR(VLOOKUP(C5,奖惩!B:E,2,0),"")</f>
        <v/>
      </c>
    </row>
    <row r="6" s="96" customFormat="1" customHeight="1" spans="1:16">
      <c r="A6" s="101"/>
      <c r="B6" s="29" t="s">
        <v>23</v>
      </c>
      <c r="C6" s="29" t="s">
        <v>24</v>
      </c>
      <c r="D6" s="29" t="s">
        <v>19</v>
      </c>
      <c r="E6" s="102">
        <f>VLOOKUP(C6,考勤!$A:$AI,35,0)</f>
        <v>17</v>
      </c>
      <c r="F6" s="102">
        <f>VLOOKUP(C6,考勤!$A$5:AP72,42,0)</f>
        <v>136</v>
      </c>
      <c r="G6" s="102">
        <v>18</v>
      </c>
      <c r="H6" s="102">
        <f t="shared" ref="H6:H25" si="0">F6*G6</f>
        <v>2448</v>
      </c>
      <c r="I6" s="107">
        <f>VLOOKUP(C6,考勤!$A$5:AP72,41,0)</f>
        <v>77</v>
      </c>
      <c r="J6" s="102">
        <v>18</v>
      </c>
      <c r="K6" s="102">
        <f t="shared" ref="K6:K25" si="1">I6*J6</f>
        <v>1386</v>
      </c>
      <c r="L6" s="102">
        <f>IFERROR(VLOOKUP(C6,奖惩!B:D,3,0),0)</f>
        <v>0</v>
      </c>
      <c r="M6" s="102">
        <f t="shared" ref="M6:M25" si="2">H6+K6+L6</f>
        <v>3834</v>
      </c>
      <c r="N6" s="107">
        <f t="shared" ref="N6:N25" si="3">E6*5</f>
        <v>85</v>
      </c>
      <c r="O6" s="107">
        <f t="shared" ref="O6:O25" si="4">M6+N6</f>
        <v>3919</v>
      </c>
      <c r="P6" s="110" t="str">
        <f>IFERROR(VLOOKUP(C6,奖惩!B:E,2,0),"")</f>
        <v/>
      </c>
    </row>
    <row r="7" s="96" customFormat="1" customHeight="1" spans="1:16">
      <c r="A7" s="101"/>
      <c r="B7" s="29" t="s">
        <v>25</v>
      </c>
      <c r="C7" s="29" t="s">
        <v>26</v>
      </c>
      <c r="D7" s="29" t="s">
        <v>19</v>
      </c>
      <c r="E7" s="102">
        <f>VLOOKUP(C7,考勤!$A:$AI,35,0)</f>
        <v>24</v>
      </c>
      <c r="F7" s="102">
        <f>VLOOKUP(C7,考勤!$A$5:AP73,42,0)</f>
        <v>192</v>
      </c>
      <c r="G7" s="102">
        <v>18</v>
      </c>
      <c r="H7" s="102">
        <f t="shared" si="0"/>
        <v>3456</v>
      </c>
      <c r="I7" s="107">
        <f>VLOOKUP(C7,考勤!$A$5:AP73,41,0)</f>
        <v>75</v>
      </c>
      <c r="J7" s="102">
        <v>18</v>
      </c>
      <c r="K7" s="102">
        <f t="shared" si="1"/>
        <v>1350</v>
      </c>
      <c r="L7" s="102">
        <f>IFERROR(VLOOKUP(C7,奖惩!B:D,3,0),0)</f>
        <v>0</v>
      </c>
      <c r="M7" s="102">
        <f t="shared" si="2"/>
        <v>4806</v>
      </c>
      <c r="N7" s="107">
        <f t="shared" si="3"/>
        <v>120</v>
      </c>
      <c r="O7" s="107">
        <f t="shared" si="4"/>
        <v>4926</v>
      </c>
      <c r="P7" s="110" t="str">
        <f>IFERROR(VLOOKUP(C7,奖惩!B:E,2,0),"")</f>
        <v/>
      </c>
    </row>
    <row r="8" s="96" customFormat="1" customHeight="1" spans="1:16">
      <c r="A8" s="101"/>
      <c r="B8" s="29" t="s">
        <v>25</v>
      </c>
      <c r="C8" s="29" t="s">
        <v>27</v>
      </c>
      <c r="D8" s="29" t="s">
        <v>19</v>
      </c>
      <c r="E8" s="102">
        <f>VLOOKUP(C8,考勤!$A:$AI,35,0)</f>
        <v>26</v>
      </c>
      <c r="F8" s="102">
        <f>VLOOKUP(C8,考勤!$A$5:AP74,42,0)</f>
        <v>208</v>
      </c>
      <c r="G8" s="102">
        <v>18</v>
      </c>
      <c r="H8" s="102">
        <f t="shared" si="0"/>
        <v>3744</v>
      </c>
      <c r="I8" s="107">
        <f>VLOOKUP(C8,考勤!$A$5:AP74,41,0)</f>
        <v>81</v>
      </c>
      <c r="J8" s="102">
        <v>18</v>
      </c>
      <c r="K8" s="102">
        <f t="shared" si="1"/>
        <v>1458</v>
      </c>
      <c r="L8" s="102">
        <f>IFERROR(VLOOKUP(C8,奖惩!B:D,3,0),0)</f>
        <v>0</v>
      </c>
      <c r="M8" s="102">
        <f t="shared" si="2"/>
        <v>5202</v>
      </c>
      <c r="N8" s="107">
        <f t="shared" si="3"/>
        <v>130</v>
      </c>
      <c r="O8" s="107">
        <f t="shared" si="4"/>
        <v>5332</v>
      </c>
      <c r="P8" s="110" t="str">
        <f>IFERROR(VLOOKUP(C8,奖惩!B:E,2,0),"")</f>
        <v/>
      </c>
    </row>
    <row r="9" s="96" customFormat="1" customHeight="1" spans="1:16">
      <c r="A9" s="101"/>
      <c r="B9" s="29" t="s">
        <v>25</v>
      </c>
      <c r="C9" s="29" t="s">
        <v>28</v>
      </c>
      <c r="D9" s="29" t="s">
        <v>19</v>
      </c>
      <c r="E9" s="102">
        <f>VLOOKUP(C9,考勤!$A:$AI,35,0)</f>
        <v>24.5</v>
      </c>
      <c r="F9" s="102">
        <f>VLOOKUP(C9,考勤!$A$5:AP75,42,0)</f>
        <v>195.5</v>
      </c>
      <c r="G9" s="102">
        <v>18</v>
      </c>
      <c r="H9" s="102">
        <f t="shared" si="0"/>
        <v>3519</v>
      </c>
      <c r="I9" s="107">
        <f>VLOOKUP(C9,考勤!$A$5:AP75,41,0)</f>
        <v>64.5</v>
      </c>
      <c r="J9" s="102">
        <v>18</v>
      </c>
      <c r="K9" s="102">
        <f t="shared" si="1"/>
        <v>1161</v>
      </c>
      <c r="L9" s="102">
        <f>IFERROR(VLOOKUP(C9,奖惩!B:D,3,0),0)</f>
        <v>-30</v>
      </c>
      <c r="M9" s="102">
        <f t="shared" si="2"/>
        <v>4650</v>
      </c>
      <c r="N9" s="107">
        <f t="shared" si="3"/>
        <v>122.5</v>
      </c>
      <c r="O9" s="107">
        <f t="shared" si="4"/>
        <v>4772.5</v>
      </c>
      <c r="P9" s="110" t="str">
        <f>IFERROR(VLOOKUP(C9,奖惩!B:E,2,0),"")</f>
        <v>不良品扣款</v>
      </c>
    </row>
    <row r="10" s="96" customFormat="1" customHeight="1" spans="1:16">
      <c r="A10" s="101"/>
      <c r="B10" s="29" t="s">
        <v>25</v>
      </c>
      <c r="C10" s="29" t="s">
        <v>30</v>
      </c>
      <c r="D10" s="29" t="s">
        <v>19</v>
      </c>
      <c r="E10" s="102">
        <f>VLOOKUP(C10,考勤!$A:$AI,35,0)</f>
        <v>19.5</v>
      </c>
      <c r="F10" s="102">
        <f>VLOOKUP(C10,考勤!$A$5:AP76,42,0)</f>
        <v>157.5</v>
      </c>
      <c r="G10" s="102">
        <v>18</v>
      </c>
      <c r="H10" s="102">
        <f t="shared" si="0"/>
        <v>2835</v>
      </c>
      <c r="I10" s="107">
        <f>VLOOKUP(C10,考勤!$A$5:AP76,41,0)</f>
        <v>57.5</v>
      </c>
      <c r="J10" s="102">
        <v>18</v>
      </c>
      <c r="K10" s="102">
        <f t="shared" si="1"/>
        <v>1035</v>
      </c>
      <c r="L10" s="102">
        <f>IFERROR(VLOOKUP(C10,奖惩!B:D,3,0),0)</f>
        <v>0</v>
      </c>
      <c r="M10" s="102">
        <f t="shared" si="2"/>
        <v>3870</v>
      </c>
      <c r="N10" s="107">
        <f t="shared" si="3"/>
        <v>97.5</v>
      </c>
      <c r="O10" s="107">
        <f t="shared" si="4"/>
        <v>3967.5</v>
      </c>
      <c r="P10" s="110" t="str">
        <f>IFERROR(VLOOKUP(C10,奖惩!B:E,2,0),"")</f>
        <v/>
      </c>
    </row>
    <row r="11" s="96" customFormat="1" customHeight="1" spans="1:16">
      <c r="A11" s="101"/>
      <c r="B11" s="29" t="s">
        <v>25</v>
      </c>
      <c r="C11" s="29" t="s">
        <v>31</v>
      </c>
      <c r="D11" s="29" t="s">
        <v>19</v>
      </c>
      <c r="E11" s="102">
        <f>VLOOKUP(C11,考勤!$A:$AI,35,0)</f>
        <v>7.5</v>
      </c>
      <c r="F11" s="102">
        <f>VLOOKUP(C11,考勤!$A$5:AP77,42,0)</f>
        <v>64</v>
      </c>
      <c r="G11" s="102">
        <v>18</v>
      </c>
      <c r="H11" s="102">
        <f t="shared" si="0"/>
        <v>1152</v>
      </c>
      <c r="I11" s="107">
        <f>VLOOKUP(C11,考勤!$A$5:AP77,41,0)</f>
        <v>22.5</v>
      </c>
      <c r="J11" s="102">
        <v>18</v>
      </c>
      <c r="K11" s="102">
        <f t="shared" si="1"/>
        <v>405</v>
      </c>
      <c r="L11" s="102">
        <f>IFERROR(VLOOKUP(C11,奖惩!B:D,3,0),0)</f>
        <v>0</v>
      </c>
      <c r="M11" s="102">
        <f t="shared" si="2"/>
        <v>1557</v>
      </c>
      <c r="N11" s="107">
        <f t="shared" si="3"/>
        <v>37.5</v>
      </c>
      <c r="O11" s="107">
        <f t="shared" si="4"/>
        <v>1594.5</v>
      </c>
      <c r="P11" s="110" t="str">
        <f>IFERROR(VLOOKUP(C11,奖惩!B:E,2,0),"")</f>
        <v/>
      </c>
    </row>
    <row r="12" s="96" customFormat="1" customHeight="1" spans="1:16">
      <c r="A12" s="101"/>
      <c r="B12" s="29" t="s">
        <v>25</v>
      </c>
      <c r="C12" s="29" t="s">
        <v>32</v>
      </c>
      <c r="D12" s="29" t="s">
        <v>19</v>
      </c>
      <c r="E12" s="102">
        <f>VLOOKUP(C12,考勤!$A:$AI,35,0)</f>
        <v>25.5</v>
      </c>
      <c r="F12" s="102">
        <f>VLOOKUP(C12,考勤!$A$5:AP78,42,0)</f>
        <v>203.5</v>
      </c>
      <c r="G12" s="102">
        <v>18</v>
      </c>
      <c r="H12" s="102">
        <f t="shared" si="0"/>
        <v>3663</v>
      </c>
      <c r="I12" s="107">
        <f>VLOOKUP(C12,考勤!$A$5:AP78,41,0)</f>
        <v>78</v>
      </c>
      <c r="J12" s="102">
        <v>18</v>
      </c>
      <c r="K12" s="102">
        <f t="shared" si="1"/>
        <v>1404</v>
      </c>
      <c r="L12" s="102">
        <f>IFERROR(VLOOKUP(C12,奖惩!B:D,3,0),0)</f>
        <v>0</v>
      </c>
      <c r="M12" s="102">
        <f t="shared" si="2"/>
        <v>5067</v>
      </c>
      <c r="N12" s="107">
        <f t="shared" si="3"/>
        <v>127.5</v>
      </c>
      <c r="O12" s="107">
        <f t="shared" si="4"/>
        <v>5194.5</v>
      </c>
      <c r="P12" s="110" t="str">
        <f>IFERROR(VLOOKUP(C12,奖惩!B:E,2,0),"")</f>
        <v/>
      </c>
    </row>
    <row r="13" s="96" customFormat="1" customHeight="1" spans="1:16">
      <c r="A13" s="101"/>
      <c r="B13" s="29" t="s">
        <v>25</v>
      </c>
      <c r="C13" s="29" t="s">
        <v>33</v>
      </c>
      <c r="D13" s="29" t="s">
        <v>19</v>
      </c>
      <c r="E13" s="102">
        <f>VLOOKUP(C13,考勤!$A:$AI,35,0)</f>
        <v>17.5</v>
      </c>
      <c r="F13" s="102">
        <f>VLOOKUP(C13,考勤!$A$5:AP79,42,0)</f>
        <v>139.5</v>
      </c>
      <c r="G13" s="102">
        <v>18</v>
      </c>
      <c r="H13" s="102">
        <f t="shared" si="0"/>
        <v>2511</v>
      </c>
      <c r="I13" s="107">
        <f>VLOOKUP(C13,考勤!$A$5:AP79,41,0)</f>
        <v>51</v>
      </c>
      <c r="J13" s="102">
        <v>18</v>
      </c>
      <c r="K13" s="102">
        <f t="shared" si="1"/>
        <v>918</v>
      </c>
      <c r="L13" s="102">
        <f>IFERROR(VLOOKUP(C13,奖惩!B:D,3,0),0)</f>
        <v>0</v>
      </c>
      <c r="M13" s="102">
        <f t="shared" si="2"/>
        <v>3429</v>
      </c>
      <c r="N13" s="107">
        <f t="shared" si="3"/>
        <v>87.5</v>
      </c>
      <c r="O13" s="107">
        <f t="shared" si="4"/>
        <v>3516.5</v>
      </c>
      <c r="P13" s="110" t="str">
        <f>IFERROR(VLOOKUP(C13,奖惩!B:E,2,0),"")</f>
        <v/>
      </c>
    </row>
    <row r="14" s="96" customFormat="1" customHeight="1" spans="1:16">
      <c r="A14" s="101"/>
      <c r="B14" s="29" t="s">
        <v>25</v>
      </c>
      <c r="C14" s="29" t="s">
        <v>34</v>
      </c>
      <c r="D14" s="29" t="s">
        <v>19</v>
      </c>
      <c r="E14" s="102">
        <f>VLOOKUP(C14,考勤!$A:$AI,35,0)</f>
        <v>23</v>
      </c>
      <c r="F14" s="102">
        <f>VLOOKUP(C14,考勤!$A$5:AP80,42,0)</f>
        <v>183.5</v>
      </c>
      <c r="G14" s="102">
        <v>18</v>
      </c>
      <c r="H14" s="102">
        <f t="shared" si="0"/>
        <v>3303</v>
      </c>
      <c r="I14" s="107">
        <f>VLOOKUP(C14,考勤!$A$5:AP80,41,0)</f>
        <v>68</v>
      </c>
      <c r="J14" s="102">
        <v>18</v>
      </c>
      <c r="K14" s="102">
        <f t="shared" si="1"/>
        <v>1224</v>
      </c>
      <c r="L14" s="102">
        <f>IFERROR(VLOOKUP(C14,奖惩!B:D,3,0),0)</f>
        <v>0</v>
      </c>
      <c r="M14" s="102">
        <f t="shared" si="2"/>
        <v>4527</v>
      </c>
      <c r="N14" s="107">
        <f t="shared" si="3"/>
        <v>115</v>
      </c>
      <c r="O14" s="107">
        <f t="shared" si="4"/>
        <v>4642</v>
      </c>
      <c r="P14" s="110" t="str">
        <f>IFERROR(VLOOKUP(C14,奖惩!B:E,2,0),"")</f>
        <v/>
      </c>
    </row>
    <row r="15" s="96" customFormat="1" customHeight="1" spans="1:16">
      <c r="A15" s="101"/>
      <c r="B15" s="29" t="s">
        <v>25</v>
      </c>
      <c r="C15" s="29" t="s">
        <v>35</v>
      </c>
      <c r="D15" s="29" t="s">
        <v>19</v>
      </c>
      <c r="E15" s="102">
        <f>VLOOKUP(C15,考勤!$A:$AI,35,0)</f>
        <v>22.5</v>
      </c>
      <c r="F15" s="102">
        <f>VLOOKUP(C15,考勤!$A$5:AP81,42,0)</f>
        <v>179.5</v>
      </c>
      <c r="G15" s="102">
        <v>18</v>
      </c>
      <c r="H15" s="102">
        <f t="shared" si="0"/>
        <v>3231</v>
      </c>
      <c r="I15" s="107">
        <f>VLOOKUP(C15,考勤!$A$5:AP81,41,0)</f>
        <v>64</v>
      </c>
      <c r="J15" s="102">
        <v>18</v>
      </c>
      <c r="K15" s="102">
        <f t="shared" si="1"/>
        <v>1152</v>
      </c>
      <c r="L15" s="102">
        <f>IFERROR(VLOOKUP(C15,奖惩!B:D,3,0),0)</f>
        <v>0</v>
      </c>
      <c r="M15" s="102">
        <f t="shared" si="2"/>
        <v>4383</v>
      </c>
      <c r="N15" s="107">
        <f t="shared" si="3"/>
        <v>112.5</v>
      </c>
      <c r="O15" s="107">
        <f t="shared" si="4"/>
        <v>4495.5</v>
      </c>
      <c r="P15" s="110" t="str">
        <f>IFERROR(VLOOKUP(C15,奖惩!B:E,2,0),"")</f>
        <v/>
      </c>
    </row>
    <row r="16" s="96" customFormat="1" customHeight="1" spans="1:16">
      <c r="A16" s="101"/>
      <c r="B16" s="29" t="s">
        <v>25</v>
      </c>
      <c r="C16" s="29" t="s">
        <v>36</v>
      </c>
      <c r="D16" s="29" t="s">
        <v>19</v>
      </c>
      <c r="E16" s="102">
        <f>VLOOKUP(C16,考勤!$A:$AI,35,0)</f>
        <v>18.5</v>
      </c>
      <c r="F16" s="102">
        <f>VLOOKUP(C16,考勤!$A$5:AP82,42,0)</f>
        <v>147.5</v>
      </c>
      <c r="G16" s="102">
        <v>18</v>
      </c>
      <c r="H16" s="102">
        <f t="shared" si="0"/>
        <v>2655</v>
      </c>
      <c r="I16" s="107">
        <f>VLOOKUP(C16,考勤!$A$5:AP82,41,0)</f>
        <v>52</v>
      </c>
      <c r="J16" s="102">
        <v>18</v>
      </c>
      <c r="K16" s="102">
        <f t="shared" si="1"/>
        <v>936</v>
      </c>
      <c r="L16" s="102">
        <f>IFERROR(VLOOKUP(C16,奖惩!B:D,3,0),0)</f>
        <v>-64</v>
      </c>
      <c r="M16" s="102">
        <f t="shared" si="2"/>
        <v>3527</v>
      </c>
      <c r="N16" s="107">
        <f t="shared" si="3"/>
        <v>92.5</v>
      </c>
      <c r="O16" s="107">
        <f t="shared" si="4"/>
        <v>3619.5</v>
      </c>
      <c r="P16" s="110" t="str">
        <f>IFERROR(VLOOKUP(C16,奖惩!B:E,2,0),"")</f>
        <v>不良品扣款</v>
      </c>
    </row>
    <row r="17" s="96" customFormat="1" customHeight="1" spans="1:16">
      <c r="A17" s="101"/>
      <c r="B17" s="29" t="s">
        <v>25</v>
      </c>
      <c r="C17" s="29" t="s">
        <v>37</v>
      </c>
      <c r="D17" s="29" t="s">
        <v>19</v>
      </c>
      <c r="E17" s="102">
        <f>VLOOKUP(C17,考勤!$A:$AI,35,0)</f>
        <v>19.5</v>
      </c>
      <c r="F17" s="102">
        <f>VLOOKUP(C17,考勤!$A$5:AP83,42,0)</f>
        <v>156</v>
      </c>
      <c r="G17" s="102">
        <v>18</v>
      </c>
      <c r="H17" s="102">
        <f t="shared" si="0"/>
        <v>2808</v>
      </c>
      <c r="I17" s="107">
        <f>VLOOKUP(C17,考勤!$A$5:AP83,41,0)</f>
        <v>48</v>
      </c>
      <c r="J17" s="102">
        <v>18</v>
      </c>
      <c r="K17" s="102">
        <f t="shared" si="1"/>
        <v>864</v>
      </c>
      <c r="L17" s="102">
        <f>IFERROR(VLOOKUP(C17,奖惩!B:D,3,0),0)</f>
        <v>0</v>
      </c>
      <c r="M17" s="102">
        <f t="shared" si="2"/>
        <v>3672</v>
      </c>
      <c r="N17" s="107">
        <f t="shared" si="3"/>
        <v>97.5</v>
      </c>
      <c r="O17" s="107">
        <f t="shared" si="4"/>
        <v>3769.5</v>
      </c>
      <c r="P17" s="110" t="str">
        <f>IFERROR(VLOOKUP(C17,奖惩!B:E,2,0),"")</f>
        <v/>
      </c>
    </row>
    <row r="18" s="96" customFormat="1" customHeight="1" spans="1:16">
      <c r="A18" s="101"/>
      <c r="B18" s="29" t="s">
        <v>25</v>
      </c>
      <c r="C18" s="29" t="s">
        <v>38</v>
      </c>
      <c r="D18" s="29" t="s">
        <v>19</v>
      </c>
      <c r="E18" s="102">
        <f>VLOOKUP(C18,考勤!$A:$AI,35,0)</f>
        <v>13.5</v>
      </c>
      <c r="F18" s="102">
        <f>VLOOKUP(C18,考勤!$A$5:AP84,42,0)</f>
        <v>110</v>
      </c>
      <c r="G18" s="102">
        <v>18</v>
      </c>
      <c r="H18" s="102">
        <f t="shared" si="0"/>
        <v>1980</v>
      </c>
      <c r="I18" s="107">
        <f>VLOOKUP(C18,考勤!$A$5:AP84,41,0)</f>
        <v>40</v>
      </c>
      <c r="J18" s="102">
        <v>18</v>
      </c>
      <c r="K18" s="102">
        <f t="shared" si="1"/>
        <v>720</v>
      </c>
      <c r="L18" s="102">
        <f>IFERROR(VLOOKUP(C18,奖惩!B:D,3,0),0)</f>
        <v>0</v>
      </c>
      <c r="M18" s="102">
        <f t="shared" si="2"/>
        <v>2700</v>
      </c>
      <c r="N18" s="107">
        <f t="shared" si="3"/>
        <v>67.5</v>
      </c>
      <c r="O18" s="107">
        <f t="shared" si="4"/>
        <v>2767.5</v>
      </c>
      <c r="P18" s="110" t="str">
        <f>IFERROR(VLOOKUP(C18,奖惩!B:E,2,0),"")</f>
        <v/>
      </c>
    </row>
    <row r="19" s="96" customFormat="1" customHeight="1" spans="1:16">
      <c r="A19" s="101"/>
      <c r="B19" s="29" t="s">
        <v>25</v>
      </c>
      <c r="C19" s="29" t="s">
        <v>39</v>
      </c>
      <c r="D19" s="29" t="s">
        <v>19</v>
      </c>
      <c r="E19" s="102">
        <f>VLOOKUP(C19,考勤!$A:$AI,35,0)</f>
        <v>19.5</v>
      </c>
      <c r="F19" s="102">
        <f>VLOOKUP(C19,考勤!$A$5:AP85,42,0)</f>
        <v>158.5</v>
      </c>
      <c r="G19" s="102">
        <v>18</v>
      </c>
      <c r="H19" s="102">
        <f t="shared" si="0"/>
        <v>2853</v>
      </c>
      <c r="I19" s="107">
        <f>VLOOKUP(C19,考勤!$A$5:AP85,41,0)</f>
        <v>58</v>
      </c>
      <c r="J19" s="102">
        <v>18</v>
      </c>
      <c r="K19" s="102">
        <f t="shared" si="1"/>
        <v>1044</v>
      </c>
      <c r="L19" s="102">
        <f>IFERROR(VLOOKUP(C19,奖惩!B:D,3,0),0)</f>
        <v>0</v>
      </c>
      <c r="M19" s="102">
        <f t="shared" si="2"/>
        <v>3897</v>
      </c>
      <c r="N19" s="107">
        <f t="shared" si="3"/>
        <v>97.5</v>
      </c>
      <c r="O19" s="107">
        <f t="shared" si="4"/>
        <v>3994.5</v>
      </c>
      <c r="P19" s="110" t="str">
        <f>IFERROR(VLOOKUP(C19,奖惩!B:E,2,0),"")</f>
        <v/>
      </c>
    </row>
    <row r="20" s="96" customFormat="1" customHeight="1" spans="1:16">
      <c r="A20" s="101"/>
      <c r="B20" s="29" t="s">
        <v>25</v>
      </c>
      <c r="C20" s="29" t="s">
        <v>40</v>
      </c>
      <c r="D20" s="29" t="s">
        <v>19</v>
      </c>
      <c r="E20" s="102">
        <f>VLOOKUP(C20,考勤!$A:$AI,35,0)</f>
        <v>13</v>
      </c>
      <c r="F20" s="102">
        <f>VLOOKUP(C20,考勤!$A$5:AP86,42,0)</f>
        <v>103</v>
      </c>
      <c r="G20" s="102">
        <v>18</v>
      </c>
      <c r="H20" s="102">
        <f t="shared" si="0"/>
        <v>1854</v>
      </c>
      <c r="I20" s="107">
        <f>VLOOKUP(C20,考勤!$A$5:AP86,41,0)</f>
        <v>37</v>
      </c>
      <c r="J20" s="102">
        <v>18</v>
      </c>
      <c r="K20" s="102">
        <f t="shared" si="1"/>
        <v>666</v>
      </c>
      <c r="L20" s="102">
        <f>IFERROR(VLOOKUP(C20,奖惩!B:D,3,0),0)</f>
        <v>0</v>
      </c>
      <c r="M20" s="102">
        <f t="shared" si="2"/>
        <v>2520</v>
      </c>
      <c r="N20" s="107">
        <f t="shared" si="3"/>
        <v>65</v>
      </c>
      <c r="O20" s="107">
        <f t="shared" si="4"/>
        <v>2585</v>
      </c>
      <c r="P20" s="110" t="str">
        <f>IFERROR(VLOOKUP(C20,奖惩!B:E,2,0),"")</f>
        <v/>
      </c>
    </row>
    <row r="21" s="96" customFormat="1" customHeight="1" spans="1:16">
      <c r="A21" s="101"/>
      <c r="B21" s="29" t="s">
        <v>25</v>
      </c>
      <c r="C21" s="29" t="s">
        <v>41</v>
      </c>
      <c r="D21" s="29" t="s">
        <v>19</v>
      </c>
      <c r="E21" s="102">
        <f>VLOOKUP(C21,考勤!$A:$AI,35,0)</f>
        <v>4.5</v>
      </c>
      <c r="F21" s="102">
        <f>VLOOKUP(C21,考勤!$A$5:AP87,42,0)</f>
        <v>36</v>
      </c>
      <c r="G21" s="102">
        <v>18</v>
      </c>
      <c r="H21" s="102">
        <f t="shared" si="0"/>
        <v>648</v>
      </c>
      <c r="I21" s="107">
        <f>VLOOKUP(C21,考勤!$A$5:AP87,41,0)</f>
        <v>12</v>
      </c>
      <c r="J21" s="102">
        <v>18</v>
      </c>
      <c r="K21" s="102">
        <f t="shared" si="1"/>
        <v>216</v>
      </c>
      <c r="L21" s="102">
        <f>IFERROR(VLOOKUP(C21,奖惩!B:D,3,0),0)</f>
        <v>-172.8</v>
      </c>
      <c r="M21" s="102">
        <f t="shared" si="2"/>
        <v>691.2</v>
      </c>
      <c r="N21" s="107">
        <f t="shared" si="3"/>
        <v>22.5</v>
      </c>
      <c r="O21" s="107">
        <f t="shared" si="4"/>
        <v>713.7</v>
      </c>
      <c r="P21" s="110" t="str">
        <f>IFERROR(VLOOKUP(C21,奖惩!B:E,2,0),"")</f>
        <v>80%工资</v>
      </c>
    </row>
    <row r="22" s="96" customFormat="1" customHeight="1" spans="1:16">
      <c r="A22" s="101"/>
      <c r="B22" s="29" t="s">
        <v>25</v>
      </c>
      <c r="C22" s="29" t="s">
        <v>43</v>
      </c>
      <c r="D22" s="29" t="s">
        <v>19</v>
      </c>
      <c r="E22" s="102">
        <f>VLOOKUP(C22,考勤!$A:$AI,35,0)</f>
        <v>18.5</v>
      </c>
      <c r="F22" s="102">
        <f>VLOOKUP(C22,考勤!$A$5:AP88,42,0)</f>
        <v>147.5</v>
      </c>
      <c r="G22" s="102">
        <v>18</v>
      </c>
      <c r="H22" s="102">
        <f t="shared" si="0"/>
        <v>2655</v>
      </c>
      <c r="I22" s="107">
        <f>VLOOKUP(C22,考勤!$A$5:AP88,41,0)</f>
        <v>53</v>
      </c>
      <c r="J22" s="102">
        <v>18</v>
      </c>
      <c r="K22" s="102">
        <f t="shared" si="1"/>
        <v>954</v>
      </c>
      <c r="L22" s="102">
        <f>IFERROR(VLOOKUP(C22,奖惩!B:D,3,0),0)</f>
        <v>0</v>
      </c>
      <c r="M22" s="102">
        <f t="shared" si="2"/>
        <v>3609</v>
      </c>
      <c r="N22" s="107">
        <f t="shared" si="3"/>
        <v>92.5</v>
      </c>
      <c r="O22" s="107">
        <f t="shared" si="4"/>
        <v>3701.5</v>
      </c>
      <c r="P22" s="110" t="str">
        <f>IFERROR(VLOOKUP(C22,奖惩!B:E,2,0),"")</f>
        <v/>
      </c>
    </row>
    <row r="23" s="96" customFormat="1" customHeight="1" spans="1:16">
      <c r="A23" s="101"/>
      <c r="B23" s="29" t="s">
        <v>25</v>
      </c>
      <c r="C23" s="29" t="s">
        <v>44</v>
      </c>
      <c r="D23" s="29" t="s">
        <v>19</v>
      </c>
      <c r="E23" s="102">
        <f>VLOOKUP(C23,考勤!$A:$AI,35,0)</f>
        <v>1.5</v>
      </c>
      <c r="F23" s="102">
        <f>VLOOKUP(C23,考勤!$A$5:AP89,42,0)</f>
        <v>14.5</v>
      </c>
      <c r="G23" s="102">
        <v>18</v>
      </c>
      <c r="H23" s="102">
        <f t="shared" si="0"/>
        <v>261</v>
      </c>
      <c r="I23" s="107">
        <f>VLOOKUP(C23,考勤!$A$5:AP89,41,0)</f>
        <v>3</v>
      </c>
      <c r="J23" s="102">
        <v>18</v>
      </c>
      <c r="K23" s="102">
        <f t="shared" si="1"/>
        <v>54</v>
      </c>
      <c r="L23" s="102">
        <f>IFERROR(VLOOKUP(C23,奖惩!B:D,3,0),0)</f>
        <v>0</v>
      </c>
      <c r="M23" s="102">
        <f t="shared" si="2"/>
        <v>315</v>
      </c>
      <c r="N23" s="107">
        <f t="shared" si="3"/>
        <v>7.5</v>
      </c>
      <c r="O23" s="107">
        <f t="shared" si="4"/>
        <v>322.5</v>
      </c>
      <c r="P23" s="110" t="str">
        <f>IFERROR(VLOOKUP(C23,奖惩!B:E,2,0),"")</f>
        <v/>
      </c>
    </row>
    <row r="24" s="96" customFormat="1" customHeight="1" spans="1:16">
      <c r="A24" s="101"/>
      <c r="B24" s="29" t="s">
        <v>45</v>
      </c>
      <c r="C24" s="29" t="s">
        <v>46</v>
      </c>
      <c r="D24" s="29" t="s">
        <v>19</v>
      </c>
      <c r="E24" s="102">
        <f>VLOOKUP(C24,考勤!$A:$AI,35,0)</f>
        <v>3</v>
      </c>
      <c r="F24" s="102">
        <f>VLOOKUP(C24,考勤!$A$5:AP90,42,0)</f>
        <v>24</v>
      </c>
      <c r="G24" s="102">
        <v>18</v>
      </c>
      <c r="H24" s="102">
        <f t="shared" si="0"/>
        <v>432</v>
      </c>
      <c r="I24" s="107">
        <f>VLOOKUP(C24,考勤!$A$5:AP90,41,0)</f>
        <v>0</v>
      </c>
      <c r="J24" s="102">
        <v>18</v>
      </c>
      <c r="K24" s="102">
        <f t="shared" si="1"/>
        <v>0</v>
      </c>
      <c r="L24" s="102">
        <f>IFERROR(VLOOKUP(C24,奖惩!B:D,3,0),0)</f>
        <v>0</v>
      </c>
      <c r="M24" s="102">
        <f t="shared" si="2"/>
        <v>432</v>
      </c>
      <c r="N24" s="107">
        <f t="shared" si="3"/>
        <v>15</v>
      </c>
      <c r="O24" s="107">
        <f t="shared" si="4"/>
        <v>447</v>
      </c>
      <c r="P24" s="110" t="str">
        <f>IFERROR(VLOOKUP(C24,奖惩!B:E,2,0),"")</f>
        <v/>
      </c>
    </row>
    <row r="25" s="96" customFormat="1" customHeight="1" spans="1:16">
      <c r="A25" s="101"/>
      <c r="B25" s="29" t="s">
        <v>47</v>
      </c>
      <c r="C25" s="29" t="s">
        <v>48</v>
      </c>
      <c r="D25" s="29" t="s">
        <v>19</v>
      </c>
      <c r="E25" s="102">
        <f>VLOOKUP(C25,考勤!$A:$AI,35,0)</f>
        <v>19.5</v>
      </c>
      <c r="F25" s="102">
        <f>VLOOKUP(C25,考勤!$A$5:AP91,42,0)</f>
        <v>172</v>
      </c>
      <c r="G25" s="102">
        <v>19.5</v>
      </c>
      <c r="H25" s="102">
        <f t="shared" si="0"/>
        <v>3354</v>
      </c>
      <c r="I25" s="107">
        <f>VLOOKUP(C25,考勤!$A$5:AP91,41,0)</f>
        <v>65</v>
      </c>
      <c r="J25" s="102">
        <v>20.5</v>
      </c>
      <c r="K25" s="102">
        <f t="shared" si="1"/>
        <v>1332.5</v>
      </c>
      <c r="L25" s="102">
        <f>IFERROR(VLOOKUP(C25,奖惩!B:D,3,0),0)</f>
        <v>0</v>
      </c>
      <c r="M25" s="102">
        <f t="shared" si="2"/>
        <v>4686.5</v>
      </c>
      <c r="N25" s="107">
        <f t="shared" si="3"/>
        <v>97.5</v>
      </c>
      <c r="O25" s="107">
        <f t="shared" si="4"/>
        <v>4784</v>
      </c>
      <c r="P25" s="110" t="str">
        <f>IFERROR(VLOOKUP(C25,奖惩!B:E,2,0),"")</f>
        <v/>
      </c>
    </row>
    <row r="26" s="96" customFormat="1" customHeight="1" spans="1:16">
      <c r="A26" s="101"/>
      <c r="B26" s="103"/>
      <c r="C26" s="104"/>
      <c r="D26" s="29"/>
      <c r="E26" s="102"/>
      <c r="F26" s="102"/>
      <c r="G26" s="102"/>
      <c r="H26" s="102"/>
      <c r="I26" s="107"/>
      <c r="J26" s="102"/>
      <c r="K26" s="102"/>
      <c r="L26" s="102"/>
      <c r="M26" s="102"/>
      <c r="N26" s="107"/>
      <c r="O26" s="107"/>
      <c r="P26" s="110"/>
    </row>
    <row r="27" s="96" customFormat="1" customHeight="1" spans="1:16">
      <c r="A27" s="101"/>
      <c r="B27" s="103"/>
      <c r="C27" s="104"/>
      <c r="D27" s="29"/>
      <c r="E27" s="102"/>
      <c r="F27" s="102"/>
      <c r="G27" s="102"/>
      <c r="H27" s="102"/>
      <c r="I27" s="107"/>
      <c r="J27" s="102"/>
      <c r="K27" s="102"/>
      <c r="L27" s="102"/>
      <c r="M27" s="102"/>
      <c r="N27" s="107"/>
      <c r="O27" s="107"/>
      <c r="P27" s="110"/>
    </row>
    <row r="28" customHeight="1" spans="1:16">
      <c r="A28" s="101" t="s">
        <v>49</v>
      </c>
      <c r="B28" s="105"/>
      <c r="C28" s="105"/>
      <c r="D28" s="106"/>
      <c r="E28" s="107">
        <f t="shared" ref="E28:O28" si="5">SUM(E3:E26)</f>
        <v>379</v>
      </c>
      <c r="F28" s="107">
        <f t="shared" si="5"/>
        <v>3064.5</v>
      </c>
      <c r="G28" s="107">
        <f t="shared" si="5"/>
        <v>418.5</v>
      </c>
      <c r="H28" s="107">
        <f t="shared" si="5"/>
        <v>55755.5</v>
      </c>
      <c r="I28" s="107">
        <f t="shared" si="5"/>
        <v>1103.5</v>
      </c>
      <c r="J28" s="107">
        <f t="shared" si="5"/>
        <v>419.5</v>
      </c>
      <c r="K28" s="107">
        <f t="shared" si="5"/>
        <v>20122.5</v>
      </c>
      <c r="L28" s="107">
        <f t="shared" si="5"/>
        <v>-266.8</v>
      </c>
      <c r="M28" s="107">
        <f t="shared" si="5"/>
        <v>75611.2</v>
      </c>
      <c r="N28" s="107">
        <f t="shared" si="5"/>
        <v>1895</v>
      </c>
      <c r="O28" s="107">
        <f t="shared" si="5"/>
        <v>77506.2</v>
      </c>
      <c r="P28" s="111"/>
    </row>
    <row r="29" customHeight="1" spans="1:16">
      <c r="A29" s="101" t="s">
        <v>50</v>
      </c>
      <c r="B29" s="101"/>
      <c r="C29" s="101">
        <f>ROUND(O28*1.06,2)</f>
        <v>82156.57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</row>
    <row r="30" customHeight="1" spans="1:16">
      <c r="A30" s="108" t="s">
        <v>51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12"/>
    </row>
    <row r="32" customHeight="1" spans="2:4">
      <c r="B32"/>
      <c r="C32"/>
      <c r="D32"/>
    </row>
    <row r="33" customHeight="1" spans="2:4">
      <c r="B33"/>
      <c r="C33"/>
      <c r="D33"/>
    </row>
    <row r="34" customHeight="1" spans="2:8">
      <c r="B34"/>
      <c r="C34" t="s">
        <v>2</v>
      </c>
      <c r="D34" t="s">
        <v>52</v>
      </c>
      <c r="E34"/>
      <c r="F34"/>
      <c r="G34"/>
      <c r="H34"/>
    </row>
    <row r="35" customHeight="1" spans="2:8">
      <c r="B35"/>
      <c r="C35" t="s">
        <v>17</v>
      </c>
      <c r="D35">
        <v>8441.5</v>
      </c>
      <c r="E35"/>
      <c r="F35"/>
      <c r="G35"/>
      <c r="H35"/>
    </row>
    <row r="36" customHeight="1" spans="2:8">
      <c r="B36"/>
      <c r="C36" t="s">
        <v>23</v>
      </c>
      <c r="D36">
        <v>3919</v>
      </c>
      <c r="E36"/>
      <c r="F36"/>
      <c r="G36"/>
      <c r="H36"/>
    </row>
    <row r="37" customHeight="1" spans="2:8">
      <c r="B37"/>
      <c r="C37" t="s">
        <v>25</v>
      </c>
      <c r="D37">
        <v>59914.7</v>
      </c>
      <c r="E37"/>
      <c r="F37"/>
      <c r="G37"/>
      <c r="H37"/>
    </row>
    <row r="38" customHeight="1" spans="2:8">
      <c r="B38"/>
      <c r="C38" t="s">
        <v>45</v>
      </c>
      <c r="D38">
        <v>447</v>
      </c>
      <c r="E38"/>
      <c r="F38"/>
      <c r="G38"/>
      <c r="H38"/>
    </row>
    <row r="39" customHeight="1" spans="3:8">
      <c r="C39" t="s">
        <v>47</v>
      </c>
      <c r="D39">
        <v>4784</v>
      </c>
      <c r="E39"/>
      <c r="F39"/>
      <c r="G39"/>
      <c r="H39"/>
    </row>
    <row r="40" customHeight="1" spans="3:8">
      <c r="C40" t="s">
        <v>53</v>
      </c>
      <c r="D40">
        <v>77506.2</v>
      </c>
      <c r="E40"/>
      <c r="F40"/>
      <c r="G40"/>
      <c r="H40"/>
    </row>
    <row r="41" customHeight="1" spans="3:5">
      <c r="C41"/>
      <c r="D41"/>
      <c r="E41"/>
    </row>
    <row r="42" customHeight="1" spans="3:5">
      <c r="C42"/>
      <c r="D42"/>
      <c r="E42"/>
    </row>
    <row r="43" customHeight="1" spans="3:5">
      <c r="C43"/>
      <c r="D43"/>
      <c r="E43"/>
    </row>
    <row r="44" customHeight="1" spans="3:5">
      <c r="C44"/>
      <c r="D44"/>
      <c r="E44"/>
    </row>
    <row r="45" customHeight="1" spans="3:5">
      <c r="C45"/>
      <c r="D45"/>
      <c r="E45"/>
    </row>
    <row r="46" customHeight="1" spans="3:5">
      <c r="C46"/>
      <c r="D46"/>
      <c r="E46"/>
    </row>
    <row r="47" customHeight="1" spans="3:5">
      <c r="C47"/>
      <c r="D47"/>
      <c r="E47"/>
    </row>
    <row r="48" customHeight="1" spans="3:5">
      <c r="C48"/>
      <c r="D48"/>
      <c r="E48"/>
    </row>
    <row r="49" customHeight="1" spans="3:5">
      <c r="C49"/>
      <c r="D49"/>
      <c r="E49"/>
    </row>
    <row r="50" customHeight="1" spans="3:5">
      <c r="C50"/>
      <c r="D50"/>
      <c r="E50"/>
    </row>
    <row r="51" customHeight="1" spans="3:5">
      <c r="C51"/>
      <c r="D51"/>
      <c r="E51"/>
    </row>
  </sheetData>
  <autoFilter ref="A2:P30">
    <extLst/>
  </autoFilter>
  <sortState ref="B3:O21">
    <sortCondition ref="B3:B21"/>
  </sortState>
  <mergeCells count="4">
    <mergeCell ref="A1:P1"/>
    <mergeCell ref="A29:B29"/>
    <mergeCell ref="C29:P29"/>
    <mergeCell ref="A30:P30"/>
  </mergeCells>
  <conditionalFormatting sqref="C26:C27">
    <cfRule type="duplicateValues" dxfId="0" priority="37"/>
  </conditionalFormatting>
  <conditionalFormatting sqref="C1:C2 C28:C1048576">
    <cfRule type="duplicateValues" dxfId="0" priority="66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Y19" sqref="Y19"/>
    </sheetView>
  </sheetViews>
  <sheetFormatPr defaultColWidth="9" defaultRowHeight="13.5"/>
  <cols>
    <col min="1" max="1" width="8.75" style="31" customWidth="1"/>
    <col min="2" max="2" width="6.63333333333333" style="31" customWidth="1"/>
    <col min="3" max="33" width="4.275" style="31" customWidth="1"/>
    <col min="34" max="34" width="5" style="31" customWidth="1"/>
    <col min="35" max="35" width="7.75" style="31" customWidth="1"/>
    <col min="36" max="36" width="11" style="31" customWidth="1"/>
    <col min="37" max="37" width="7.63333333333333" style="31" customWidth="1"/>
    <col min="38" max="38" width="5.5" style="31" customWidth="1"/>
    <col min="39" max="39" width="10.3833333333333" style="31" customWidth="1"/>
    <col min="40" max="40" width="7.88333333333333" style="31" customWidth="1"/>
    <col min="41" max="41" width="8" style="34" customWidth="1"/>
    <col min="42" max="55" width="9" style="31" customWidth="1"/>
    <col min="56" max="16381" width="9" style="31"/>
    <col min="16382" max="16384" width="9" style="32"/>
  </cols>
  <sheetData>
    <row r="1" s="31" customFormat="1" ht="30" customHeight="1" spans="1:16381">
      <c r="A1" s="35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59"/>
      <c r="AK1" s="59"/>
      <c r="AL1" s="60">
        <v>2023</v>
      </c>
      <c r="AM1" s="60"/>
      <c r="AN1" s="61">
        <v>7</v>
      </c>
      <c r="XEZ1" s="32"/>
      <c r="XFA1" s="32"/>
    </row>
    <row r="2" s="31" customFormat="1" ht="21" customHeight="1" spans="1:16381">
      <c r="A2" s="35" t="str">
        <f>AL1&amp;"年"&amp;AN1&amp;"月"&amp;"("&amp;TEXT(DATE(AL1,AN1,1),"mm月dd日")&amp;"-"&amp;TEXT(EOMONTH(DATE(AL1,AN1,1),0),"mm月dd日")&amp;")"&amp;AJ1&amp;AJ2&amp;"考勤表"</f>
        <v>2023年7月(07月01日-07月31日)金属件厂焊接车间考勤表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62" t="s">
        <v>55</v>
      </c>
      <c r="AK2" s="62"/>
      <c r="AL2" s="62"/>
      <c r="AM2" s="36" t="s">
        <v>56</v>
      </c>
      <c r="AN2" s="63"/>
      <c r="XEZ2" s="32"/>
      <c r="XFA2" s="32"/>
    </row>
    <row r="3" s="31" customFormat="1" ht="15" customHeight="1" spans="1:16381">
      <c r="A3" s="37" t="s">
        <v>57</v>
      </c>
      <c r="B3" s="38" t="s">
        <v>58</v>
      </c>
      <c r="C3" s="38" t="s">
        <v>59</v>
      </c>
      <c r="D3" s="39">
        <f t="shared" ref="D3:AE3" si="0">DATE($AL$1,$AN$1,1)+COLUMN(A:A)-1</f>
        <v>45108</v>
      </c>
      <c r="E3" s="39">
        <f t="shared" si="0"/>
        <v>45109</v>
      </c>
      <c r="F3" s="39">
        <f t="shared" si="0"/>
        <v>45110</v>
      </c>
      <c r="G3" s="39">
        <f t="shared" si="0"/>
        <v>45111</v>
      </c>
      <c r="H3" s="39">
        <f t="shared" si="0"/>
        <v>45112</v>
      </c>
      <c r="I3" s="39">
        <f t="shared" si="0"/>
        <v>45113</v>
      </c>
      <c r="J3" s="39">
        <f t="shared" si="0"/>
        <v>45114</v>
      </c>
      <c r="K3" s="39">
        <f t="shared" si="0"/>
        <v>45115</v>
      </c>
      <c r="L3" s="39">
        <f t="shared" si="0"/>
        <v>45116</v>
      </c>
      <c r="M3" s="39">
        <f t="shared" si="0"/>
        <v>45117</v>
      </c>
      <c r="N3" s="39">
        <f t="shared" si="0"/>
        <v>45118</v>
      </c>
      <c r="O3" s="39">
        <f t="shared" si="0"/>
        <v>45119</v>
      </c>
      <c r="P3" s="39">
        <f t="shared" si="0"/>
        <v>45120</v>
      </c>
      <c r="Q3" s="39">
        <f t="shared" si="0"/>
        <v>45121</v>
      </c>
      <c r="R3" s="39">
        <f t="shared" si="0"/>
        <v>45122</v>
      </c>
      <c r="S3" s="39">
        <f t="shared" si="0"/>
        <v>45123</v>
      </c>
      <c r="T3" s="39">
        <f t="shared" si="0"/>
        <v>45124</v>
      </c>
      <c r="U3" s="39">
        <f t="shared" si="0"/>
        <v>45125</v>
      </c>
      <c r="V3" s="39">
        <f t="shared" si="0"/>
        <v>45126</v>
      </c>
      <c r="W3" s="39">
        <f t="shared" si="0"/>
        <v>45127</v>
      </c>
      <c r="X3" s="39">
        <f t="shared" si="0"/>
        <v>45128</v>
      </c>
      <c r="Y3" s="39">
        <f t="shared" si="0"/>
        <v>45129</v>
      </c>
      <c r="Z3" s="39">
        <f t="shared" si="0"/>
        <v>45130</v>
      </c>
      <c r="AA3" s="39">
        <f t="shared" si="0"/>
        <v>45131</v>
      </c>
      <c r="AB3" s="39">
        <f t="shared" si="0"/>
        <v>45132</v>
      </c>
      <c r="AC3" s="39">
        <f t="shared" si="0"/>
        <v>45133</v>
      </c>
      <c r="AD3" s="39">
        <f t="shared" si="0"/>
        <v>45134</v>
      </c>
      <c r="AE3" s="39">
        <f t="shared" si="0"/>
        <v>45135</v>
      </c>
      <c r="AF3" s="39">
        <f t="shared" ref="AF3:AH3" si="1">IF(DAY(DATE($AL$1,$AN$1,1)+COLUMN(AC:AC)-1)&lt;5,"",DATE($AL$1,$AN$1,1)+COLUMN(AC:AC)-1)</f>
        <v>45136</v>
      </c>
      <c r="AG3" s="39">
        <f t="shared" si="1"/>
        <v>45137</v>
      </c>
      <c r="AH3" s="39">
        <f t="shared" si="1"/>
        <v>45138</v>
      </c>
      <c r="AI3" s="64" t="s">
        <v>60</v>
      </c>
      <c r="AJ3" s="65" t="s">
        <v>61</v>
      </c>
      <c r="AK3" s="65" t="s">
        <v>62</v>
      </c>
      <c r="AL3" s="65"/>
      <c r="AM3" s="65" t="s">
        <v>63</v>
      </c>
      <c r="AN3" s="38" t="s">
        <v>64</v>
      </c>
      <c r="AO3" s="69" t="s">
        <v>65</v>
      </c>
      <c r="AP3" s="69" t="s">
        <v>66</v>
      </c>
      <c r="XEY3" s="32"/>
      <c r="XEZ3" s="32"/>
      <c r="XFA3" s="32"/>
    </row>
    <row r="4" s="31" customFormat="1" ht="15" customHeight="1" spans="1:16381">
      <c r="A4" s="37" t="s">
        <v>3</v>
      </c>
      <c r="B4" s="38"/>
      <c r="C4" s="38"/>
      <c r="D4" s="40" t="str">
        <f t="shared" ref="D4:AH4" si="2">TEXT(D3,"aaa")</f>
        <v>六</v>
      </c>
      <c r="E4" s="40" t="str">
        <f t="shared" si="2"/>
        <v>日</v>
      </c>
      <c r="F4" s="40" t="str">
        <f t="shared" si="2"/>
        <v>一</v>
      </c>
      <c r="G4" s="40" t="str">
        <f t="shared" si="2"/>
        <v>二</v>
      </c>
      <c r="H4" s="40" t="str">
        <f t="shared" si="2"/>
        <v>三</v>
      </c>
      <c r="I4" s="40" t="str">
        <f t="shared" si="2"/>
        <v>四</v>
      </c>
      <c r="J4" s="40" t="str">
        <f t="shared" si="2"/>
        <v>五</v>
      </c>
      <c r="K4" s="40" t="str">
        <f t="shared" si="2"/>
        <v>六</v>
      </c>
      <c r="L4" s="40" t="str">
        <f t="shared" si="2"/>
        <v>日</v>
      </c>
      <c r="M4" s="40" t="str">
        <f t="shared" si="2"/>
        <v>一</v>
      </c>
      <c r="N4" s="40" t="str">
        <f t="shared" si="2"/>
        <v>二</v>
      </c>
      <c r="O4" s="40" t="str">
        <f t="shared" si="2"/>
        <v>三</v>
      </c>
      <c r="P4" s="40" t="str">
        <f t="shared" si="2"/>
        <v>四</v>
      </c>
      <c r="Q4" s="40" t="str">
        <f t="shared" si="2"/>
        <v>五</v>
      </c>
      <c r="R4" s="40" t="str">
        <f t="shared" si="2"/>
        <v>六</v>
      </c>
      <c r="S4" s="40" t="str">
        <f t="shared" si="2"/>
        <v>日</v>
      </c>
      <c r="T4" s="40" t="str">
        <f t="shared" si="2"/>
        <v>一</v>
      </c>
      <c r="U4" s="40" t="str">
        <f t="shared" si="2"/>
        <v>二</v>
      </c>
      <c r="V4" s="40" t="str">
        <f t="shared" si="2"/>
        <v>三</v>
      </c>
      <c r="W4" s="40" t="str">
        <f t="shared" si="2"/>
        <v>四</v>
      </c>
      <c r="X4" s="40" t="str">
        <f t="shared" si="2"/>
        <v>五</v>
      </c>
      <c r="Y4" s="40" t="str">
        <f t="shared" si="2"/>
        <v>六</v>
      </c>
      <c r="Z4" s="40" t="str">
        <f t="shared" si="2"/>
        <v>日</v>
      </c>
      <c r="AA4" s="40" t="str">
        <f t="shared" si="2"/>
        <v>一</v>
      </c>
      <c r="AB4" s="40" t="str">
        <f t="shared" si="2"/>
        <v>二</v>
      </c>
      <c r="AC4" s="40" t="str">
        <f t="shared" si="2"/>
        <v>三</v>
      </c>
      <c r="AD4" s="40" t="str">
        <f t="shared" si="2"/>
        <v>四</v>
      </c>
      <c r="AE4" s="40" t="str">
        <f t="shared" si="2"/>
        <v>五</v>
      </c>
      <c r="AF4" s="40" t="str">
        <f t="shared" si="2"/>
        <v>六</v>
      </c>
      <c r="AG4" s="40" t="str">
        <f t="shared" si="2"/>
        <v>日</v>
      </c>
      <c r="AH4" s="40" t="str">
        <f t="shared" si="2"/>
        <v>一</v>
      </c>
      <c r="AI4" s="64"/>
      <c r="AJ4" s="65"/>
      <c r="AK4" s="65" t="s">
        <v>67</v>
      </c>
      <c r="AL4" s="65" t="s">
        <v>68</v>
      </c>
      <c r="AM4" s="65"/>
      <c r="AN4" s="38"/>
      <c r="AO4" s="69"/>
      <c r="AP4" s="69"/>
      <c r="XEY4" s="32"/>
      <c r="XEZ4" s="32"/>
      <c r="XFA4" s="32"/>
    </row>
    <row r="5" s="32" customFormat="1" spans="1:64">
      <c r="A5" s="41" t="s">
        <v>48</v>
      </c>
      <c r="B5" s="41" t="s">
        <v>47</v>
      </c>
      <c r="C5" s="42" t="s">
        <v>69</v>
      </c>
      <c r="D5" s="43">
        <v>4</v>
      </c>
      <c r="E5" s="44">
        <v>4</v>
      </c>
      <c r="F5" s="45"/>
      <c r="G5" s="45"/>
      <c r="H5" s="45"/>
      <c r="I5" s="45"/>
      <c r="J5" s="45"/>
      <c r="K5" s="45" t="s">
        <v>70</v>
      </c>
      <c r="L5" s="44" t="s">
        <v>71</v>
      </c>
      <c r="M5" s="53">
        <v>4</v>
      </c>
      <c r="N5" s="53">
        <v>4</v>
      </c>
      <c r="O5" s="44">
        <v>3</v>
      </c>
      <c r="P5" s="43">
        <v>4</v>
      </c>
      <c r="Q5" s="44">
        <v>4</v>
      </c>
      <c r="R5" s="44">
        <v>4</v>
      </c>
      <c r="S5" s="43">
        <v>4</v>
      </c>
      <c r="T5" s="43">
        <v>4</v>
      </c>
      <c r="U5" s="43">
        <v>4</v>
      </c>
      <c r="V5" s="43">
        <v>4</v>
      </c>
      <c r="W5" s="44">
        <v>4</v>
      </c>
      <c r="X5" s="44">
        <v>4</v>
      </c>
      <c r="Y5" s="43">
        <v>2</v>
      </c>
      <c r="Z5" s="43">
        <v>4</v>
      </c>
      <c r="AA5" s="45"/>
      <c r="AB5" s="44">
        <v>4</v>
      </c>
      <c r="AC5" s="43">
        <v>4</v>
      </c>
      <c r="AD5" s="44">
        <v>2</v>
      </c>
      <c r="AE5" s="58">
        <v>4</v>
      </c>
      <c r="AF5" s="44"/>
      <c r="AG5" s="44"/>
      <c r="AH5" s="44"/>
      <c r="AI5" s="66">
        <f>IF(A5="","",COUNTIF(D5:AH6,"&gt;2")/2)</f>
        <v>19.5</v>
      </c>
      <c r="AJ5" s="67">
        <f>SUMPRODUCT(IFERROR((IFERROR(WEEKDAY($D$3:$AH$3,2),999)&lt;6)*D5:AH6,0))</f>
        <v>109</v>
      </c>
      <c r="AK5" s="67">
        <f>SUMPRODUCT((IFERROR(WEEKDAY($D$3:$AH$3,2),999)&lt;6)*D7:AH7)</f>
        <v>47</v>
      </c>
      <c r="AL5" s="67">
        <f>SUMPRODUCT(IFERROR((IFERROR(WEEKDAY($D$3:$AH$3,2),0)&gt;5)*D5:AH7,0))</f>
        <v>81</v>
      </c>
      <c r="AM5" s="67">
        <f>IFERROR(SUM(AJ5:AL7),"")</f>
        <v>237</v>
      </c>
      <c r="AN5" s="38" t="s">
        <v>72</v>
      </c>
      <c r="AO5" s="70">
        <f>SUMPRODUCT((IFERROR((D5:AH5+D6:AH6+D7:AH7),0)&gt;8)*1,IFERROR((D5:AH5+D6:AH6+D7:AH7-8),0))</f>
        <v>65</v>
      </c>
      <c r="AP5" s="67">
        <f>AM5-AO5</f>
        <v>172</v>
      </c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73"/>
    </row>
    <row r="6" s="32" customFormat="1" spans="1:64">
      <c r="A6" s="41"/>
      <c r="B6" s="41"/>
      <c r="C6" s="42" t="s">
        <v>73</v>
      </c>
      <c r="D6" s="43">
        <v>4</v>
      </c>
      <c r="E6" s="44">
        <v>4</v>
      </c>
      <c r="F6" s="45" t="s">
        <v>70</v>
      </c>
      <c r="G6" s="45" t="s">
        <v>74</v>
      </c>
      <c r="H6" s="45" t="s">
        <v>74</v>
      </c>
      <c r="I6" s="45" t="s">
        <v>70</v>
      </c>
      <c r="J6" s="45" t="s">
        <v>70</v>
      </c>
      <c r="K6" s="53">
        <v>4.5</v>
      </c>
      <c r="L6" s="44" t="s">
        <v>71</v>
      </c>
      <c r="M6" s="54">
        <v>4</v>
      </c>
      <c r="N6" s="43">
        <v>4</v>
      </c>
      <c r="O6" s="44">
        <v>4</v>
      </c>
      <c r="P6" s="43">
        <v>4</v>
      </c>
      <c r="Q6" s="44">
        <v>4</v>
      </c>
      <c r="R6" s="54">
        <v>4</v>
      </c>
      <c r="S6" s="43">
        <v>4</v>
      </c>
      <c r="T6" s="43">
        <v>4</v>
      </c>
      <c r="U6" s="43">
        <v>4</v>
      </c>
      <c r="V6" s="43">
        <v>4</v>
      </c>
      <c r="W6" s="44">
        <v>4</v>
      </c>
      <c r="X6" s="44">
        <v>4</v>
      </c>
      <c r="Y6" s="43">
        <v>4</v>
      </c>
      <c r="Z6" s="43">
        <v>4</v>
      </c>
      <c r="AA6" s="45" t="s">
        <v>70</v>
      </c>
      <c r="AB6" s="44">
        <v>4</v>
      </c>
      <c r="AC6" s="43">
        <v>4</v>
      </c>
      <c r="AD6" s="44">
        <v>4</v>
      </c>
      <c r="AE6" s="58">
        <v>4</v>
      </c>
      <c r="AF6" s="44"/>
      <c r="AG6" s="44"/>
      <c r="AH6" s="44"/>
      <c r="AI6" s="66"/>
      <c r="AJ6" s="67"/>
      <c r="AK6" s="67"/>
      <c r="AL6" s="67"/>
      <c r="AM6" s="67"/>
      <c r="AN6" s="38"/>
      <c r="AO6" s="71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73"/>
    </row>
    <row r="7" s="32" customFormat="1" ht="16.5" spans="1:64">
      <c r="A7" s="41"/>
      <c r="B7" s="41"/>
      <c r="C7" s="42" t="s">
        <v>75</v>
      </c>
      <c r="D7" s="43">
        <v>0.5</v>
      </c>
      <c r="E7" s="44">
        <v>3</v>
      </c>
      <c r="F7" s="45"/>
      <c r="G7" s="45"/>
      <c r="H7" s="45"/>
      <c r="I7" s="45"/>
      <c r="J7" s="45"/>
      <c r="K7" s="53">
        <v>7.5</v>
      </c>
      <c r="L7" s="44"/>
      <c r="M7" s="50">
        <v>1.5</v>
      </c>
      <c r="N7" s="43">
        <v>5.5</v>
      </c>
      <c r="O7" s="44">
        <v>1</v>
      </c>
      <c r="P7" s="43">
        <v>3.5</v>
      </c>
      <c r="Q7" s="44">
        <v>4</v>
      </c>
      <c r="R7" s="53">
        <v>4.5</v>
      </c>
      <c r="S7" s="43">
        <v>4.5</v>
      </c>
      <c r="T7" s="43">
        <v>1</v>
      </c>
      <c r="U7" s="43">
        <v>4</v>
      </c>
      <c r="V7" s="43">
        <v>3.5</v>
      </c>
      <c r="W7" s="44">
        <v>5</v>
      </c>
      <c r="X7" s="44">
        <v>5</v>
      </c>
      <c r="Y7" s="43">
        <v>3</v>
      </c>
      <c r="Z7" s="43">
        <v>7.5</v>
      </c>
      <c r="AA7" s="45"/>
      <c r="AB7" s="44">
        <v>1.5</v>
      </c>
      <c r="AC7" s="43">
        <v>5</v>
      </c>
      <c r="AD7" s="44">
        <v>2</v>
      </c>
      <c r="AE7" s="58">
        <v>4.5</v>
      </c>
      <c r="AF7" s="44"/>
      <c r="AG7" s="44"/>
      <c r="AH7" s="44"/>
      <c r="AI7" s="66"/>
      <c r="AJ7" s="67"/>
      <c r="AK7" s="67"/>
      <c r="AL7" s="67"/>
      <c r="AM7" s="67"/>
      <c r="AN7" s="38"/>
      <c r="AO7" s="72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73"/>
    </row>
    <row r="8" s="32" customFormat="1" spans="1:64">
      <c r="A8" s="46" t="s">
        <v>26</v>
      </c>
      <c r="B8" s="47" t="s">
        <v>76</v>
      </c>
      <c r="C8" s="48" t="s">
        <v>69</v>
      </c>
      <c r="D8" s="49">
        <v>4</v>
      </c>
      <c r="E8" s="49">
        <v>4</v>
      </c>
      <c r="F8" s="49">
        <v>4</v>
      </c>
      <c r="G8" s="49">
        <v>4</v>
      </c>
      <c r="H8" s="49">
        <v>4</v>
      </c>
      <c r="I8" s="44">
        <v>4</v>
      </c>
      <c r="J8" s="44">
        <v>4</v>
      </c>
      <c r="K8" s="49">
        <v>4</v>
      </c>
      <c r="L8" s="49">
        <v>4</v>
      </c>
      <c r="M8" s="49"/>
      <c r="N8" s="49">
        <v>4</v>
      </c>
      <c r="O8" s="49">
        <v>4</v>
      </c>
      <c r="P8" s="49">
        <v>4</v>
      </c>
      <c r="Q8" s="49">
        <v>4</v>
      </c>
      <c r="R8" s="44">
        <v>4</v>
      </c>
      <c r="S8" s="44">
        <v>4</v>
      </c>
      <c r="T8" s="44"/>
      <c r="U8" s="44">
        <v>4</v>
      </c>
      <c r="V8" s="44">
        <v>4</v>
      </c>
      <c r="W8" s="44"/>
      <c r="X8" s="44">
        <v>4</v>
      </c>
      <c r="Y8" s="44"/>
      <c r="Z8" s="44">
        <v>4</v>
      </c>
      <c r="AA8" s="49">
        <v>4</v>
      </c>
      <c r="AB8" s="49">
        <v>4</v>
      </c>
      <c r="AC8" s="49">
        <v>4</v>
      </c>
      <c r="AD8" s="49">
        <v>4</v>
      </c>
      <c r="AE8" s="49">
        <v>4</v>
      </c>
      <c r="AF8" s="49"/>
      <c r="AG8" s="44"/>
      <c r="AH8" s="44"/>
      <c r="AI8" s="66">
        <f>IF(A8="","",COUNTIF(D8:AH9,"&gt;2")/2)</f>
        <v>24</v>
      </c>
      <c r="AJ8" s="67">
        <f>SUMPRODUCT(IFERROR((IFERROR(WEEKDAY($D$3:$AH$3,2),999)&lt;6)*D8:AH9,0))</f>
        <v>136</v>
      </c>
      <c r="AK8" s="67">
        <f>SUMPRODUCT((IFERROR(WEEKDAY($D$3:$AH$3,2),999)&lt;6)*D10:AH10)</f>
        <v>54</v>
      </c>
      <c r="AL8" s="67">
        <f>SUMPRODUCT(IFERROR((IFERROR(WEEKDAY($D$3:$AH$3,2),0)&gt;5)*D8:AH10,0))</f>
        <v>77</v>
      </c>
      <c r="AM8" s="67">
        <f>IFERROR(SUM(AJ8:AL10),"")</f>
        <v>267</v>
      </c>
      <c r="AN8" s="38" t="s">
        <v>72</v>
      </c>
      <c r="AO8" s="70">
        <f>SUMPRODUCT((IFERROR((D8:AH8+D9:AH9+D10:AH10),0)&gt;8)*1,IFERROR((D8:AH8+D9:AH9+D10:AH10-8),0))</f>
        <v>75</v>
      </c>
      <c r="AP8" s="67">
        <f>AM8-AO8</f>
        <v>192</v>
      </c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73"/>
    </row>
    <row r="9" s="32" customFormat="1" spans="1:64">
      <c r="A9" s="46"/>
      <c r="B9" s="48"/>
      <c r="C9" s="48" t="s">
        <v>73</v>
      </c>
      <c r="D9" s="49">
        <v>4</v>
      </c>
      <c r="E9" s="49">
        <v>4</v>
      </c>
      <c r="F9" s="49">
        <v>4</v>
      </c>
      <c r="G9" s="49">
        <v>4</v>
      </c>
      <c r="H9" s="49">
        <v>4</v>
      </c>
      <c r="I9" s="44">
        <v>4</v>
      </c>
      <c r="J9" s="44">
        <v>4</v>
      </c>
      <c r="K9" s="49">
        <v>4</v>
      </c>
      <c r="L9" s="49">
        <v>4</v>
      </c>
      <c r="M9" s="49"/>
      <c r="N9" s="49">
        <v>4</v>
      </c>
      <c r="O9" s="49">
        <v>4</v>
      </c>
      <c r="P9" s="49">
        <v>4</v>
      </c>
      <c r="Q9" s="49">
        <v>4</v>
      </c>
      <c r="R9" s="44">
        <v>4</v>
      </c>
      <c r="S9" s="44">
        <v>4</v>
      </c>
      <c r="T9" s="44"/>
      <c r="U9" s="44">
        <v>4</v>
      </c>
      <c r="V9" s="44">
        <v>4</v>
      </c>
      <c r="W9" s="44"/>
      <c r="X9" s="44">
        <v>4</v>
      </c>
      <c r="Y9" s="44"/>
      <c r="Z9" s="44">
        <v>4</v>
      </c>
      <c r="AA9" s="49">
        <v>4</v>
      </c>
      <c r="AB9" s="49">
        <v>4</v>
      </c>
      <c r="AC9" s="49">
        <v>4</v>
      </c>
      <c r="AD9" s="49">
        <v>4</v>
      </c>
      <c r="AE9" s="49">
        <v>4</v>
      </c>
      <c r="AF9" s="49"/>
      <c r="AG9" s="44"/>
      <c r="AH9" s="44"/>
      <c r="AI9" s="66"/>
      <c r="AJ9" s="67"/>
      <c r="AK9" s="67"/>
      <c r="AL9" s="67"/>
      <c r="AM9" s="67"/>
      <c r="AN9" s="38"/>
      <c r="AO9" s="71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73"/>
    </row>
    <row r="10" s="32" customFormat="1" spans="1:64">
      <c r="A10" s="46"/>
      <c r="B10" s="48"/>
      <c r="C10" s="48" t="s">
        <v>75</v>
      </c>
      <c r="D10" s="49">
        <v>3</v>
      </c>
      <c r="E10" s="49">
        <v>3</v>
      </c>
      <c r="F10" s="49">
        <v>3</v>
      </c>
      <c r="G10" s="49">
        <v>3</v>
      </c>
      <c r="H10" s="49">
        <v>3</v>
      </c>
      <c r="I10" s="44">
        <v>3</v>
      </c>
      <c r="J10" s="44">
        <v>3</v>
      </c>
      <c r="K10" s="49">
        <v>3</v>
      </c>
      <c r="L10" s="49">
        <v>3</v>
      </c>
      <c r="M10" s="49"/>
      <c r="N10" s="49">
        <v>3</v>
      </c>
      <c r="O10" s="49">
        <v>3</v>
      </c>
      <c r="P10" s="49">
        <v>3</v>
      </c>
      <c r="Q10" s="49">
        <v>2</v>
      </c>
      <c r="R10" s="44">
        <v>3</v>
      </c>
      <c r="S10" s="44">
        <v>3</v>
      </c>
      <c r="T10" s="44"/>
      <c r="U10" s="44">
        <v>7</v>
      </c>
      <c r="V10" s="44">
        <v>3</v>
      </c>
      <c r="W10" s="44"/>
      <c r="X10" s="44">
        <v>3</v>
      </c>
      <c r="Y10" s="44"/>
      <c r="Z10" s="44">
        <v>3</v>
      </c>
      <c r="AA10" s="49">
        <v>3</v>
      </c>
      <c r="AB10" s="49">
        <v>3</v>
      </c>
      <c r="AC10" s="49">
        <v>3</v>
      </c>
      <c r="AD10" s="49">
        <v>3</v>
      </c>
      <c r="AE10" s="49">
        <v>3</v>
      </c>
      <c r="AF10" s="49"/>
      <c r="AG10" s="44"/>
      <c r="AH10" s="44"/>
      <c r="AI10" s="66"/>
      <c r="AJ10" s="67"/>
      <c r="AK10" s="67"/>
      <c r="AL10" s="67"/>
      <c r="AM10" s="67"/>
      <c r="AN10" s="38"/>
      <c r="AO10" s="72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73"/>
    </row>
    <row r="11" s="32" customFormat="1" spans="1:64">
      <c r="A11" s="46" t="s">
        <v>27</v>
      </c>
      <c r="B11" s="47" t="s">
        <v>76</v>
      </c>
      <c r="C11" s="48" t="s">
        <v>69</v>
      </c>
      <c r="D11" s="49">
        <v>4</v>
      </c>
      <c r="E11" s="49">
        <v>4</v>
      </c>
      <c r="F11" s="49">
        <v>4</v>
      </c>
      <c r="G11" s="49">
        <v>4</v>
      </c>
      <c r="H11" s="49">
        <v>4</v>
      </c>
      <c r="I11" s="49">
        <v>4</v>
      </c>
      <c r="J11" s="49">
        <v>4</v>
      </c>
      <c r="K11" s="44">
        <v>4</v>
      </c>
      <c r="L11" s="49">
        <v>4</v>
      </c>
      <c r="M11" s="49">
        <v>4</v>
      </c>
      <c r="N11" s="44">
        <v>4</v>
      </c>
      <c r="O11" s="44">
        <v>4</v>
      </c>
      <c r="P11" s="44">
        <v>4</v>
      </c>
      <c r="Q11" s="44">
        <v>4</v>
      </c>
      <c r="R11" s="44">
        <v>4</v>
      </c>
      <c r="S11" s="44">
        <v>4</v>
      </c>
      <c r="T11" s="44"/>
      <c r="U11" s="44">
        <v>4</v>
      </c>
      <c r="V11" s="44">
        <v>4</v>
      </c>
      <c r="W11" s="44">
        <v>4</v>
      </c>
      <c r="X11" s="44">
        <v>4</v>
      </c>
      <c r="Y11" s="44">
        <v>4</v>
      </c>
      <c r="Z11" s="44">
        <v>4</v>
      </c>
      <c r="AA11" s="44"/>
      <c r="AB11" s="44">
        <v>4</v>
      </c>
      <c r="AC11" s="44">
        <v>4</v>
      </c>
      <c r="AD11" s="44">
        <v>4</v>
      </c>
      <c r="AE11" s="44">
        <v>4</v>
      </c>
      <c r="AF11" s="44"/>
      <c r="AG11" s="44"/>
      <c r="AH11" s="44"/>
      <c r="AI11" s="66">
        <f>IF(A11="","",COUNTIF(D11:AH12,"&gt;2")/2)</f>
        <v>26</v>
      </c>
      <c r="AJ11" s="67">
        <f>SUMPRODUCT(IFERROR((IFERROR(WEEKDAY($D$3:$AH$3,2),999)&lt;6)*D11:AH12,0))</f>
        <v>144</v>
      </c>
      <c r="AK11" s="67">
        <f>SUMPRODUCT((IFERROR(WEEKDAY($D$3:$AH$3,2),999)&lt;6)*D13:AH13)</f>
        <v>57</v>
      </c>
      <c r="AL11" s="67">
        <f>SUMPRODUCT(IFERROR((IFERROR(WEEKDAY($D$3:$AH$3,2),0)&gt;5)*D11:AH13,0))</f>
        <v>88</v>
      </c>
      <c r="AM11" s="67">
        <f>IFERROR(SUM(AJ11:AL13),"")</f>
        <v>289</v>
      </c>
      <c r="AN11" s="38" t="s">
        <v>72</v>
      </c>
      <c r="AO11" s="70">
        <f>SUMPRODUCT((IFERROR((D11:AH11+D12:AH12+D13:AH13),0)&gt;8)*1,IFERROR((D11:AH11+D12:AH12+D13:AH13-8),0))</f>
        <v>81</v>
      </c>
      <c r="AP11" s="67">
        <f>AM11-AO11</f>
        <v>208</v>
      </c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73"/>
    </row>
    <row r="12" s="32" customFormat="1" spans="1:64">
      <c r="A12" s="46"/>
      <c r="B12" s="48"/>
      <c r="C12" s="48" t="s">
        <v>73</v>
      </c>
      <c r="D12" s="49">
        <v>4</v>
      </c>
      <c r="E12" s="49">
        <v>4</v>
      </c>
      <c r="F12" s="49">
        <v>4</v>
      </c>
      <c r="G12" s="49">
        <v>4</v>
      </c>
      <c r="H12" s="49">
        <v>4</v>
      </c>
      <c r="I12" s="49">
        <v>4</v>
      </c>
      <c r="J12" s="49">
        <v>4</v>
      </c>
      <c r="K12" s="44">
        <v>4</v>
      </c>
      <c r="L12" s="49">
        <v>4</v>
      </c>
      <c r="M12" s="49">
        <v>4</v>
      </c>
      <c r="N12" s="44">
        <v>4</v>
      </c>
      <c r="O12" s="44">
        <v>4</v>
      </c>
      <c r="P12" s="44">
        <v>4</v>
      </c>
      <c r="Q12" s="44">
        <v>4</v>
      </c>
      <c r="R12" s="44">
        <v>4</v>
      </c>
      <c r="S12" s="44">
        <v>4</v>
      </c>
      <c r="T12" s="44"/>
      <c r="U12" s="44">
        <v>4</v>
      </c>
      <c r="V12" s="44">
        <v>4</v>
      </c>
      <c r="W12" s="44">
        <v>4</v>
      </c>
      <c r="X12" s="44">
        <v>4</v>
      </c>
      <c r="Y12" s="44">
        <v>4</v>
      </c>
      <c r="Z12" s="44">
        <v>4</v>
      </c>
      <c r="AA12" s="44"/>
      <c r="AB12" s="44">
        <v>4</v>
      </c>
      <c r="AC12" s="44">
        <v>4</v>
      </c>
      <c r="AD12" s="44">
        <v>4</v>
      </c>
      <c r="AE12" s="44">
        <v>4</v>
      </c>
      <c r="AF12" s="44"/>
      <c r="AG12" s="44"/>
      <c r="AH12" s="44"/>
      <c r="AI12" s="66"/>
      <c r="AJ12" s="67"/>
      <c r="AK12" s="67"/>
      <c r="AL12" s="67"/>
      <c r="AM12" s="67"/>
      <c r="AN12" s="38"/>
      <c r="AO12" s="71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73"/>
    </row>
    <row r="13" s="32" customFormat="1" ht="16.5" spans="1:64">
      <c r="A13" s="46"/>
      <c r="B13" s="48"/>
      <c r="C13" s="48" t="s">
        <v>75</v>
      </c>
      <c r="D13" s="49">
        <v>3</v>
      </c>
      <c r="E13" s="49">
        <v>3</v>
      </c>
      <c r="F13" s="49">
        <v>3</v>
      </c>
      <c r="G13" s="49">
        <v>3</v>
      </c>
      <c r="H13" s="49">
        <v>3</v>
      </c>
      <c r="I13" s="49">
        <v>3</v>
      </c>
      <c r="J13" s="49">
        <v>3</v>
      </c>
      <c r="K13" s="44">
        <v>3</v>
      </c>
      <c r="L13" s="49">
        <v>3</v>
      </c>
      <c r="M13" s="49">
        <v>4</v>
      </c>
      <c r="N13" s="44">
        <v>3</v>
      </c>
      <c r="O13" s="44">
        <v>3</v>
      </c>
      <c r="P13" s="44">
        <v>3</v>
      </c>
      <c r="Q13" s="44">
        <v>3</v>
      </c>
      <c r="R13" s="44">
        <v>3</v>
      </c>
      <c r="S13" s="44">
        <v>3</v>
      </c>
      <c r="T13" s="44"/>
      <c r="U13" s="44">
        <v>3</v>
      </c>
      <c r="V13" s="44">
        <v>3</v>
      </c>
      <c r="W13" s="44">
        <v>5</v>
      </c>
      <c r="X13" s="44">
        <v>3</v>
      </c>
      <c r="Y13" s="44">
        <v>3</v>
      </c>
      <c r="Z13" s="44">
        <v>3</v>
      </c>
      <c r="AA13" s="44"/>
      <c r="AB13" s="44">
        <v>3</v>
      </c>
      <c r="AC13" s="44">
        <v>3</v>
      </c>
      <c r="AD13" s="44">
        <v>3</v>
      </c>
      <c r="AE13" s="44">
        <v>3</v>
      </c>
      <c r="AF13" s="44"/>
      <c r="AG13" s="50"/>
      <c r="AH13" s="44"/>
      <c r="AI13" s="66"/>
      <c r="AJ13" s="67"/>
      <c r="AK13" s="67"/>
      <c r="AL13" s="67"/>
      <c r="AM13" s="67"/>
      <c r="AN13" s="38"/>
      <c r="AO13" s="72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73"/>
    </row>
    <row r="14" s="32" customFormat="1" spans="1:64">
      <c r="A14" s="46" t="s">
        <v>28</v>
      </c>
      <c r="B14" s="47" t="s">
        <v>76</v>
      </c>
      <c r="C14" s="48" t="s">
        <v>69</v>
      </c>
      <c r="D14" s="44">
        <v>4</v>
      </c>
      <c r="E14" s="44">
        <v>4</v>
      </c>
      <c r="F14" s="44">
        <v>4</v>
      </c>
      <c r="G14" s="44">
        <v>4</v>
      </c>
      <c r="H14" s="44">
        <v>4</v>
      </c>
      <c r="I14" s="44">
        <v>4</v>
      </c>
      <c r="J14" s="44">
        <v>4</v>
      </c>
      <c r="K14" s="44">
        <v>4</v>
      </c>
      <c r="L14" s="44">
        <v>4</v>
      </c>
      <c r="M14" s="44"/>
      <c r="N14" s="44">
        <v>4</v>
      </c>
      <c r="O14" s="44">
        <v>4</v>
      </c>
      <c r="P14" s="44">
        <v>4</v>
      </c>
      <c r="Q14" s="44">
        <v>4</v>
      </c>
      <c r="R14" s="44">
        <v>4</v>
      </c>
      <c r="S14" s="44">
        <v>4</v>
      </c>
      <c r="T14" s="44"/>
      <c r="U14" s="44">
        <v>4</v>
      </c>
      <c r="V14" s="44">
        <v>4</v>
      </c>
      <c r="W14" s="44">
        <v>3.5</v>
      </c>
      <c r="X14" s="44">
        <v>4</v>
      </c>
      <c r="Y14" s="44">
        <v>4</v>
      </c>
      <c r="Z14" s="44">
        <v>4</v>
      </c>
      <c r="AA14" s="44">
        <v>4</v>
      </c>
      <c r="AB14" s="44">
        <v>4</v>
      </c>
      <c r="AC14" s="44">
        <v>4</v>
      </c>
      <c r="AD14" s="44">
        <v>4</v>
      </c>
      <c r="AE14" s="44"/>
      <c r="AF14" s="44"/>
      <c r="AG14" s="44"/>
      <c r="AH14" s="44"/>
      <c r="AI14" s="66">
        <f>IF(A14="","",COUNTIF(D14:AH15,"&gt;2")/2)</f>
        <v>24.5</v>
      </c>
      <c r="AJ14" s="67">
        <f>SUMPRODUCT(IFERROR((IFERROR(WEEKDAY($D$3:$AH$3,2),999)&lt;6)*D14:AH15,0))</f>
        <v>131.5</v>
      </c>
      <c r="AK14" s="67">
        <f>SUMPRODUCT((IFERROR(WEEKDAY($D$3:$AH$3,2),999)&lt;6)*D16:AH16)</f>
        <v>42.5</v>
      </c>
      <c r="AL14" s="67">
        <f>SUMPRODUCT(IFERROR((IFERROR(WEEKDAY($D$3:$AH$3,2),0)&gt;5)*D14:AH16,0))</f>
        <v>86</v>
      </c>
      <c r="AM14" s="67">
        <f>IFERROR(SUM(AJ14:AL16),"")</f>
        <v>260</v>
      </c>
      <c r="AN14" s="38" t="s">
        <v>72</v>
      </c>
      <c r="AO14" s="70">
        <f>SUMPRODUCT((IFERROR((D14:AH14+D15:AH15+D16:AH16),0)&gt;8)*1,IFERROR((D14:AH14+D15:AH15+D16:AH16-8),0))</f>
        <v>64.5</v>
      </c>
      <c r="AP14" s="67">
        <f>AM14-AO14</f>
        <v>195.5</v>
      </c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73"/>
    </row>
    <row r="15" s="32" customFormat="1" spans="1:64">
      <c r="A15" s="46"/>
      <c r="B15" s="48"/>
      <c r="C15" s="48" t="s">
        <v>73</v>
      </c>
      <c r="D15" s="44">
        <v>4</v>
      </c>
      <c r="E15" s="44">
        <v>4</v>
      </c>
      <c r="F15" s="44">
        <v>4</v>
      </c>
      <c r="G15" s="44">
        <v>4</v>
      </c>
      <c r="H15" s="44">
        <v>4</v>
      </c>
      <c r="I15" s="44">
        <v>4</v>
      </c>
      <c r="J15" s="44">
        <v>4</v>
      </c>
      <c r="K15" s="44">
        <v>4</v>
      </c>
      <c r="L15" s="44">
        <v>4</v>
      </c>
      <c r="M15" s="44"/>
      <c r="N15" s="44">
        <v>4</v>
      </c>
      <c r="O15" s="44">
        <v>4</v>
      </c>
      <c r="P15" s="44">
        <v>4</v>
      </c>
      <c r="Q15" s="44">
        <v>4</v>
      </c>
      <c r="R15" s="44">
        <v>4</v>
      </c>
      <c r="S15" s="44">
        <v>4</v>
      </c>
      <c r="T15" s="44"/>
      <c r="U15" s="44">
        <v>4</v>
      </c>
      <c r="V15" s="44">
        <v>4</v>
      </c>
      <c r="W15" s="44"/>
      <c r="X15" s="44">
        <v>4</v>
      </c>
      <c r="Y15" s="44">
        <v>4</v>
      </c>
      <c r="Z15" s="44">
        <v>4</v>
      </c>
      <c r="AA15" s="44">
        <v>4</v>
      </c>
      <c r="AB15" s="44">
        <v>4</v>
      </c>
      <c r="AC15" s="44">
        <v>4</v>
      </c>
      <c r="AD15" s="44">
        <v>4</v>
      </c>
      <c r="AE15" s="44"/>
      <c r="AF15" s="44"/>
      <c r="AG15" s="44"/>
      <c r="AH15" s="44"/>
      <c r="AI15" s="66"/>
      <c r="AJ15" s="67"/>
      <c r="AK15" s="67"/>
      <c r="AL15" s="67"/>
      <c r="AM15" s="67"/>
      <c r="AN15" s="38"/>
      <c r="AO15" s="71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73"/>
    </row>
    <row r="16" s="32" customFormat="1" ht="16.5" spans="1:64">
      <c r="A16" s="46"/>
      <c r="B16" s="48"/>
      <c r="C16" s="48" t="s">
        <v>75</v>
      </c>
      <c r="D16" s="44">
        <v>3</v>
      </c>
      <c r="E16" s="44">
        <v>3</v>
      </c>
      <c r="F16" s="44">
        <v>3</v>
      </c>
      <c r="G16" s="44">
        <v>2.5</v>
      </c>
      <c r="H16" s="44">
        <v>3</v>
      </c>
      <c r="I16" s="44">
        <v>3</v>
      </c>
      <c r="J16" s="44">
        <v>3</v>
      </c>
      <c r="K16" s="44">
        <v>3</v>
      </c>
      <c r="L16" s="44">
        <v>3</v>
      </c>
      <c r="M16" s="44"/>
      <c r="N16" s="44">
        <v>2.5</v>
      </c>
      <c r="O16" s="44">
        <v>3</v>
      </c>
      <c r="P16" s="44">
        <v>0.5</v>
      </c>
      <c r="Q16" s="44">
        <v>3</v>
      </c>
      <c r="R16" s="50">
        <v>3</v>
      </c>
      <c r="S16" s="50">
        <v>3</v>
      </c>
      <c r="T16" s="50"/>
      <c r="U16" s="44">
        <v>3</v>
      </c>
      <c r="V16" s="44">
        <v>3</v>
      </c>
      <c r="W16" s="44"/>
      <c r="X16" s="44">
        <v>3</v>
      </c>
      <c r="Y16" s="44">
        <v>1</v>
      </c>
      <c r="Z16" s="44">
        <v>3</v>
      </c>
      <c r="AA16" s="44">
        <v>1</v>
      </c>
      <c r="AB16" s="44">
        <v>3</v>
      </c>
      <c r="AC16" s="44">
        <v>3</v>
      </c>
      <c r="AD16" s="44">
        <v>3</v>
      </c>
      <c r="AE16" s="44"/>
      <c r="AF16" s="44"/>
      <c r="AG16" s="44"/>
      <c r="AH16" s="44"/>
      <c r="AI16" s="66"/>
      <c r="AJ16" s="67"/>
      <c r="AK16" s="67"/>
      <c r="AL16" s="67"/>
      <c r="AM16" s="67"/>
      <c r="AN16" s="38"/>
      <c r="AO16" s="72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73"/>
    </row>
    <row r="17" s="32" customFormat="1" spans="1:64">
      <c r="A17" s="46" t="s">
        <v>30</v>
      </c>
      <c r="B17" s="47" t="s">
        <v>76</v>
      </c>
      <c r="C17" s="48" t="s">
        <v>69</v>
      </c>
      <c r="D17" s="44">
        <v>3.5</v>
      </c>
      <c r="E17" s="44"/>
      <c r="F17" s="44"/>
      <c r="G17" s="44"/>
      <c r="H17" s="44">
        <v>4</v>
      </c>
      <c r="I17" s="44">
        <v>4</v>
      </c>
      <c r="J17" s="55">
        <v>4</v>
      </c>
      <c r="K17" s="55">
        <v>4</v>
      </c>
      <c r="L17" s="55">
        <v>4</v>
      </c>
      <c r="M17" s="55"/>
      <c r="N17" s="55">
        <v>4</v>
      </c>
      <c r="O17" s="55"/>
      <c r="P17" s="55"/>
      <c r="Q17" s="44"/>
      <c r="R17" s="44">
        <v>4</v>
      </c>
      <c r="S17" s="44">
        <v>4</v>
      </c>
      <c r="T17" s="44"/>
      <c r="U17" s="44">
        <v>4</v>
      </c>
      <c r="V17" s="44">
        <v>3</v>
      </c>
      <c r="W17" s="44">
        <v>4</v>
      </c>
      <c r="X17" s="44">
        <v>4</v>
      </c>
      <c r="Y17" s="44">
        <v>4</v>
      </c>
      <c r="Z17" s="44">
        <v>4</v>
      </c>
      <c r="AA17" s="55">
        <v>4</v>
      </c>
      <c r="AB17" s="55">
        <v>4</v>
      </c>
      <c r="AC17" s="55">
        <v>4</v>
      </c>
      <c r="AD17" s="55">
        <v>4</v>
      </c>
      <c r="AE17" s="55">
        <v>4</v>
      </c>
      <c r="AF17" s="55"/>
      <c r="AG17" s="44"/>
      <c r="AH17" s="44"/>
      <c r="AI17" s="66">
        <f>IF(A17="","",COUNTIF(D17:AH18,"&gt;2")/2)</f>
        <v>19.5</v>
      </c>
      <c r="AJ17" s="67">
        <f>SUMPRODUCT(IFERROR((IFERROR(WEEKDAY($D$3:$AH$3,2),999)&lt;6)*D17:AH18,0))</f>
        <v>103</v>
      </c>
      <c r="AK17" s="67">
        <f>SUMPRODUCT((IFERROR(WEEKDAY($D$3:$AH$3,2),999)&lt;6)*D19:AH19)</f>
        <v>37</v>
      </c>
      <c r="AL17" s="67">
        <f>SUMPRODUCT(IFERROR((IFERROR(WEEKDAY($D$3:$AH$3,2),0)&gt;5)*D17:AH19,0))</f>
        <v>75</v>
      </c>
      <c r="AM17" s="67">
        <f>IFERROR(SUM(AJ17:AL19),"")</f>
        <v>215</v>
      </c>
      <c r="AN17" s="38" t="s">
        <v>72</v>
      </c>
      <c r="AO17" s="70">
        <f>SUMPRODUCT((IFERROR((D17:AH17+D18:AH18+D19:AH19),0)&gt;8)*1,IFERROR((D17:AH17+D18:AH18+D19:AH19-8),0))</f>
        <v>57.5</v>
      </c>
      <c r="AP17" s="67">
        <f>AM17-AO17</f>
        <v>157.5</v>
      </c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73"/>
    </row>
    <row r="18" s="32" customFormat="1" spans="1:64">
      <c r="A18" s="46"/>
      <c r="B18" s="48"/>
      <c r="C18" s="48" t="s">
        <v>73</v>
      </c>
      <c r="D18" s="44">
        <v>4</v>
      </c>
      <c r="E18" s="44"/>
      <c r="F18" s="44"/>
      <c r="G18" s="44"/>
      <c r="H18" s="44">
        <v>4</v>
      </c>
      <c r="I18" s="44">
        <v>4</v>
      </c>
      <c r="J18" s="55">
        <v>4</v>
      </c>
      <c r="K18" s="55">
        <v>4</v>
      </c>
      <c r="L18" s="55">
        <v>4</v>
      </c>
      <c r="M18" s="55"/>
      <c r="N18" s="55">
        <v>4</v>
      </c>
      <c r="O18" s="55"/>
      <c r="P18" s="55"/>
      <c r="Q18" s="44"/>
      <c r="R18" s="44">
        <v>4</v>
      </c>
      <c r="S18" s="44">
        <v>4</v>
      </c>
      <c r="T18" s="44"/>
      <c r="U18" s="44">
        <v>4</v>
      </c>
      <c r="V18" s="44">
        <v>4</v>
      </c>
      <c r="W18" s="44">
        <v>4</v>
      </c>
      <c r="X18" s="44">
        <v>4</v>
      </c>
      <c r="Y18" s="44">
        <v>1.5</v>
      </c>
      <c r="Z18" s="44">
        <v>4</v>
      </c>
      <c r="AA18" s="55">
        <v>4</v>
      </c>
      <c r="AB18" s="55">
        <v>4</v>
      </c>
      <c r="AC18" s="55">
        <v>4</v>
      </c>
      <c r="AD18" s="55">
        <v>4</v>
      </c>
      <c r="AE18" s="55">
        <v>4</v>
      </c>
      <c r="AF18" s="55"/>
      <c r="AG18" s="44"/>
      <c r="AH18" s="44"/>
      <c r="AI18" s="66"/>
      <c r="AJ18" s="67"/>
      <c r="AK18" s="67"/>
      <c r="AL18" s="67"/>
      <c r="AM18" s="67"/>
      <c r="AN18" s="38"/>
      <c r="AO18" s="71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73"/>
    </row>
    <row r="19" s="32" customFormat="1" ht="16.5" spans="1:64">
      <c r="A19" s="46"/>
      <c r="B19" s="48"/>
      <c r="C19" s="48" t="s">
        <v>75</v>
      </c>
      <c r="D19" s="44">
        <v>3</v>
      </c>
      <c r="E19" s="44"/>
      <c r="F19" s="44"/>
      <c r="G19" s="44"/>
      <c r="H19" s="50">
        <v>4.5</v>
      </c>
      <c r="I19" s="44">
        <v>4</v>
      </c>
      <c r="J19" s="55">
        <v>3.5</v>
      </c>
      <c r="K19" s="55">
        <v>3</v>
      </c>
      <c r="L19" s="55">
        <v>3.5</v>
      </c>
      <c r="M19" s="55"/>
      <c r="N19" s="55">
        <v>4</v>
      </c>
      <c r="O19" s="55"/>
      <c r="P19" s="55"/>
      <c r="Q19" s="44"/>
      <c r="R19" s="50">
        <v>4</v>
      </c>
      <c r="S19" s="50">
        <v>5</v>
      </c>
      <c r="T19" s="50"/>
      <c r="U19" s="44">
        <v>3</v>
      </c>
      <c r="V19" s="44">
        <v>3</v>
      </c>
      <c r="W19" s="44">
        <v>1</v>
      </c>
      <c r="X19" s="44">
        <v>3.5</v>
      </c>
      <c r="Y19" s="44"/>
      <c r="Z19" s="44">
        <v>3.5</v>
      </c>
      <c r="AA19" s="55">
        <v>1</v>
      </c>
      <c r="AB19" s="55">
        <v>2</v>
      </c>
      <c r="AC19" s="55">
        <v>1</v>
      </c>
      <c r="AD19" s="55">
        <v>3.5</v>
      </c>
      <c r="AE19" s="55">
        <v>3</v>
      </c>
      <c r="AF19" s="55"/>
      <c r="AG19" s="44"/>
      <c r="AH19" s="44"/>
      <c r="AI19" s="66"/>
      <c r="AJ19" s="67"/>
      <c r="AK19" s="67"/>
      <c r="AL19" s="67"/>
      <c r="AM19" s="67"/>
      <c r="AN19" s="38"/>
      <c r="AO19" s="72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73"/>
    </row>
    <row r="20" s="32" customFormat="1" spans="1:64">
      <c r="A20" s="46" t="s">
        <v>31</v>
      </c>
      <c r="B20" s="47" t="s">
        <v>76</v>
      </c>
      <c r="C20" s="48" t="s">
        <v>69</v>
      </c>
      <c r="D20" s="49">
        <v>4</v>
      </c>
      <c r="E20" s="49">
        <v>4</v>
      </c>
      <c r="F20" s="49">
        <v>4</v>
      </c>
      <c r="G20" s="49">
        <v>4</v>
      </c>
      <c r="H20" s="49">
        <v>4</v>
      </c>
      <c r="I20" s="49">
        <v>2</v>
      </c>
      <c r="J20" s="49">
        <v>4</v>
      </c>
      <c r="K20" s="49">
        <v>4</v>
      </c>
      <c r="L20" s="49"/>
      <c r="M20" s="49"/>
      <c r="N20" s="49"/>
      <c r="O20" s="49"/>
      <c r="P20" s="49"/>
      <c r="Q20" s="49"/>
      <c r="R20" s="44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4"/>
      <c r="AE20" s="49"/>
      <c r="AF20" s="49"/>
      <c r="AG20" s="44"/>
      <c r="AH20" s="44"/>
      <c r="AI20" s="66">
        <f>IF(A20="","",COUNTIF(D20:AH21,"&gt;2")/2)</f>
        <v>7.5</v>
      </c>
      <c r="AJ20" s="67">
        <f>SUMPRODUCT(IFERROR((IFERROR(WEEKDAY($D$3:$AH$3,2),999)&lt;6)*D20:AH21,0))</f>
        <v>38</v>
      </c>
      <c r="AK20" s="67">
        <f>SUMPRODUCT((IFERROR(WEEKDAY($D$3:$AH$3,2),999)&lt;6)*D22:AH22)</f>
        <v>14.5</v>
      </c>
      <c r="AL20" s="67">
        <f>SUMPRODUCT(IFERROR((IFERROR(WEEKDAY($D$3:$AH$3,2),0)&gt;5)*D20:AH22,0))</f>
        <v>34</v>
      </c>
      <c r="AM20" s="67">
        <f>IFERROR(SUM(AJ20:AL22),"")</f>
        <v>86.5</v>
      </c>
      <c r="AN20" s="38" t="s">
        <v>72</v>
      </c>
      <c r="AO20" s="70">
        <f>SUMPRODUCT((IFERROR((D20:AH20+D21:AH21+D22:AH22),0)&gt;8)*1,IFERROR((D20:AH20+D21:AH21+D22:AH22-8),0))</f>
        <v>22.5</v>
      </c>
      <c r="AP20" s="67">
        <f>AM20-AO20</f>
        <v>64</v>
      </c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73"/>
    </row>
    <row r="21" s="32" customFormat="1" spans="1:64">
      <c r="A21" s="46"/>
      <c r="B21" s="48"/>
      <c r="C21" s="48" t="s">
        <v>73</v>
      </c>
      <c r="D21" s="49">
        <v>4</v>
      </c>
      <c r="E21" s="49">
        <v>4</v>
      </c>
      <c r="F21" s="49">
        <v>4</v>
      </c>
      <c r="G21" s="49">
        <v>4</v>
      </c>
      <c r="H21" s="49">
        <v>4</v>
      </c>
      <c r="I21" s="49">
        <v>4</v>
      </c>
      <c r="J21" s="49">
        <v>4</v>
      </c>
      <c r="K21" s="49">
        <v>4</v>
      </c>
      <c r="L21" s="49"/>
      <c r="M21" s="49"/>
      <c r="N21" s="49"/>
      <c r="O21" s="49"/>
      <c r="P21" s="49"/>
      <c r="Q21" s="49"/>
      <c r="R21" s="44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4"/>
      <c r="AE21" s="49"/>
      <c r="AF21" s="49"/>
      <c r="AG21" s="44"/>
      <c r="AH21" s="44"/>
      <c r="AI21" s="66"/>
      <c r="AJ21" s="67"/>
      <c r="AK21" s="67"/>
      <c r="AL21" s="67"/>
      <c r="AM21" s="67"/>
      <c r="AN21" s="38"/>
      <c r="AO21" s="71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73"/>
    </row>
    <row r="22" s="32" customFormat="1" spans="1:64">
      <c r="A22" s="46"/>
      <c r="B22" s="48"/>
      <c r="C22" s="48" t="s">
        <v>75</v>
      </c>
      <c r="D22" s="49">
        <v>4</v>
      </c>
      <c r="E22" s="49">
        <v>3</v>
      </c>
      <c r="F22" s="49">
        <v>3</v>
      </c>
      <c r="G22" s="49">
        <v>2.5</v>
      </c>
      <c r="H22" s="49">
        <v>3</v>
      </c>
      <c r="I22" s="49">
        <v>3</v>
      </c>
      <c r="J22" s="49">
        <v>3</v>
      </c>
      <c r="K22" s="49">
        <v>3</v>
      </c>
      <c r="L22" s="49"/>
      <c r="M22" s="49"/>
      <c r="N22" s="49"/>
      <c r="O22" s="49"/>
      <c r="P22" s="49"/>
      <c r="Q22" s="49"/>
      <c r="R22" s="44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4"/>
      <c r="AE22" s="49"/>
      <c r="AF22" s="49"/>
      <c r="AG22" s="44"/>
      <c r="AH22" s="44"/>
      <c r="AI22" s="66"/>
      <c r="AJ22" s="67"/>
      <c r="AK22" s="67"/>
      <c r="AL22" s="67"/>
      <c r="AM22" s="67"/>
      <c r="AN22" s="38"/>
      <c r="AO22" s="72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73"/>
    </row>
    <row r="23" s="32" customFormat="1" spans="1:64">
      <c r="A23" s="46" t="s">
        <v>32</v>
      </c>
      <c r="B23" s="47" t="s">
        <v>76</v>
      </c>
      <c r="C23" s="48" t="s">
        <v>69</v>
      </c>
      <c r="D23" s="44">
        <v>4</v>
      </c>
      <c r="E23" s="44">
        <v>4</v>
      </c>
      <c r="F23" s="44">
        <v>4</v>
      </c>
      <c r="G23" s="44">
        <v>4</v>
      </c>
      <c r="H23" s="44">
        <v>4</v>
      </c>
      <c r="I23" s="44">
        <v>4</v>
      </c>
      <c r="J23" s="44">
        <v>3.5</v>
      </c>
      <c r="K23" s="44">
        <v>4</v>
      </c>
      <c r="L23" s="44">
        <v>4</v>
      </c>
      <c r="M23" s="44">
        <v>4</v>
      </c>
      <c r="N23" s="44">
        <v>4</v>
      </c>
      <c r="O23" s="44">
        <v>4</v>
      </c>
      <c r="P23" s="44">
        <v>4</v>
      </c>
      <c r="Q23" s="44">
        <v>4</v>
      </c>
      <c r="R23" s="44">
        <v>4</v>
      </c>
      <c r="S23" s="44">
        <v>4</v>
      </c>
      <c r="T23" s="44"/>
      <c r="U23" s="44">
        <v>4</v>
      </c>
      <c r="V23" s="44">
        <v>4</v>
      </c>
      <c r="W23" s="44">
        <v>4</v>
      </c>
      <c r="X23" s="44">
        <v>4</v>
      </c>
      <c r="Y23" s="44">
        <v>4</v>
      </c>
      <c r="Z23" s="44"/>
      <c r="AA23" s="44">
        <v>4</v>
      </c>
      <c r="AB23" s="44">
        <v>4</v>
      </c>
      <c r="AC23" s="44">
        <v>4</v>
      </c>
      <c r="AD23" s="44">
        <v>4</v>
      </c>
      <c r="AE23" s="44">
        <v>4</v>
      </c>
      <c r="AF23" s="44"/>
      <c r="AG23" s="44"/>
      <c r="AH23" s="44"/>
      <c r="AI23" s="66">
        <f>IF(A23="","",COUNTIF(D23:AH24,"&gt;2")/2)</f>
        <v>25.5</v>
      </c>
      <c r="AJ23" s="67">
        <f>SUMPRODUCT(IFERROR((IFERROR(WEEKDAY($D$3:$AH$3,2),999)&lt;6)*D23:AH24,0))</f>
        <v>147.5</v>
      </c>
      <c r="AK23" s="67">
        <f>SUMPRODUCT((IFERROR(WEEKDAY($D$3:$AH$3,2),999)&lt;6)*D25:AH25)</f>
        <v>56.5</v>
      </c>
      <c r="AL23" s="67">
        <f>SUMPRODUCT(IFERROR((IFERROR(WEEKDAY($D$3:$AH$3,2),0)&gt;5)*D23:AH25,0))</f>
        <v>77.5</v>
      </c>
      <c r="AM23" s="67">
        <f>IFERROR(SUM(AJ23:AL25),"")</f>
        <v>281.5</v>
      </c>
      <c r="AN23" s="38" t="s">
        <v>72</v>
      </c>
      <c r="AO23" s="70">
        <f>SUMPRODUCT((IFERROR((D23:AH23+D24:AH24+D25:AH25),0)&gt;8)*1,IFERROR((D23:AH23+D24:AH24+D25:AH25-8),0))</f>
        <v>78</v>
      </c>
      <c r="AP23" s="67">
        <f>AM23-AO23</f>
        <v>203.5</v>
      </c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73"/>
    </row>
    <row r="24" s="32" customFormat="1" spans="1:64">
      <c r="A24" s="46"/>
      <c r="B24" s="48"/>
      <c r="C24" s="48" t="s">
        <v>73</v>
      </c>
      <c r="D24" s="44">
        <v>4</v>
      </c>
      <c r="E24" s="44">
        <v>4</v>
      </c>
      <c r="F24" s="44">
        <v>4</v>
      </c>
      <c r="G24" s="44">
        <v>4</v>
      </c>
      <c r="H24" s="44">
        <v>4</v>
      </c>
      <c r="I24" s="44">
        <v>4</v>
      </c>
      <c r="J24" s="44"/>
      <c r="K24" s="44">
        <v>4</v>
      </c>
      <c r="L24" s="44">
        <v>4</v>
      </c>
      <c r="M24" s="44">
        <v>4</v>
      </c>
      <c r="N24" s="44">
        <v>4</v>
      </c>
      <c r="O24" s="44">
        <v>4</v>
      </c>
      <c r="P24" s="44">
        <v>4</v>
      </c>
      <c r="Q24" s="44">
        <v>4</v>
      </c>
      <c r="R24" s="44">
        <v>4</v>
      </c>
      <c r="S24" s="44">
        <v>4</v>
      </c>
      <c r="T24" s="44"/>
      <c r="U24" s="44">
        <v>4</v>
      </c>
      <c r="V24" s="44">
        <v>4</v>
      </c>
      <c r="W24" s="44">
        <v>4</v>
      </c>
      <c r="X24" s="44">
        <v>4</v>
      </c>
      <c r="Y24" s="44">
        <v>4</v>
      </c>
      <c r="Z24" s="44"/>
      <c r="AA24" s="44">
        <v>4</v>
      </c>
      <c r="AB24" s="44">
        <v>4</v>
      </c>
      <c r="AC24" s="44">
        <v>4</v>
      </c>
      <c r="AD24" s="44">
        <v>4</v>
      </c>
      <c r="AE24" s="44">
        <v>4</v>
      </c>
      <c r="AF24" s="44"/>
      <c r="AG24" s="44"/>
      <c r="AH24" s="44"/>
      <c r="AI24" s="66"/>
      <c r="AJ24" s="67"/>
      <c r="AK24" s="67"/>
      <c r="AL24" s="67"/>
      <c r="AM24" s="67"/>
      <c r="AN24" s="38"/>
      <c r="AO24" s="71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73"/>
    </row>
    <row r="25" s="32" customFormat="1" ht="16.5" spans="1:64">
      <c r="A25" s="46"/>
      <c r="B25" s="48"/>
      <c r="C25" s="48" t="s">
        <v>75</v>
      </c>
      <c r="D25" s="44">
        <v>3</v>
      </c>
      <c r="E25" s="44">
        <v>3</v>
      </c>
      <c r="F25" s="44">
        <v>3</v>
      </c>
      <c r="G25" s="44">
        <v>3</v>
      </c>
      <c r="H25" s="50">
        <v>3</v>
      </c>
      <c r="I25" s="44">
        <v>3</v>
      </c>
      <c r="J25" s="44"/>
      <c r="K25" s="44">
        <v>3</v>
      </c>
      <c r="L25" s="44">
        <v>3</v>
      </c>
      <c r="M25" s="44">
        <v>6</v>
      </c>
      <c r="N25" s="44">
        <v>3</v>
      </c>
      <c r="O25" s="44">
        <v>3</v>
      </c>
      <c r="P25" s="44">
        <v>3.5</v>
      </c>
      <c r="Q25" s="44">
        <v>3</v>
      </c>
      <c r="R25" s="50">
        <v>3</v>
      </c>
      <c r="S25" s="50">
        <v>3</v>
      </c>
      <c r="T25" s="50"/>
      <c r="U25" s="44">
        <v>3</v>
      </c>
      <c r="V25" s="44">
        <v>3</v>
      </c>
      <c r="W25" s="44">
        <v>1</v>
      </c>
      <c r="X25" s="44">
        <v>3.5</v>
      </c>
      <c r="Y25" s="44">
        <v>3.5</v>
      </c>
      <c r="Z25" s="44"/>
      <c r="AA25" s="44">
        <v>3.5</v>
      </c>
      <c r="AB25" s="44">
        <v>3</v>
      </c>
      <c r="AC25" s="44">
        <v>3</v>
      </c>
      <c r="AD25" s="44">
        <v>3</v>
      </c>
      <c r="AE25" s="44">
        <v>3</v>
      </c>
      <c r="AF25" s="44"/>
      <c r="AG25" s="44"/>
      <c r="AH25" s="44"/>
      <c r="AI25" s="66"/>
      <c r="AJ25" s="67"/>
      <c r="AK25" s="67"/>
      <c r="AL25" s="67"/>
      <c r="AM25" s="67"/>
      <c r="AN25" s="38"/>
      <c r="AO25" s="72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73"/>
    </row>
    <row r="26" s="32" customFormat="1" spans="1:64">
      <c r="A26" s="46" t="s">
        <v>33</v>
      </c>
      <c r="B26" s="47" t="s">
        <v>76</v>
      </c>
      <c r="C26" s="51" t="s">
        <v>69</v>
      </c>
      <c r="D26" s="52"/>
      <c r="E26" s="44"/>
      <c r="F26" s="44"/>
      <c r="G26" s="44">
        <v>4</v>
      </c>
      <c r="H26" s="44">
        <v>4</v>
      </c>
      <c r="I26" s="44"/>
      <c r="J26" s="44"/>
      <c r="K26" s="55">
        <v>4</v>
      </c>
      <c r="L26" s="55">
        <v>4</v>
      </c>
      <c r="M26" s="45"/>
      <c r="N26" s="55"/>
      <c r="O26" s="55">
        <v>4</v>
      </c>
      <c r="P26" s="55">
        <v>4</v>
      </c>
      <c r="Q26" s="55">
        <v>4</v>
      </c>
      <c r="R26" s="55">
        <v>4</v>
      </c>
      <c r="S26" s="55">
        <v>4</v>
      </c>
      <c r="T26" s="55"/>
      <c r="U26" s="55">
        <v>4</v>
      </c>
      <c r="V26" s="55">
        <v>4</v>
      </c>
      <c r="W26" s="55">
        <v>4</v>
      </c>
      <c r="X26" s="55"/>
      <c r="Y26" s="55">
        <v>4</v>
      </c>
      <c r="Z26" s="55">
        <v>4</v>
      </c>
      <c r="AA26" s="44"/>
      <c r="AB26" s="44">
        <v>3.5</v>
      </c>
      <c r="AC26" s="44">
        <v>4</v>
      </c>
      <c r="AD26" s="44">
        <v>4</v>
      </c>
      <c r="AE26" s="44">
        <v>4</v>
      </c>
      <c r="AF26" s="44"/>
      <c r="AG26" s="44"/>
      <c r="AH26" s="44"/>
      <c r="AI26" s="66">
        <f>IF(A26="","",COUNTIF(D26:AH27,"&gt;2")/2)</f>
        <v>17.5</v>
      </c>
      <c r="AJ26" s="67">
        <f>SUMPRODUCT(IFERROR((IFERROR(WEEKDAY($D$3:$AH$3,2),999)&lt;6)*D26:AH27,0))</f>
        <v>91.5</v>
      </c>
      <c r="AK26" s="67">
        <f>SUMPRODUCT((IFERROR(WEEKDAY($D$3:$AH$3,2),999)&lt;6)*D28:AH28)</f>
        <v>33</v>
      </c>
      <c r="AL26" s="67">
        <f>SUMPRODUCT(IFERROR((IFERROR(WEEKDAY($D$3:$AH$3,2),0)&gt;5)*D26:AH28,0))</f>
        <v>66</v>
      </c>
      <c r="AM26" s="67">
        <f>IFERROR(SUM(AJ26:AL28),"")</f>
        <v>190.5</v>
      </c>
      <c r="AN26" s="38" t="s">
        <v>72</v>
      </c>
      <c r="AO26" s="70">
        <f>SUMPRODUCT((IFERROR((D26:AH26+D27:AH27+D28:AH28),0)&gt;8)*1,IFERROR((D26:AH26+D27:AH27+D28:AH28-8),0))</f>
        <v>51</v>
      </c>
      <c r="AP26" s="67">
        <f>AM26-AO26</f>
        <v>139.5</v>
      </c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73"/>
    </row>
    <row r="27" s="32" customFormat="1" spans="1:64">
      <c r="A27" s="46"/>
      <c r="B27" s="48"/>
      <c r="C27" s="48" t="s">
        <v>73</v>
      </c>
      <c r="D27" s="44"/>
      <c r="E27" s="44"/>
      <c r="F27" s="44"/>
      <c r="G27" s="44">
        <v>4</v>
      </c>
      <c r="H27" s="44">
        <v>4</v>
      </c>
      <c r="I27" s="44"/>
      <c r="J27" s="44"/>
      <c r="K27" s="55">
        <v>4</v>
      </c>
      <c r="L27" s="55">
        <v>4</v>
      </c>
      <c r="M27" s="45"/>
      <c r="N27" s="55"/>
      <c r="O27" s="55">
        <v>4</v>
      </c>
      <c r="P27" s="55">
        <v>4</v>
      </c>
      <c r="Q27" s="55">
        <v>4</v>
      </c>
      <c r="R27" s="55">
        <v>4</v>
      </c>
      <c r="S27" s="55">
        <v>4</v>
      </c>
      <c r="T27" s="55"/>
      <c r="U27" s="55">
        <v>4</v>
      </c>
      <c r="V27" s="55">
        <v>4</v>
      </c>
      <c r="W27" s="55">
        <v>4</v>
      </c>
      <c r="X27" s="55"/>
      <c r="Y27" s="55">
        <v>4</v>
      </c>
      <c r="Z27" s="55">
        <v>4</v>
      </c>
      <c r="AA27" s="44"/>
      <c r="AB27" s="44"/>
      <c r="AC27" s="44">
        <v>4</v>
      </c>
      <c r="AD27" s="44">
        <v>4</v>
      </c>
      <c r="AE27" s="44">
        <v>4</v>
      </c>
      <c r="AF27" s="44"/>
      <c r="AG27" s="44"/>
      <c r="AH27" s="44"/>
      <c r="AI27" s="66"/>
      <c r="AJ27" s="67"/>
      <c r="AK27" s="67"/>
      <c r="AL27" s="67"/>
      <c r="AM27" s="67"/>
      <c r="AN27" s="38"/>
      <c r="AO27" s="71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73"/>
    </row>
    <row r="28" s="32" customFormat="1" spans="1:64">
      <c r="A28" s="46"/>
      <c r="B28" s="48"/>
      <c r="C28" s="48" t="s">
        <v>75</v>
      </c>
      <c r="D28" s="44"/>
      <c r="E28" s="44"/>
      <c r="F28" s="44"/>
      <c r="G28" s="44">
        <v>3</v>
      </c>
      <c r="H28" s="44">
        <v>3</v>
      </c>
      <c r="I28" s="44"/>
      <c r="J28" s="44"/>
      <c r="K28" s="55">
        <v>3</v>
      </c>
      <c r="L28" s="55">
        <v>3</v>
      </c>
      <c r="M28" s="45"/>
      <c r="N28" s="55"/>
      <c r="O28" s="55">
        <v>3</v>
      </c>
      <c r="P28" s="55">
        <v>3</v>
      </c>
      <c r="Q28" s="55">
        <v>3</v>
      </c>
      <c r="R28" s="55">
        <v>3</v>
      </c>
      <c r="S28" s="55">
        <v>3</v>
      </c>
      <c r="T28" s="55"/>
      <c r="U28" s="55">
        <v>3</v>
      </c>
      <c r="V28" s="55">
        <v>3</v>
      </c>
      <c r="W28" s="55">
        <v>3</v>
      </c>
      <c r="X28" s="55"/>
      <c r="Y28" s="55">
        <v>3</v>
      </c>
      <c r="Z28" s="55">
        <v>3</v>
      </c>
      <c r="AA28" s="44"/>
      <c r="AB28" s="44"/>
      <c r="AC28" s="44">
        <v>3</v>
      </c>
      <c r="AD28" s="44">
        <v>3</v>
      </c>
      <c r="AE28" s="44">
        <v>3</v>
      </c>
      <c r="AF28" s="44"/>
      <c r="AG28" s="44"/>
      <c r="AH28" s="44"/>
      <c r="AI28" s="66"/>
      <c r="AJ28" s="67"/>
      <c r="AK28" s="67"/>
      <c r="AL28" s="67"/>
      <c r="AM28" s="67"/>
      <c r="AN28" s="38"/>
      <c r="AO28" s="72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73"/>
    </row>
    <row r="29" s="32" customFormat="1" spans="1:64">
      <c r="A29" s="46" t="s">
        <v>34</v>
      </c>
      <c r="B29" s="47" t="s">
        <v>76</v>
      </c>
      <c r="C29" s="51" t="s">
        <v>69</v>
      </c>
      <c r="D29" s="52"/>
      <c r="E29" s="44">
        <v>4</v>
      </c>
      <c r="F29" s="44">
        <v>4</v>
      </c>
      <c r="G29" s="44">
        <v>4</v>
      </c>
      <c r="H29" s="44">
        <v>4</v>
      </c>
      <c r="I29" s="44">
        <v>4</v>
      </c>
      <c r="J29" s="44">
        <v>4</v>
      </c>
      <c r="K29" s="44">
        <v>2.5</v>
      </c>
      <c r="L29" s="44">
        <v>4</v>
      </c>
      <c r="M29" s="44">
        <v>4</v>
      </c>
      <c r="N29" s="44"/>
      <c r="O29" s="44">
        <v>4</v>
      </c>
      <c r="P29" s="44">
        <v>4</v>
      </c>
      <c r="Q29" s="44">
        <v>4</v>
      </c>
      <c r="R29" s="44">
        <v>4</v>
      </c>
      <c r="S29" s="44">
        <v>4</v>
      </c>
      <c r="T29" s="44"/>
      <c r="U29" s="44">
        <v>4</v>
      </c>
      <c r="V29" s="44">
        <v>4</v>
      </c>
      <c r="W29" s="44">
        <v>4</v>
      </c>
      <c r="X29" s="44">
        <v>4</v>
      </c>
      <c r="Y29" s="44">
        <v>4</v>
      </c>
      <c r="Z29" s="44">
        <v>4</v>
      </c>
      <c r="AA29" s="55"/>
      <c r="AB29" s="55">
        <v>4</v>
      </c>
      <c r="AC29" s="55">
        <v>4</v>
      </c>
      <c r="AD29" s="55">
        <v>4</v>
      </c>
      <c r="AE29" s="55">
        <v>4</v>
      </c>
      <c r="AF29" s="55"/>
      <c r="AG29" s="44"/>
      <c r="AH29" s="44"/>
      <c r="AI29" s="66">
        <f>IF(A29="","",COUNTIF(D29:AH30,"&gt;2")/2)</f>
        <v>23</v>
      </c>
      <c r="AJ29" s="67">
        <f>SUMPRODUCT(IFERROR((IFERROR(WEEKDAY($D$3:$AH$3,2),999)&lt;6)*D29:AH30,0))</f>
        <v>133</v>
      </c>
      <c r="AK29" s="67">
        <f>SUMPRODUCT((IFERROR(WEEKDAY($D$3:$AH$3,2),999)&lt;6)*D31:AH31)</f>
        <v>50</v>
      </c>
      <c r="AL29" s="67">
        <f>SUMPRODUCT(IFERROR((IFERROR(WEEKDAY($D$3:$AH$3,2),0)&gt;5)*D29:AH31,0))</f>
        <v>68.5</v>
      </c>
      <c r="AM29" s="67">
        <f>IFERROR(SUM(AJ29:AL31),"")</f>
        <v>251.5</v>
      </c>
      <c r="AN29" s="38" t="s">
        <v>72</v>
      </c>
      <c r="AO29" s="70">
        <f>SUMPRODUCT((IFERROR((D29:AH29+D30:AH30+D31:AH31),0)&gt;8)*1,IFERROR((D29:AH29+D30:AH30+D31:AH31-8),0))</f>
        <v>68</v>
      </c>
      <c r="AP29" s="67">
        <f>AM29-AO29</f>
        <v>183.5</v>
      </c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73"/>
    </row>
    <row r="30" s="32" customFormat="1" spans="1:64">
      <c r="A30" s="46"/>
      <c r="B30" s="48"/>
      <c r="C30" s="48" t="s">
        <v>73</v>
      </c>
      <c r="D30" s="44"/>
      <c r="E30" s="44">
        <v>4</v>
      </c>
      <c r="F30" s="44">
        <v>4</v>
      </c>
      <c r="G30" s="44">
        <v>4</v>
      </c>
      <c r="H30" s="44">
        <v>4</v>
      </c>
      <c r="I30" s="44">
        <v>4</v>
      </c>
      <c r="J30" s="44">
        <v>4</v>
      </c>
      <c r="K30" s="44"/>
      <c r="L30" s="44">
        <v>4</v>
      </c>
      <c r="M30" s="44">
        <v>4</v>
      </c>
      <c r="N30" s="44"/>
      <c r="O30" s="44">
        <v>4</v>
      </c>
      <c r="P30" s="44">
        <v>4</v>
      </c>
      <c r="Q30" s="44">
        <v>4</v>
      </c>
      <c r="R30" s="44">
        <v>4</v>
      </c>
      <c r="S30" s="44">
        <v>4</v>
      </c>
      <c r="T30" s="44"/>
      <c r="U30" s="44">
        <v>4</v>
      </c>
      <c r="V30" s="44">
        <v>4</v>
      </c>
      <c r="W30" s="44">
        <v>4</v>
      </c>
      <c r="X30" s="44">
        <v>1</v>
      </c>
      <c r="Y30" s="44">
        <v>4</v>
      </c>
      <c r="Z30" s="44">
        <v>4</v>
      </c>
      <c r="AA30" s="55"/>
      <c r="AB30" s="55">
        <v>4</v>
      </c>
      <c r="AC30" s="55">
        <v>4</v>
      </c>
      <c r="AD30" s="55">
        <v>4</v>
      </c>
      <c r="AE30" s="55">
        <v>4</v>
      </c>
      <c r="AF30" s="55"/>
      <c r="AG30" s="44"/>
      <c r="AH30" s="44"/>
      <c r="AI30" s="66"/>
      <c r="AJ30" s="67"/>
      <c r="AK30" s="67"/>
      <c r="AL30" s="67"/>
      <c r="AM30" s="67"/>
      <c r="AN30" s="38"/>
      <c r="AO30" s="71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73"/>
    </row>
    <row r="31" s="32" customFormat="1" ht="16.5" spans="1:64">
      <c r="A31" s="46"/>
      <c r="B31" s="48"/>
      <c r="C31" s="48" t="s">
        <v>75</v>
      </c>
      <c r="D31" s="44"/>
      <c r="E31" s="44">
        <v>3</v>
      </c>
      <c r="F31" s="44">
        <v>3</v>
      </c>
      <c r="G31" s="44">
        <v>3</v>
      </c>
      <c r="H31" s="50">
        <v>3</v>
      </c>
      <c r="I31" s="44">
        <v>3</v>
      </c>
      <c r="J31" s="50">
        <v>3</v>
      </c>
      <c r="K31" s="44"/>
      <c r="L31" s="44">
        <v>3</v>
      </c>
      <c r="M31" s="44">
        <v>3</v>
      </c>
      <c r="N31" s="44"/>
      <c r="O31" s="44">
        <v>3</v>
      </c>
      <c r="P31" s="44">
        <v>3</v>
      </c>
      <c r="Q31" s="44">
        <v>3</v>
      </c>
      <c r="R31" s="50">
        <v>3</v>
      </c>
      <c r="S31" s="50">
        <v>3</v>
      </c>
      <c r="T31" s="50"/>
      <c r="U31" s="44">
        <v>3</v>
      </c>
      <c r="V31" s="44">
        <v>3</v>
      </c>
      <c r="W31" s="44">
        <v>5</v>
      </c>
      <c r="X31" s="44"/>
      <c r="Y31" s="44">
        <v>3</v>
      </c>
      <c r="Z31" s="44">
        <v>3</v>
      </c>
      <c r="AA31" s="55"/>
      <c r="AB31" s="55">
        <v>3</v>
      </c>
      <c r="AC31" s="55">
        <v>3</v>
      </c>
      <c r="AD31" s="55">
        <v>3</v>
      </c>
      <c r="AE31" s="55">
        <v>3</v>
      </c>
      <c r="AF31" s="55"/>
      <c r="AG31" s="44"/>
      <c r="AH31" s="44"/>
      <c r="AI31" s="66"/>
      <c r="AJ31" s="67"/>
      <c r="AK31" s="67"/>
      <c r="AL31" s="67"/>
      <c r="AM31" s="67"/>
      <c r="AN31" s="38"/>
      <c r="AO31" s="72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73"/>
    </row>
    <row r="32" s="32" customFormat="1" spans="1:64">
      <c r="A32" s="46" t="s">
        <v>35</v>
      </c>
      <c r="B32" s="47" t="s">
        <v>76</v>
      </c>
      <c r="C32" s="51" t="s">
        <v>69</v>
      </c>
      <c r="D32" s="52"/>
      <c r="E32" s="44"/>
      <c r="F32" s="44"/>
      <c r="G32" s="44"/>
      <c r="H32" s="44">
        <v>4</v>
      </c>
      <c r="I32" s="44">
        <v>4</v>
      </c>
      <c r="J32" s="44">
        <v>4</v>
      </c>
      <c r="K32" s="44">
        <v>4</v>
      </c>
      <c r="L32" s="44">
        <v>4</v>
      </c>
      <c r="M32" s="44">
        <v>4</v>
      </c>
      <c r="N32" s="44">
        <v>4</v>
      </c>
      <c r="O32" s="44">
        <v>4</v>
      </c>
      <c r="P32" s="44">
        <v>4</v>
      </c>
      <c r="Q32" s="44">
        <v>4</v>
      </c>
      <c r="R32" s="44">
        <v>4</v>
      </c>
      <c r="S32" s="55">
        <v>4</v>
      </c>
      <c r="T32" s="55"/>
      <c r="U32" s="55">
        <v>4</v>
      </c>
      <c r="V32" s="55">
        <v>4</v>
      </c>
      <c r="W32" s="55">
        <v>3.5</v>
      </c>
      <c r="X32" s="55">
        <v>4</v>
      </c>
      <c r="Y32" s="55">
        <v>4</v>
      </c>
      <c r="Z32" s="55">
        <v>4</v>
      </c>
      <c r="AA32" s="44">
        <v>4</v>
      </c>
      <c r="AB32" s="44">
        <v>4</v>
      </c>
      <c r="AC32" s="44">
        <v>4</v>
      </c>
      <c r="AD32" s="44">
        <v>4</v>
      </c>
      <c r="AE32" s="44">
        <v>4</v>
      </c>
      <c r="AF32" s="44"/>
      <c r="AG32" s="44"/>
      <c r="AH32" s="44"/>
      <c r="AI32" s="66">
        <f>IF(A32="","",COUNTIF(D32:AH33,"&gt;2")/2)</f>
        <v>22.5</v>
      </c>
      <c r="AJ32" s="67">
        <f>SUMPRODUCT(IFERROR((IFERROR(WEEKDAY($D$3:$AH$3,2),999)&lt;6)*D32:AH33,0))</f>
        <v>131.5</v>
      </c>
      <c r="AK32" s="67">
        <f>SUMPRODUCT((IFERROR(WEEKDAY($D$3:$AH$3,2),999)&lt;6)*D34:AH34)</f>
        <v>46</v>
      </c>
      <c r="AL32" s="67">
        <f>SUMPRODUCT(IFERROR((IFERROR(WEEKDAY($D$3:$AH$3,2),0)&gt;5)*D32:AH34,0))</f>
        <v>66</v>
      </c>
      <c r="AM32" s="67">
        <f>IFERROR(SUM(AJ32:AL34),"")</f>
        <v>243.5</v>
      </c>
      <c r="AN32" s="38" t="s">
        <v>72</v>
      </c>
      <c r="AO32" s="70">
        <f>SUMPRODUCT((IFERROR((D32:AH32+D33:AH33+D34:AH34),0)&gt;8)*1,IFERROR((D32:AH32+D33:AH33+D34:AH34-8),0))</f>
        <v>64</v>
      </c>
      <c r="AP32" s="67">
        <f>AM32-AO32</f>
        <v>179.5</v>
      </c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73"/>
    </row>
    <row r="33" s="32" customFormat="1" spans="1:64">
      <c r="A33" s="46"/>
      <c r="B33" s="48"/>
      <c r="C33" s="48" t="s">
        <v>73</v>
      </c>
      <c r="D33" s="44"/>
      <c r="E33" s="44"/>
      <c r="F33" s="44"/>
      <c r="G33" s="44"/>
      <c r="H33" s="44">
        <v>4</v>
      </c>
      <c r="I33" s="44">
        <v>4</v>
      </c>
      <c r="J33" s="44">
        <v>4</v>
      </c>
      <c r="K33" s="44">
        <v>4</v>
      </c>
      <c r="L33" s="44">
        <v>4</v>
      </c>
      <c r="M33" s="44">
        <v>4</v>
      </c>
      <c r="N33" s="44">
        <v>4</v>
      </c>
      <c r="O33" s="44">
        <v>4</v>
      </c>
      <c r="P33" s="44">
        <v>4</v>
      </c>
      <c r="Q33" s="44">
        <v>4</v>
      </c>
      <c r="R33" s="44">
        <v>4</v>
      </c>
      <c r="S33" s="55">
        <v>4</v>
      </c>
      <c r="T33" s="55"/>
      <c r="U33" s="55">
        <v>4</v>
      </c>
      <c r="V33" s="55">
        <v>4</v>
      </c>
      <c r="W33" s="55"/>
      <c r="X33" s="55">
        <v>4</v>
      </c>
      <c r="Y33" s="55">
        <v>4</v>
      </c>
      <c r="Z33" s="55">
        <v>4</v>
      </c>
      <c r="AA33" s="44">
        <v>4</v>
      </c>
      <c r="AB33" s="44">
        <v>4</v>
      </c>
      <c r="AC33" s="44">
        <v>4</v>
      </c>
      <c r="AD33" s="44">
        <v>4</v>
      </c>
      <c r="AE33" s="44">
        <v>4</v>
      </c>
      <c r="AF33" s="44"/>
      <c r="AG33" s="44"/>
      <c r="AH33" s="44"/>
      <c r="AI33" s="66"/>
      <c r="AJ33" s="67"/>
      <c r="AK33" s="67"/>
      <c r="AL33" s="67"/>
      <c r="AM33" s="67"/>
      <c r="AN33" s="38"/>
      <c r="AO33" s="71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73"/>
    </row>
    <row r="34" s="32" customFormat="1" ht="16.5" spans="1:64">
      <c r="A34" s="46"/>
      <c r="B34" s="48"/>
      <c r="C34" s="48" t="s">
        <v>75</v>
      </c>
      <c r="D34" s="44"/>
      <c r="E34" s="44"/>
      <c r="F34" s="44"/>
      <c r="G34" s="44"/>
      <c r="H34" s="44">
        <v>3</v>
      </c>
      <c r="I34" s="44">
        <v>3</v>
      </c>
      <c r="J34" s="44">
        <v>3</v>
      </c>
      <c r="K34" s="44">
        <v>3</v>
      </c>
      <c r="L34" s="44">
        <v>3</v>
      </c>
      <c r="M34" s="44">
        <v>3</v>
      </c>
      <c r="N34" s="44">
        <v>3</v>
      </c>
      <c r="O34" s="44">
        <v>3</v>
      </c>
      <c r="P34" s="44">
        <v>3</v>
      </c>
      <c r="Q34" s="44">
        <v>3</v>
      </c>
      <c r="R34" s="50">
        <v>3</v>
      </c>
      <c r="S34" s="57">
        <v>3</v>
      </c>
      <c r="T34" s="57"/>
      <c r="U34" s="57">
        <v>3</v>
      </c>
      <c r="V34" s="57">
        <v>3</v>
      </c>
      <c r="W34" s="57"/>
      <c r="X34" s="57">
        <v>3</v>
      </c>
      <c r="Y34" s="57">
        <v>3</v>
      </c>
      <c r="Z34" s="57">
        <v>3</v>
      </c>
      <c r="AA34" s="44">
        <v>1</v>
      </c>
      <c r="AB34" s="44">
        <v>3</v>
      </c>
      <c r="AC34" s="44">
        <v>3</v>
      </c>
      <c r="AD34" s="44">
        <v>3</v>
      </c>
      <c r="AE34" s="44">
        <v>3</v>
      </c>
      <c r="AF34" s="44"/>
      <c r="AG34" s="44"/>
      <c r="AH34" s="44"/>
      <c r="AI34" s="66"/>
      <c r="AJ34" s="67"/>
      <c r="AK34" s="67"/>
      <c r="AL34" s="67"/>
      <c r="AM34" s="67"/>
      <c r="AN34" s="38"/>
      <c r="AO34" s="72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73"/>
    </row>
    <row r="35" s="32" customFormat="1" spans="1:64">
      <c r="A35" s="46" t="s">
        <v>36</v>
      </c>
      <c r="B35" s="47" t="s">
        <v>76</v>
      </c>
      <c r="C35" s="51" t="s">
        <v>69</v>
      </c>
      <c r="D35" s="52"/>
      <c r="E35" s="44"/>
      <c r="F35" s="44"/>
      <c r="G35" s="44"/>
      <c r="H35" s="44"/>
      <c r="I35" s="44"/>
      <c r="J35" s="44">
        <v>4</v>
      </c>
      <c r="K35" s="44">
        <v>4</v>
      </c>
      <c r="L35" s="44">
        <v>4</v>
      </c>
      <c r="M35" s="44">
        <v>4</v>
      </c>
      <c r="N35" s="44">
        <v>4</v>
      </c>
      <c r="O35" s="44">
        <v>4</v>
      </c>
      <c r="P35" s="44">
        <v>4</v>
      </c>
      <c r="Q35" s="44">
        <v>4</v>
      </c>
      <c r="R35" s="44"/>
      <c r="S35" s="44"/>
      <c r="T35" s="44"/>
      <c r="U35" s="44">
        <v>4</v>
      </c>
      <c r="V35" s="44">
        <v>4</v>
      </c>
      <c r="W35" s="44">
        <v>3.5</v>
      </c>
      <c r="X35" s="44">
        <v>4</v>
      </c>
      <c r="Y35" s="44">
        <v>4</v>
      </c>
      <c r="Z35" s="44">
        <v>4</v>
      </c>
      <c r="AA35" s="44">
        <v>4</v>
      </c>
      <c r="AB35" s="44">
        <v>4</v>
      </c>
      <c r="AC35" s="44">
        <v>4</v>
      </c>
      <c r="AD35" s="44">
        <v>4</v>
      </c>
      <c r="AE35" s="44">
        <v>4</v>
      </c>
      <c r="AF35" s="44"/>
      <c r="AG35" s="44"/>
      <c r="AH35" s="44"/>
      <c r="AI35" s="66">
        <f>IF(A35="","",COUNTIF(D35:AH36,"&gt;2")/2)</f>
        <v>18.5</v>
      </c>
      <c r="AJ35" s="67">
        <f>SUMPRODUCT(IFERROR((IFERROR(WEEKDAY($D$3:$AH$3,2),999)&lt;6)*D35:AH36,0))</f>
        <v>115.5</v>
      </c>
      <c r="AK35" s="67">
        <f>SUMPRODUCT((IFERROR(WEEKDAY($D$3:$AH$3,2),999)&lt;6)*D37:AH37)</f>
        <v>40</v>
      </c>
      <c r="AL35" s="67">
        <f>SUMPRODUCT(IFERROR((IFERROR(WEEKDAY($D$3:$AH$3,2),0)&gt;5)*D35:AH37,0))</f>
        <v>44</v>
      </c>
      <c r="AM35" s="67">
        <f>IFERROR(SUM(AJ35:AL37),"")</f>
        <v>199.5</v>
      </c>
      <c r="AN35" s="38" t="s">
        <v>72</v>
      </c>
      <c r="AO35" s="70">
        <f>SUMPRODUCT((IFERROR((D35:AH35+D36:AH36+D37:AH37),0)&gt;8)*1,IFERROR((D35:AH35+D36:AH36+D37:AH37-8),0))</f>
        <v>52</v>
      </c>
      <c r="AP35" s="67">
        <f>AM35-AO35</f>
        <v>147.5</v>
      </c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73"/>
    </row>
    <row r="36" s="32" customFormat="1" spans="1:64">
      <c r="A36" s="46"/>
      <c r="B36" s="48"/>
      <c r="C36" s="48" t="s">
        <v>73</v>
      </c>
      <c r="D36" s="44"/>
      <c r="E36" s="44"/>
      <c r="F36" s="44"/>
      <c r="G36" s="44"/>
      <c r="H36" s="44"/>
      <c r="I36" s="44"/>
      <c r="J36" s="44">
        <v>4</v>
      </c>
      <c r="K36" s="44">
        <v>4</v>
      </c>
      <c r="L36" s="44">
        <v>4</v>
      </c>
      <c r="M36" s="44">
        <v>4</v>
      </c>
      <c r="N36" s="44">
        <v>4</v>
      </c>
      <c r="O36" s="44">
        <v>4</v>
      </c>
      <c r="P36" s="44">
        <v>4</v>
      </c>
      <c r="Q36" s="44">
        <v>4</v>
      </c>
      <c r="R36" s="44"/>
      <c r="S36" s="44"/>
      <c r="T36" s="44"/>
      <c r="U36" s="44">
        <v>4</v>
      </c>
      <c r="V36" s="44">
        <v>4</v>
      </c>
      <c r="W36" s="44"/>
      <c r="X36" s="44">
        <v>4</v>
      </c>
      <c r="Y36" s="44">
        <v>4</v>
      </c>
      <c r="Z36" s="44">
        <v>4</v>
      </c>
      <c r="AA36" s="44">
        <v>4</v>
      </c>
      <c r="AB36" s="44">
        <v>4</v>
      </c>
      <c r="AC36" s="44">
        <v>4</v>
      </c>
      <c r="AD36" s="44">
        <v>4</v>
      </c>
      <c r="AE36" s="44">
        <v>4</v>
      </c>
      <c r="AF36" s="44"/>
      <c r="AG36" s="44"/>
      <c r="AH36" s="44"/>
      <c r="AI36" s="66"/>
      <c r="AJ36" s="67"/>
      <c r="AK36" s="67"/>
      <c r="AL36" s="67"/>
      <c r="AM36" s="67"/>
      <c r="AN36" s="38"/>
      <c r="AO36" s="71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73"/>
    </row>
    <row r="37" s="32" customFormat="1" ht="16.5" spans="1:64">
      <c r="A37" s="46"/>
      <c r="B37" s="48"/>
      <c r="C37" s="48" t="s">
        <v>75</v>
      </c>
      <c r="D37" s="44"/>
      <c r="E37" s="44"/>
      <c r="F37" s="44"/>
      <c r="G37" s="44"/>
      <c r="H37" s="50"/>
      <c r="I37" s="44"/>
      <c r="J37" s="44">
        <v>3</v>
      </c>
      <c r="K37" s="44">
        <v>3</v>
      </c>
      <c r="L37" s="44">
        <v>3</v>
      </c>
      <c r="M37" s="44">
        <v>3</v>
      </c>
      <c r="N37" s="44">
        <v>3</v>
      </c>
      <c r="O37" s="44">
        <v>3</v>
      </c>
      <c r="P37" s="44">
        <v>3</v>
      </c>
      <c r="Q37" s="44">
        <v>3</v>
      </c>
      <c r="R37" s="50"/>
      <c r="S37" s="50"/>
      <c r="T37" s="50"/>
      <c r="U37" s="44">
        <v>3</v>
      </c>
      <c r="V37" s="44">
        <v>3</v>
      </c>
      <c r="W37" s="44"/>
      <c r="X37" s="44">
        <v>3</v>
      </c>
      <c r="Y37" s="44">
        <v>3</v>
      </c>
      <c r="Z37" s="44">
        <v>3</v>
      </c>
      <c r="AA37" s="44">
        <v>1</v>
      </c>
      <c r="AB37" s="44">
        <v>3</v>
      </c>
      <c r="AC37" s="44">
        <v>3</v>
      </c>
      <c r="AD37" s="44">
        <v>3</v>
      </c>
      <c r="AE37" s="44">
        <v>3</v>
      </c>
      <c r="AF37" s="44"/>
      <c r="AG37" s="44"/>
      <c r="AH37" s="44"/>
      <c r="AI37" s="66"/>
      <c r="AJ37" s="67"/>
      <c r="AK37" s="67"/>
      <c r="AL37" s="67"/>
      <c r="AM37" s="67"/>
      <c r="AN37" s="38"/>
      <c r="AO37" s="72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73"/>
    </row>
    <row r="38" s="32" customFormat="1" spans="1:64">
      <c r="A38" s="46" t="s">
        <v>37</v>
      </c>
      <c r="B38" s="47" t="s">
        <v>76</v>
      </c>
      <c r="C38" s="51" t="s">
        <v>69</v>
      </c>
      <c r="D38" s="52"/>
      <c r="E38" s="44"/>
      <c r="F38" s="44"/>
      <c r="G38" s="44"/>
      <c r="H38" s="44"/>
      <c r="I38" s="44">
        <v>4</v>
      </c>
      <c r="J38" s="44">
        <v>4</v>
      </c>
      <c r="K38" s="44">
        <v>4</v>
      </c>
      <c r="L38" s="44">
        <v>4</v>
      </c>
      <c r="M38" s="44">
        <v>4</v>
      </c>
      <c r="N38" s="44">
        <v>4</v>
      </c>
      <c r="O38" s="44"/>
      <c r="P38" s="44">
        <v>4</v>
      </c>
      <c r="Q38" s="44">
        <v>4</v>
      </c>
      <c r="R38" s="44">
        <v>3</v>
      </c>
      <c r="S38" s="44">
        <v>4</v>
      </c>
      <c r="T38" s="44"/>
      <c r="U38" s="44">
        <v>4</v>
      </c>
      <c r="V38" s="44">
        <v>4</v>
      </c>
      <c r="W38" s="44">
        <v>4</v>
      </c>
      <c r="X38" s="44">
        <v>4</v>
      </c>
      <c r="Y38" s="44">
        <v>4</v>
      </c>
      <c r="Z38" s="44"/>
      <c r="AA38" s="55">
        <v>4</v>
      </c>
      <c r="AB38" s="55">
        <v>4</v>
      </c>
      <c r="AC38" s="55">
        <v>4</v>
      </c>
      <c r="AD38" s="55">
        <v>4</v>
      </c>
      <c r="AE38" s="55">
        <v>4</v>
      </c>
      <c r="AF38" s="55"/>
      <c r="AG38" s="44"/>
      <c r="AH38" s="44"/>
      <c r="AI38" s="66">
        <f>IF(A38="","",COUNTIF(D38:AH39,"&gt;2")/2)</f>
        <v>19.5</v>
      </c>
      <c r="AJ38" s="67">
        <f>SUMPRODUCT(IFERROR((IFERROR(WEEKDAY($D$3:$AH$3,2),999)&lt;6)*D38:AH39,0))</f>
        <v>116</v>
      </c>
      <c r="AK38" s="67">
        <f>SUMPRODUCT((IFERROR(WEEKDAY($D$3:$AH$3,2),999)&lt;6)*D40:AH40)</f>
        <v>39</v>
      </c>
      <c r="AL38" s="67">
        <f>SUMPRODUCT(IFERROR((IFERROR(WEEKDAY($D$3:$AH$3,2),0)&gt;5)*D38:AH40,0))</f>
        <v>49</v>
      </c>
      <c r="AM38" s="67">
        <f>IFERROR(SUM(AJ38:AL40),"")</f>
        <v>204</v>
      </c>
      <c r="AN38" s="38" t="s">
        <v>72</v>
      </c>
      <c r="AO38" s="70">
        <f>SUMPRODUCT((IFERROR((D38:AH38+D39:AH39+D40:AH40),0)&gt;8)*1,IFERROR((D38:AH38+D39:AH39+D40:AH40-8),0))</f>
        <v>48</v>
      </c>
      <c r="AP38" s="67">
        <f>AM38-AO38</f>
        <v>156</v>
      </c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73"/>
    </row>
    <row r="39" s="32" customFormat="1" spans="1:64">
      <c r="A39" s="46"/>
      <c r="B39" s="48"/>
      <c r="C39" s="48" t="s">
        <v>73</v>
      </c>
      <c r="D39" s="44"/>
      <c r="E39" s="44"/>
      <c r="F39" s="44"/>
      <c r="G39" s="44"/>
      <c r="H39" s="44"/>
      <c r="I39" s="44"/>
      <c r="J39" s="44">
        <v>4</v>
      </c>
      <c r="K39" s="44">
        <v>4</v>
      </c>
      <c r="L39" s="44">
        <v>4</v>
      </c>
      <c r="M39" s="44">
        <v>4</v>
      </c>
      <c r="N39" s="44">
        <v>4</v>
      </c>
      <c r="O39" s="44"/>
      <c r="P39" s="44">
        <v>4</v>
      </c>
      <c r="Q39" s="44">
        <v>4</v>
      </c>
      <c r="R39" s="44">
        <v>4</v>
      </c>
      <c r="S39" s="44">
        <v>4</v>
      </c>
      <c r="T39" s="44"/>
      <c r="U39" s="44">
        <v>4</v>
      </c>
      <c r="V39" s="44">
        <v>4</v>
      </c>
      <c r="W39" s="44">
        <v>4</v>
      </c>
      <c r="X39" s="44">
        <v>4</v>
      </c>
      <c r="Y39" s="44">
        <v>4</v>
      </c>
      <c r="Z39" s="44"/>
      <c r="AA39" s="55">
        <v>4</v>
      </c>
      <c r="AB39" s="55">
        <v>4</v>
      </c>
      <c r="AC39" s="55">
        <v>4</v>
      </c>
      <c r="AD39" s="55">
        <v>4</v>
      </c>
      <c r="AE39" s="55">
        <v>4</v>
      </c>
      <c r="AF39" s="55"/>
      <c r="AG39" s="44"/>
      <c r="AH39" s="44"/>
      <c r="AI39" s="66"/>
      <c r="AJ39" s="67"/>
      <c r="AK39" s="67"/>
      <c r="AL39" s="67"/>
      <c r="AM39" s="67"/>
      <c r="AN39" s="38"/>
      <c r="AO39" s="71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73"/>
    </row>
    <row r="40" s="32" customFormat="1" ht="16.5" spans="1:64">
      <c r="A40" s="46"/>
      <c r="B40" s="48"/>
      <c r="C40" s="48" t="s">
        <v>75</v>
      </c>
      <c r="D40" s="44"/>
      <c r="E40" s="44"/>
      <c r="F40" s="44"/>
      <c r="G40" s="44"/>
      <c r="H40" s="44"/>
      <c r="I40" s="44"/>
      <c r="J40" s="44">
        <v>3</v>
      </c>
      <c r="K40" s="44">
        <v>3</v>
      </c>
      <c r="L40" s="44">
        <v>1</v>
      </c>
      <c r="M40" s="44">
        <v>4</v>
      </c>
      <c r="N40" s="44">
        <v>3</v>
      </c>
      <c r="O40" s="44"/>
      <c r="P40" s="44">
        <v>3</v>
      </c>
      <c r="Q40" s="44">
        <v>3</v>
      </c>
      <c r="R40" s="50">
        <v>3</v>
      </c>
      <c r="S40" s="50"/>
      <c r="T40" s="50"/>
      <c r="U40" s="44">
        <v>3</v>
      </c>
      <c r="V40" s="44">
        <v>3</v>
      </c>
      <c r="W40" s="44">
        <v>5</v>
      </c>
      <c r="X40" s="44">
        <v>1</v>
      </c>
      <c r="Y40" s="44">
        <v>3</v>
      </c>
      <c r="Z40" s="44"/>
      <c r="AA40" s="55">
        <v>1</v>
      </c>
      <c r="AB40" s="55">
        <v>3</v>
      </c>
      <c r="AC40" s="55">
        <v>3</v>
      </c>
      <c r="AD40" s="55">
        <v>3</v>
      </c>
      <c r="AE40" s="55">
        <v>1</v>
      </c>
      <c r="AF40" s="55"/>
      <c r="AG40" s="44"/>
      <c r="AH40" s="44"/>
      <c r="AI40" s="66"/>
      <c r="AJ40" s="67"/>
      <c r="AK40" s="67"/>
      <c r="AL40" s="67"/>
      <c r="AM40" s="67"/>
      <c r="AN40" s="38"/>
      <c r="AO40" s="72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73"/>
    </row>
    <row r="41" s="31" customFormat="1" spans="1:16384">
      <c r="A41" s="46" t="s">
        <v>38</v>
      </c>
      <c r="B41" s="47" t="s">
        <v>76</v>
      </c>
      <c r="C41" s="51" t="s">
        <v>69</v>
      </c>
      <c r="D41" s="52"/>
      <c r="E41" s="44"/>
      <c r="F41" s="44"/>
      <c r="G41" s="44"/>
      <c r="H41" s="44"/>
      <c r="I41" s="44"/>
      <c r="J41" s="44">
        <v>4</v>
      </c>
      <c r="K41" s="44">
        <v>4</v>
      </c>
      <c r="L41" s="44">
        <v>4</v>
      </c>
      <c r="M41" s="44">
        <v>4</v>
      </c>
      <c r="N41" s="44">
        <v>4</v>
      </c>
      <c r="O41" s="44">
        <v>4</v>
      </c>
      <c r="P41" s="44">
        <v>4</v>
      </c>
      <c r="Q41" s="44">
        <v>4</v>
      </c>
      <c r="R41" s="44">
        <v>4</v>
      </c>
      <c r="S41" s="44">
        <v>4</v>
      </c>
      <c r="T41" s="44"/>
      <c r="U41" s="44">
        <v>4</v>
      </c>
      <c r="V41" s="44">
        <v>4</v>
      </c>
      <c r="W41" s="44"/>
      <c r="X41" s="44">
        <v>4</v>
      </c>
      <c r="Y41" s="44"/>
      <c r="Z41" s="44"/>
      <c r="AA41" s="44"/>
      <c r="AB41" s="44"/>
      <c r="AC41" s="44"/>
      <c r="AD41" s="44"/>
      <c r="AE41" s="44">
        <v>4</v>
      </c>
      <c r="AF41" s="44"/>
      <c r="AG41" s="44"/>
      <c r="AH41" s="44"/>
      <c r="AI41" s="66">
        <f>IF(A41="","",COUNTIF(D41:AH42,"&gt;2")/2)</f>
        <v>13.5</v>
      </c>
      <c r="AJ41" s="67">
        <f>SUMPRODUCT(IFERROR((IFERROR(WEEKDAY($D$3:$AH$3,2),999)&lt;6)*D41:AH42,0))</f>
        <v>78</v>
      </c>
      <c r="AK41" s="67">
        <f>SUMPRODUCT((IFERROR(WEEKDAY($D$3:$AH$3,2),999)&lt;6)*D43:AH43)</f>
        <v>28</v>
      </c>
      <c r="AL41" s="67">
        <f>SUMPRODUCT(IFERROR((IFERROR(WEEKDAY($D$3:$AH$3,2),0)&gt;5)*D41:AH43,0))</f>
        <v>44</v>
      </c>
      <c r="AM41" s="67">
        <f>IFERROR(SUM(AJ41:AL43),"")</f>
        <v>150</v>
      </c>
      <c r="AN41" s="38" t="s">
        <v>72</v>
      </c>
      <c r="AO41" s="70">
        <f>SUMPRODUCT((IFERROR((D41:AH41+D42:AH42+D43:AH43),0)&gt;8)*1,IFERROR((D41:AH41+D42:AH42+D43:AH43-8),0))</f>
        <v>40</v>
      </c>
      <c r="AP41" s="67">
        <f>AM41-AO41</f>
        <v>110</v>
      </c>
      <c r="XFB41" s="32"/>
      <c r="XFC41" s="32"/>
      <c r="XFD41" s="32"/>
    </row>
    <row r="42" s="31" customFormat="1" spans="1:16384">
      <c r="A42" s="46"/>
      <c r="B42" s="48"/>
      <c r="C42" s="48" t="s">
        <v>73</v>
      </c>
      <c r="D42" s="44"/>
      <c r="E42" s="44"/>
      <c r="F42" s="44"/>
      <c r="G42" s="44"/>
      <c r="H42" s="44"/>
      <c r="I42" s="44"/>
      <c r="J42" s="44">
        <v>4</v>
      </c>
      <c r="K42" s="44">
        <v>4</v>
      </c>
      <c r="L42" s="44">
        <v>4</v>
      </c>
      <c r="M42" s="44">
        <v>4</v>
      </c>
      <c r="N42" s="44">
        <v>4</v>
      </c>
      <c r="O42" s="44">
        <v>4</v>
      </c>
      <c r="P42" s="44">
        <v>4</v>
      </c>
      <c r="Q42" s="44">
        <v>4</v>
      </c>
      <c r="R42" s="44">
        <v>4</v>
      </c>
      <c r="S42" s="44">
        <v>4</v>
      </c>
      <c r="T42" s="44"/>
      <c r="U42" s="44">
        <v>4</v>
      </c>
      <c r="V42" s="44">
        <v>4</v>
      </c>
      <c r="W42" s="44"/>
      <c r="X42" s="44">
        <v>2</v>
      </c>
      <c r="Y42" s="44"/>
      <c r="Z42" s="44"/>
      <c r="AA42" s="44"/>
      <c r="AB42" s="44"/>
      <c r="AC42" s="44"/>
      <c r="AD42" s="44"/>
      <c r="AE42" s="44">
        <v>4</v>
      </c>
      <c r="AF42" s="44"/>
      <c r="AG42" s="44"/>
      <c r="AH42" s="44"/>
      <c r="AI42" s="66"/>
      <c r="AJ42" s="67"/>
      <c r="AK42" s="67"/>
      <c r="AL42" s="67"/>
      <c r="AM42" s="67"/>
      <c r="AN42" s="38"/>
      <c r="AO42" s="71"/>
      <c r="AP42" s="67"/>
      <c r="XFB42" s="32"/>
      <c r="XFC42" s="32"/>
      <c r="XFD42" s="32"/>
    </row>
    <row r="43" s="31" customFormat="1" ht="16.5" spans="1:16384">
      <c r="A43" s="46"/>
      <c r="B43" s="48"/>
      <c r="C43" s="48" t="s">
        <v>75</v>
      </c>
      <c r="D43" s="44"/>
      <c r="E43" s="44"/>
      <c r="F43" s="44"/>
      <c r="G43" s="44"/>
      <c r="H43" s="44"/>
      <c r="I43" s="44"/>
      <c r="J43" s="44">
        <v>3</v>
      </c>
      <c r="K43" s="44">
        <v>3</v>
      </c>
      <c r="L43" s="44">
        <v>3</v>
      </c>
      <c r="M43" s="44">
        <v>4</v>
      </c>
      <c r="N43" s="44">
        <v>3</v>
      </c>
      <c r="O43" s="44">
        <v>3</v>
      </c>
      <c r="P43" s="44">
        <v>3</v>
      </c>
      <c r="Q43" s="44">
        <v>3</v>
      </c>
      <c r="R43" s="50">
        <v>3</v>
      </c>
      <c r="S43" s="50">
        <v>3</v>
      </c>
      <c r="T43" s="50"/>
      <c r="U43" s="44">
        <v>3</v>
      </c>
      <c r="V43" s="44">
        <v>3</v>
      </c>
      <c r="W43" s="44"/>
      <c r="X43" s="44"/>
      <c r="Y43" s="44"/>
      <c r="Z43" s="44"/>
      <c r="AA43" s="44"/>
      <c r="AB43" s="44"/>
      <c r="AC43" s="44"/>
      <c r="AD43" s="44"/>
      <c r="AE43" s="44">
        <v>3</v>
      </c>
      <c r="AF43" s="44"/>
      <c r="AG43" s="44"/>
      <c r="AH43" s="44"/>
      <c r="AI43" s="66"/>
      <c r="AJ43" s="67"/>
      <c r="AK43" s="67"/>
      <c r="AL43" s="67"/>
      <c r="AM43" s="67"/>
      <c r="AN43" s="38"/>
      <c r="AO43" s="72"/>
      <c r="AP43" s="67"/>
      <c r="XFB43" s="32"/>
      <c r="XFC43" s="32"/>
      <c r="XFD43" s="32"/>
    </row>
    <row r="44" s="31" customFormat="1" spans="1:16384">
      <c r="A44" s="46" t="s">
        <v>39</v>
      </c>
      <c r="B44" s="47" t="s">
        <v>76</v>
      </c>
      <c r="C44" s="51" t="s">
        <v>69</v>
      </c>
      <c r="D44" s="52"/>
      <c r="E44" s="44"/>
      <c r="F44" s="44"/>
      <c r="G44" s="44"/>
      <c r="H44" s="44"/>
      <c r="I44" s="44"/>
      <c r="J44" s="44">
        <v>4</v>
      </c>
      <c r="K44" s="44">
        <v>4</v>
      </c>
      <c r="L44" s="44">
        <v>4</v>
      </c>
      <c r="M44" s="44">
        <v>4</v>
      </c>
      <c r="N44" s="44">
        <v>4</v>
      </c>
      <c r="O44" s="44">
        <v>4</v>
      </c>
      <c r="P44" s="44">
        <v>4</v>
      </c>
      <c r="Q44" s="44">
        <v>4</v>
      </c>
      <c r="R44" s="44">
        <v>4</v>
      </c>
      <c r="S44" s="44">
        <v>4</v>
      </c>
      <c r="T44" s="44"/>
      <c r="U44" s="44"/>
      <c r="V44" s="44">
        <v>4</v>
      </c>
      <c r="W44" s="44">
        <v>4</v>
      </c>
      <c r="X44" s="44"/>
      <c r="Y44" s="44">
        <v>4</v>
      </c>
      <c r="Z44" s="44">
        <v>4</v>
      </c>
      <c r="AA44" s="44">
        <v>4</v>
      </c>
      <c r="AB44" s="44">
        <v>4</v>
      </c>
      <c r="AC44" s="44">
        <v>4</v>
      </c>
      <c r="AD44" s="44">
        <v>4</v>
      </c>
      <c r="AE44" s="44">
        <v>4</v>
      </c>
      <c r="AF44" s="44"/>
      <c r="AG44" s="44"/>
      <c r="AH44" s="44"/>
      <c r="AI44" s="66">
        <f>IF(A44="","",COUNTIF(D44:AH45,"&gt;2")/2)</f>
        <v>19.5</v>
      </c>
      <c r="AJ44" s="67">
        <f>SUMPRODUCT(IFERROR((IFERROR(WEEKDAY($D$3:$AH$3,2),999)&lt;6)*D44:AH45,0))</f>
        <v>108</v>
      </c>
      <c r="AK44" s="67">
        <f>SUMPRODUCT((IFERROR(WEEKDAY($D$3:$AH$3,2),999)&lt;6)*D46:AH46)</f>
        <v>42.5</v>
      </c>
      <c r="AL44" s="67">
        <f>SUMPRODUCT(IFERROR((IFERROR(WEEKDAY($D$3:$AH$3,2),0)&gt;5)*D44:AH46,0))</f>
        <v>66</v>
      </c>
      <c r="AM44" s="67">
        <f>IFERROR(SUM(AJ44:AL46),"")</f>
        <v>216.5</v>
      </c>
      <c r="AN44" s="38" t="s">
        <v>72</v>
      </c>
      <c r="AO44" s="70">
        <f>SUMPRODUCT((IFERROR((D44:AH44+D45:AH45+D46:AH46),0)&gt;8)*1,IFERROR((D44:AH44+D45:AH45+D46:AH46-8),0))</f>
        <v>58</v>
      </c>
      <c r="AP44" s="67">
        <f>AM44-AO44</f>
        <v>158.5</v>
      </c>
      <c r="XFB44" s="32"/>
      <c r="XFC44" s="32"/>
      <c r="XFD44" s="32"/>
    </row>
    <row r="45" s="31" customFormat="1" spans="1:16384">
      <c r="A45" s="46"/>
      <c r="B45" s="48"/>
      <c r="C45" s="48" t="s">
        <v>73</v>
      </c>
      <c r="D45" s="44"/>
      <c r="E45" s="44"/>
      <c r="F45" s="44"/>
      <c r="G45" s="44"/>
      <c r="H45" s="44"/>
      <c r="I45" s="44">
        <v>4</v>
      </c>
      <c r="J45" s="44">
        <v>4</v>
      </c>
      <c r="K45" s="44">
        <v>4</v>
      </c>
      <c r="L45" s="44">
        <v>4</v>
      </c>
      <c r="M45" s="44">
        <v>4</v>
      </c>
      <c r="N45" s="44">
        <v>4</v>
      </c>
      <c r="O45" s="44">
        <v>4</v>
      </c>
      <c r="P45" s="44">
        <v>4</v>
      </c>
      <c r="Q45" s="44">
        <v>4</v>
      </c>
      <c r="R45" s="44">
        <v>4</v>
      </c>
      <c r="S45" s="44">
        <v>4</v>
      </c>
      <c r="T45" s="44"/>
      <c r="U45" s="44"/>
      <c r="V45" s="44">
        <v>4</v>
      </c>
      <c r="W45" s="44">
        <v>4</v>
      </c>
      <c r="X45" s="44"/>
      <c r="Y45" s="44">
        <v>4</v>
      </c>
      <c r="Z45" s="44">
        <v>4</v>
      </c>
      <c r="AA45" s="44">
        <v>4</v>
      </c>
      <c r="AB45" s="44">
        <v>4</v>
      </c>
      <c r="AC45" s="44">
        <v>4</v>
      </c>
      <c r="AD45" s="44">
        <v>4</v>
      </c>
      <c r="AE45" s="44">
        <v>4</v>
      </c>
      <c r="AF45" s="44"/>
      <c r="AG45" s="44"/>
      <c r="AH45" s="44"/>
      <c r="AI45" s="66"/>
      <c r="AJ45" s="67"/>
      <c r="AK45" s="67"/>
      <c r="AL45" s="67"/>
      <c r="AM45" s="67"/>
      <c r="AN45" s="38"/>
      <c r="AO45" s="71"/>
      <c r="AP45" s="67"/>
      <c r="XFB45" s="32"/>
      <c r="XFC45" s="32"/>
      <c r="XFD45" s="32"/>
    </row>
    <row r="46" s="31" customFormat="1" ht="16.5" spans="1:16384">
      <c r="A46" s="46"/>
      <c r="B46" s="48"/>
      <c r="C46" s="48" t="s">
        <v>75</v>
      </c>
      <c r="D46" s="44"/>
      <c r="E46" s="44"/>
      <c r="F46" s="44"/>
      <c r="G46" s="44"/>
      <c r="H46" s="50"/>
      <c r="I46" s="44">
        <v>2.5</v>
      </c>
      <c r="J46" s="44">
        <v>3</v>
      </c>
      <c r="K46" s="44">
        <v>3</v>
      </c>
      <c r="L46" s="44">
        <v>3</v>
      </c>
      <c r="M46" s="44">
        <v>3</v>
      </c>
      <c r="N46" s="44">
        <v>3</v>
      </c>
      <c r="O46" s="44">
        <v>3</v>
      </c>
      <c r="P46" s="44">
        <v>3</v>
      </c>
      <c r="Q46" s="44">
        <v>3</v>
      </c>
      <c r="R46" s="50">
        <v>3</v>
      </c>
      <c r="S46" s="50">
        <v>3</v>
      </c>
      <c r="T46" s="50"/>
      <c r="U46" s="44"/>
      <c r="V46" s="44">
        <v>3.5</v>
      </c>
      <c r="W46" s="44">
        <v>3.5</v>
      </c>
      <c r="X46" s="44"/>
      <c r="Y46" s="44">
        <v>3</v>
      </c>
      <c r="Z46" s="44">
        <v>3</v>
      </c>
      <c r="AA46" s="44">
        <v>3</v>
      </c>
      <c r="AB46" s="44">
        <v>3</v>
      </c>
      <c r="AC46" s="44">
        <v>3</v>
      </c>
      <c r="AD46" s="44">
        <v>3</v>
      </c>
      <c r="AE46" s="44">
        <v>3</v>
      </c>
      <c r="AF46" s="44"/>
      <c r="AG46" s="44"/>
      <c r="AH46" s="44"/>
      <c r="AI46" s="66"/>
      <c r="AJ46" s="67"/>
      <c r="AK46" s="67"/>
      <c r="AL46" s="67"/>
      <c r="AM46" s="67"/>
      <c r="AN46" s="38"/>
      <c r="AO46" s="72"/>
      <c r="AP46" s="67"/>
      <c r="XFB46" s="32"/>
      <c r="XFC46" s="32"/>
      <c r="XFD46" s="32"/>
    </row>
    <row r="47" s="31" customFormat="1" spans="1:16384">
      <c r="A47" s="46" t="s">
        <v>40</v>
      </c>
      <c r="B47" s="47" t="s">
        <v>76</v>
      </c>
      <c r="C47" s="51" t="s">
        <v>69</v>
      </c>
      <c r="D47" s="52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>
        <v>4</v>
      </c>
      <c r="Q47" s="44">
        <v>4</v>
      </c>
      <c r="R47" s="44">
        <v>4</v>
      </c>
      <c r="S47" s="44">
        <v>4</v>
      </c>
      <c r="T47" s="44"/>
      <c r="U47" s="44">
        <v>4</v>
      </c>
      <c r="V47" s="44">
        <v>4</v>
      </c>
      <c r="W47" s="44"/>
      <c r="X47" s="44">
        <v>4</v>
      </c>
      <c r="Y47" s="44">
        <v>4</v>
      </c>
      <c r="Z47" s="44">
        <v>4</v>
      </c>
      <c r="AA47" s="44">
        <v>4</v>
      </c>
      <c r="AB47" s="44"/>
      <c r="AC47" s="44">
        <v>4</v>
      </c>
      <c r="AD47" s="44">
        <v>4</v>
      </c>
      <c r="AE47" s="44">
        <v>4</v>
      </c>
      <c r="AF47" s="44"/>
      <c r="AG47" s="44"/>
      <c r="AH47" s="44"/>
      <c r="AI47" s="66">
        <f>IF(A47="","",COUNTIF(D47:AH48,"&gt;2")/2)</f>
        <v>13</v>
      </c>
      <c r="AJ47" s="67">
        <f>SUMPRODUCT(IFERROR((IFERROR(WEEKDAY($D$3:$AH$3,2),999)&lt;6)*D47:AH48,0))</f>
        <v>71</v>
      </c>
      <c r="AK47" s="67">
        <f>SUMPRODUCT((IFERROR(WEEKDAY($D$3:$AH$3,2),999)&lt;6)*D49:AH49)</f>
        <v>24.5</v>
      </c>
      <c r="AL47" s="67">
        <f>SUMPRODUCT(IFERROR((IFERROR(WEEKDAY($D$3:$AH$3,2),0)&gt;5)*D47:AH49,0))</f>
        <v>44.5</v>
      </c>
      <c r="AM47" s="67">
        <f>IFERROR(SUM(AJ47:AL49),"")</f>
        <v>140</v>
      </c>
      <c r="AN47" s="38" t="s">
        <v>72</v>
      </c>
      <c r="AO47" s="70">
        <f>SUMPRODUCT((IFERROR((D47:AH47+D48:AH48+D49:AH49),0)&gt;8)*1,IFERROR((D47:AH47+D48:AH48+D49:AH49-8),0))</f>
        <v>37</v>
      </c>
      <c r="AP47" s="67">
        <f>AM47-AO47</f>
        <v>103</v>
      </c>
      <c r="XFB47" s="32"/>
      <c r="XFC47" s="32"/>
      <c r="XFD47" s="32"/>
    </row>
    <row r="48" s="31" customFormat="1" spans="1:16384">
      <c r="A48" s="46"/>
      <c r="B48" s="48"/>
      <c r="C48" s="48" t="s">
        <v>73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>
        <v>4</v>
      </c>
      <c r="Q48" s="44">
        <v>4</v>
      </c>
      <c r="R48" s="44">
        <v>4</v>
      </c>
      <c r="S48" s="44">
        <v>4</v>
      </c>
      <c r="T48" s="44"/>
      <c r="U48" s="44">
        <v>4</v>
      </c>
      <c r="V48" s="44">
        <v>4</v>
      </c>
      <c r="W48" s="44"/>
      <c r="X48" s="44">
        <v>4</v>
      </c>
      <c r="Y48" s="44">
        <v>4</v>
      </c>
      <c r="Z48" s="44">
        <v>4</v>
      </c>
      <c r="AA48" s="44">
        <v>4</v>
      </c>
      <c r="AB48" s="44"/>
      <c r="AC48" s="44">
        <v>4</v>
      </c>
      <c r="AD48" s="44">
        <v>4</v>
      </c>
      <c r="AE48" s="44">
        <v>3</v>
      </c>
      <c r="AF48" s="44"/>
      <c r="AG48" s="44"/>
      <c r="AH48" s="44"/>
      <c r="AI48" s="66"/>
      <c r="AJ48" s="67"/>
      <c r="AK48" s="67"/>
      <c r="AL48" s="67"/>
      <c r="AM48" s="67"/>
      <c r="AN48" s="38"/>
      <c r="AO48" s="71"/>
      <c r="AP48" s="67"/>
      <c r="XFB48" s="32"/>
      <c r="XFC48" s="32"/>
      <c r="XFD48" s="32"/>
    </row>
    <row r="49" s="31" customFormat="1" ht="16.5" spans="1:16384">
      <c r="A49" s="46"/>
      <c r="B49" s="48"/>
      <c r="C49" s="48" t="s">
        <v>75</v>
      </c>
      <c r="D49" s="44"/>
      <c r="E49" s="44"/>
      <c r="F49" s="44"/>
      <c r="G49" s="44"/>
      <c r="H49" s="50"/>
      <c r="I49" s="44"/>
      <c r="J49" s="44"/>
      <c r="K49" s="44"/>
      <c r="L49" s="44"/>
      <c r="M49" s="44"/>
      <c r="N49" s="44"/>
      <c r="O49" s="44"/>
      <c r="P49" s="44">
        <v>3</v>
      </c>
      <c r="Q49" s="44">
        <v>3</v>
      </c>
      <c r="R49" s="50">
        <v>3</v>
      </c>
      <c r="S49" s="50">
        <v>3</v>
      </c>
      <c r="T49" s="50"/>
      <c r="U49" s="44">
        <v>3</v>
      </c>
      <c r="V49" s="44">
        <v>3</v>
      </c>
      <c r="W49" s="44"/>
      <c r="X49" s="44">
        <v>3</v>
      </c>
      <c r="Y49" s="44">
        <v>3.5</v>
      </c>
      <c r="Z49" s="44">
        <v>3</v>
      </c>
      <c r="AA49" s="44">
        <v>3</v>
      </c>
      <c r="AB49" s="44"/>
      <c r="AC49" s="44">
        <v>3</v>
      </c>
      <c r="AD49" s="44">
        <v>3.5</v>
      </c>
      <c r="AE49" s="44"/>
      <c r="AF49" s="44"/>
      <c r="AG49" s="44"/>
      <c r="AH49" s="44"/>
      <c r="AI49" s="66"/>
      <c r="AJ49" s="67"/>
      <c r="AK49" s="67"/>
      <c r="AL49" s="67"/>
      <c r="AM49" s="67"/>
      <c r="AN49" s="38"/>
      <c r="AO49" s="72"/>
      <c r="AP49" s="67"/>
      <c r="XFB49" s="32"/>
      <c r="XFC49" s="32"/>
      <c r="XFD49" s="32"/>
    </row>
    <row r="50" s="31" customFormat="1" spans="1:16384">
      <c r="A50" s="43" t="s">
        <v>22</v>
      </c>
      <c r="B50" s="43" t="s">
        <v>17</v>
      </c>
      <c r="C50" s="43" t="s">
        <v>69</v>
      </c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>
        <v>4</v>
      </c>
      <c r="Q50" s="43">
        <v>4</v>
      </c>
      <c r="R50" s="43" t="s">
        <v>77</v>
      </c>
      <c r="S50" s="43" t="s">
        <v>77</v>
      </c>
      <c r="T50" s="43">
        <v>4</v>
      </c>
      <c r="U50" s="42">
        <v>4.5</v>
      </c>
      <c r="V50" s="42">
        <v>4.5</v>
      </c>
      <c r="W50" s="43">
        <v>4.5</v>
      </c>
      <c r="X50" s="42">
        <v>4.5</v>
      </c>
      <c r="Y50" s="43">
        <v>4.5</v>
      </c>
      <c r="Z50" s="42">
        <v>4.5</v>
      </c>
      <c r="AA50" s="43" t="s">
        <v>77</v>
      </c>
      <c r="AB50" s="42">
        <v>4.5</v>
      </c>
      <c r="AC50" s="42">
        <v>4.5</v>
      </c>
      <c r="AD50" s="42">
        <v>4.5</v>
      </c>
      <c r="AE50" s="43">
        <v>4</v>
      </c>
      <c r="AF50" s="42" t="s">
        <v>71</v>
      </c>
      <c r="AG50" s="43">
        <v>4.5</v>
      </c>
      <c r="AH50" s="43"/>
      <c r="AI50" s="66">
        <f>IF(A50="","",COUNTIF(D50:AH51,"&gt;2")/2)</f>
        <v>14.5</v>
      </c>
      <c r="AJ50" s="67">
        <f>SUMPRODUCT(IFERROR((IFERROR(WEEKDAY($D$3:$AH$3,2),999)&lt;6)*D50:AH51,0))</f>
        <v>91.5</v>
      </c>
      <c r="AK50" s="67">
        <f>SUMPRODUCT((IFERROR(WEEKDAY($D$3:$AH$3,2),999)&lt;6)*D52:AH52)</f>
        <v>24</v>
      </c>
      <c r="AL50" s="67">
        <f>SUMPRODUCT(IFERROR((IFERROR(WEEKDAY($D$3:$AH$3,2),0)&gt;5)*D50:AH52,0))</f>
        <v>40</v>
      </c>
      <c r="AM50" s="67">
        <f>IFERROR(SUM(AJ50:AL52),"")</f>
        <v>155.5</v>
      </c>
      <c r="AN50" s="38" t="s">
        <v>72</v>
      </c>
      <c r="AO50" s="70">
        <f>SUMPRODUCT((IFERROR((D50:AH50+D51:AH51+D52:AH52),0)&gt;8)*1,IFERROR((D50:AH50+D51:AH51+D52:AH52-8),0))</f>
        <v>36</v>
      </c>
      <c r="AP50" s="67">
        <f>AM50-AO50</f>
        <v>119.5</v>
      </c>
      <c r="XFB50" s="32"/>
      <c r="XFC50" s="32"/>
      <c r="XFD50" s="32"/>
    </row>
    <row r="51" s="31" customFormat="1" spans="1:16384">
      <c r="A51" s="43"/>
      <c r="B51" s="43"/>
      <c r="C51" s="43" t="s">
        <v>73</v>
      </c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>
        <v>4</v>
      </c>
      <c r="Q51" s="43">
        <v>4</v>
      </c>
      <c r="R51" s="43" t="s">
        <v>77</v>
      </c>
      <c r="S51" s="43">
        <v>4</v>
      </c>
      <c r="T51" s="43">
        <v>4</v>
      </c>
      <c r="U51" s="42">
        <v>4</v>
      </c>
      <c r="V51" s="43">
        <v>4</v>
      </c>
      <c r="W51" s="43">
        <v>4</v>
      </c>
      <c r="X51" s="43">
        <v>4</v>
      </c>
      <c r="Y51" s="43">
        <v>4</v>
      </c>
      <c r="Z51" s="43">
        <v>4</v>
      </c>
      <c r="AA51" s="43" t="s">
        <v>77</v>
      </c>
      <c r="AB51" s="43">
        <v>4</v>
      </c>
      <c r="AC51" s="43">
        <v>4</v>
      </c>
      <c r="AD51" s="43">
        <v>4</v>
      </c>
      <c r="AE51" s="43">
        <v>4</v>
      </c>
      <c r="AF51" s="43" t="s">
        <v>71</v>
      </c>
      <c r="AG51" s="43">
        <v>4</v>
      </c>
      <c r="AH51" s="43"/>
      <c r="AI51" s="66"/>
      <c r="AJ51" s="67"/>
      <c r="AK51" s="67"/>
      <c r="AL51" s="67"/>
      <c r="AM51" s="67"/>
      <c r="AN51" s="38"/>
      <c r="AO51" s="71"/>
      <c r="AP51" s="67"/>
      <c r="XFB51" s="32"/>
      <c r="XFC51" s="32"/>
      <c r="XFD51" s="32"/>
    </row>
    <row r="52" s="31" customFormat="1" spans="1:16384">
      <c r="A52" s="43"/>
      <c r="B52" s="43"/>
      <c r="C52" s="43" t="s">
        <v>75</v>
      </c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>
        <v>2</v>
      </c>
      <c r="Q52" s="43">
        <v>2</v>
      </c>
      <c r="R52" s="43"/>
      <c r="S52" s="43">
        <v>3.5</v>
      </c>
      <c r="T52" s="43"/>
      <c r="U52" s="42">
        <v>3.5</v>
      </c>
      <c r="V52" s="43">
        <v>0.5</v>
      </c>
      <c r="W52" s="43">
        <v>3</v>
      </c>
      <c r="X52" s="43">
        <v>3</v>
      </c>
      <c r="Y52" s="43">
        <v>3</v>
      </c>
      <c r="Z52" s="43">
        <v>3</v>
      </c>
      <c r="AA52" s="43"/>
      <c r="AB52" s="43">
        <v>3</v>
      </c>
      <c r="AC52" s="43">
        <v>3</v>
      </c>
      <c r="AD52" s="43">
        <v>3</v>
      </c>
      <c r="AE52" s="43">
        <v>1</v>
      </c>
      <c r="AF52" s="43"/>
      <c r="AG52" s="43">
        <v>1</v>
      </c>
      <c r="AH52" s="43"/>
      <c r="AI52" s="66"/>
      <c r="AJ52" s="67"/>
      <c r="AK52" s="67"/>
      <c r="AL52" s="67"/>
      <c r="AM52" s="67"/>
      <c r="AN52" s="38"/>
      <c r="AO52" s="72"/>
      <c r="AP52" s="67"/>
      <c r="XFB52" s="32"/>
      <c r="XFC52" s="32"/>
      <c r="XFD52" s="32"/>
    </row>
    <row r="53" s="31" customFormat="1" spans="1:16384">
      <c r="A53" s="43" t="s">
        <v>18</v>
      </c>
      <c r="B53" s="43" t="s">
        <v>17</v>
      </c>
      <c r="C53" s="43" t="s">
        <v>69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>
        <v>4</v>
      </c>
      <c r="Q53" s="42">
        <v>4.5</v>
      </c>
      <c r="R53" s="42">
        <v>4.5</v>
      </c>
      <c r="S53" s="42">
        <v>4.5</v>
      </c>
      <c r="T53" s="42">
        <v>4.5</v>
      </c>
      <c r="U53" s="42">
        <v>4.5</v>
      </c>
      <c r="V53" s="42">
        <v>4.5</v>
      </c>
      <c r="W53" s="43">
        <v>4.5</v>
      </c>
      <c r="X53" s="42">
        <v>4.5</v>
      </c>
      <c r="Y53" s="43">
        <v>4.5</v>
      </c>
      <c r="Z53" s="43" t="s">
        <v>77</v>
      </c>
      <c r="AA53" s="42">
        <v>4.5</v>
      </c>
      <c r="AB53" s="43">
        <v>4.5</v>
      </c>
      <c r="AC53" s="42">
        <v>4.5</v>
      </c>
      <c r="AD53" s="42">
        <v>4.5</v>
      </c>
      <c r="AE53" s="43">
        <v>4.5</v>
      </c>
      <c r="AF53" s="42" t="s">
        <v>71</v>
      </c>
      <c r="AG53" s="43">
        <v>4.5</v>
      </c>
      <c r="AH53" s="43"/>
      <c r="AI53" s="66">
        <f>IF(A53="","",COUNTIF(D53:AH54,"&gt;2")/2)</f>
        <v>15.5</v>
      </c>
      <c r="AJ53" s="67">
        <f>SUMPRODUCT(IFERROR((IFERROR(WEEKDAY($D$3:$AH$3,2),999)&lt;6)*D53:AH54,0))</f>
        <v>101.5</v>
      </c>
      <c r="AK53" s="67">
        <f>SUMPRODUCT((IFERROR(WEEKDAY($D$3:$AH$3,2),999)&lt;6)*D55:AH55)</f>
        <v>28</v>
      </c>
      <c r="AL53" s="67">
        <f>SUMPRODUCT(IFERROR((IFERROR(WEEKDAY($D$3:$AH$3,2),0)&gt;5)*D53:AH55,0))</f>
        <v>34.5</v>
      </c>
      <c r="AM53" s="67">
        <f>IFERROR(SUM(AJ53:AL55),"")</f>
        <v>164</v>
      </c>
      <c r="AN53" s="38" t="s">
        <v>72</v>
      </c>
      <c r="AO53" s="70">
        <f>SUMPRODUCT((IFERROR((D53:AH53+D54:AH54+D55:AH55),0)&gt;8)*1,IFERROR((D53:AH53+D54:AH54+D55:AH55-8),0))</f>
        <v>39.5</v>
      </c>
      <c r="AP53" s="67">
        <f>AM53-AO53</f>
        <v>124.5</v>
      </c>
      <c r="XFB53" s="32"/>
      <c r="XFC53" s="32"/>
      <c r="XFD53" s="32"/>
    </row>
    <row r="54" s="31" customFormat="1" spans="1:16384">
      <c r="A54" s="43"/>
      <c r="B54" s="43"/>
      <c r="C54" s="43" t="s">
        <v>73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>
        <v>4</v>
      </c>
      <c r="Q54" s="42">
        <v>4</v>
      </c>
      <c r="R54" s="42">
        <v>4</v>
      </c>
      <c r="S54" s="42">
        <v>4</v>
      </c>
      <c r="T54" s="42">
        <v>4</v>
      </c>
      <c r="U54" s="42">
        <v>4</v>
      </c>
      <c r="V54" s="43">
        <v>4</v>
      </c>
      <c r="W54" s="43">
        <v>4</v>
      </c>
      <c r="X54" s="43">
        <v>4</v>
      </c>
      <c r="Y54" s="43" t="s">
        <v>77</v>
      </c>
      <c r="Z54" s="43" t="s">
        <v>77</v>
      </c>
      <c r="AA54" s="43">
        <v>4</v>
      </c>
      <c r="AB54" s="43">
        <v>4</v>
      </c>
      <c r="AC54" s="43">
        <v>4</v>
      </c>
      <c r="AD54" s="43">
        <v>4</v>
      </c>
      <c r="AE54" s="43">
        <v>4</v>
      </c>
      <c r="AF54" s="43" t="s">
        <v>71</v>
      </c>
      <c r="AG54" s="43">
        <v>4</v>
      </c>
      <c r="AH54" s="43"/>
      <c r="AI54" s="66"/>
      <c r="AJ54" s="67"/>
      <c r="AK54" s="67"/>
      <c r="AL54" s="67"/>
      <c r="AM54" s="67"/>
      <c r="AN54" s="38"/>
      <c r="AO54" s="71"/>
      <c r="AP54" s="67"/>
      <c r="XFB54" s="32"/>
      <c r="XFC54" s="32"/>
      <c r="XFD54" s="32"/>
    </row>
    <row r="55" s="31" customFormat="1" spans="1:16384">
      <c r="A55" s="43"/>
      <c r="B55" s="43"/>
      <c r="C55" s="43" t="s">
        <v>75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>
        <v>3.5</v>
      </c>
      <c r="Q55" s="43">
        <v>2.5</v>
      </c>
      <c r="R55" s="43">
        <v>0.5</v>
      </c>
      <c r="S55" s="43">
        <v>3</v>
      </c>
      <c r="T55" s="43"/>
      <c r="U55" s="42">
        <v>3</v>
      </c>
      <c r="V55" s="43">
        <v>3</v>
      </c>
      <c r="W55" s="43">
        <v>3</v>
      </c>
      <c r="X55" s="43">
        <v>3</v>
      </c>
      <c r="Y55" s="43"/>
      <c r="Z55" s="43"/>
      <c r="AA55" s="43">
        <v>1</v>
      </c>
      <c r="AB55" s="43">
        <v>3</v>
      </c>
      <c r="AC55" s="43">
        <v>3</v>
      </c>
      <c r="AD55" s="43">
        <v>3</v>
      </c>
      <c r="AE55" s="43"/>
      <c r="AF55" s="43"/>
      <c r="AG55" s="43">
        <v>1</v>
      </c>
      <c r="AH55" s="43"/>
      <c r="AI55" s="66"/>
      <c r="AJ55" s="67"/>
      <c r="AK55" s="67"/>
      <c r="AL55" s="67"/>
      <c r="AM55" s="67"/>
      <c r="AN55" s="38"/>
      <c r="AO55" s="72"/>
      <c r="AP55" s="67"/>
      <c r="XFB55" s="32"/>
      <c r="XFC55" s="32"/>
      <c r="XFD55" s="32"/>
    </row>
    <row r="56" s="31" customFormat="1" spans="1:16384">
      <c r="A56" s="43" t="s">
        <v>21</v>
      </c>
      <c r="B56" s="43" t="s">
        <v>17</v>
      </c>
      <c r="C56" s="43" t="s">
        <v>69</v>
      </c>
      <c r="D56" s="43"/>
      <c r="E56" s="43">
        <v>4</v>
      </c>
      <c r="F56" s="43" t="s">
        <v>71</v>
      </c>
      <c r="G56" s="43">
        <v>4</v>
      </c>
      <c r="H56" s="43">
        <v>4</v>
      </c>
      <c r="I56" s="43">
        <v>4</v>
      </c>
      <c r="J56" s="43">
        <v>4</v>
      </c>
      <c r="K56" s="43">
        <v>4</v>
      </c>
      <c r="L56" s="43">
        <v>4</v>
      </c>
      <c r="M56" s="43" t="s">
        <v>77</v>
      </c>
      <c r="N56" s="43">
        <v>4</v>
      </c>
      <c r="O56" s="56">
        <v>4.5</v>
      </c>
      <c r="P56" s="56">
        <v>2</v>
      </c>
      <c r="Q56" s="56">
        <v>4.5</v>
      </c>
      <c r="R56" s="43" t="s">
        <v>77</v>
      </c>
      <c r="S56" s="43" t="s">
        <v>77</v>
      </c>
      <c r="T56" s="43">
        <v>4</v>
      </c>
      <c r="U56" s="43">
        <v>4</v>
      </c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66">
        <f>IF(A56="","",COUNTIF(D56:AH57,"&gt;2")/2)</f>
        <v>11</v>
      </c>
      <c r="AJ56" s="67">
        <f>SUMPRODUCT(IFERROR((IFERROR(WEEKDAY($D$3:$AH$3,2),999)&lt;6)*D56:AH57,0))</f>
        <v>71</v>
      </c>
      <c r="AK56" s="67">
        <f>SUMPRODUCT((IFERROR(WEEKDAY($D$3:$AH$3,2),999)&lt;6)*D58:AH58)</f>
        <v>22</v>
      </c>
      <c r="AL56" s="67">
        <f>SUMPRODUCT(IFERROR((IFERROR(WEEKDAY($D$3:$AH$3,2),0)&gt;5)*D56:AH58,0))</f>
        <v>21</v>
      </c>
      <c r="AM56" s="67">
        <f>IFERROR(SUM(AJ56:AL58),"")</f>
        <v>114</v>
      </c>
      <c r="AN56" s="38" t="s">
        <v>72</v>
      </c>
      <c r="AO56" s="70">
        <f>SUMPRODUCT((IFERROR((D56:AH56+D57:AH57+D58:AH58),0)&gt;8)*1,IFERROR((D56:AH56+D57:AH57+D58:AH58-8),0))</f>
        <v>21.5</v>
      </c>
      <c r="AP56" s="67">
        <f>AM56-AO56</f>
        <v>92.5</v>
      </c>
      <c r="XFB56" s="32"/>
      <c r="XFC56" s="32"/>
      <c r="XFD56" s="32"/>
    </row>
    <row r="57" s="31" customFormat="1" spans="1:16384">
      <c r="A57" s="43"/>
      <c r="B57" s="43"/>
      <c r="C57" s="43" t="s">
        <v>73</v>
      </c>
      <c r="D57" s="43"/>
      <c r="E57" s="43">
        <v>4</v>
      </c>
      <c r="F57" s="43" t="s">
        <v>71</v>
      </c>
      <c r="G57" s="43">
        <v>4</v>
      </c>
      <c r="H57" s="43">
        <v>4</v>
      </c>
      <c r="I57" s="43">
        <v>4</v>
      </c>
      <c r="J57" s="43"/>
      <c r="K57" s="43"/>
      <c r="L57" s="43">
        <v>4</v>
      </c>
      <c r="M57" s="43" t="s">
        <v>77</v>
      </c>
      <c r="N57" s="43">
        <v>4</v>
      </c>
      <c r="O57" s="43">
        <v>4</v>
      </c>
      <c r="P57" s="43">
        <v>4</v>
      </c>
      <c r="Q57" s="43"/>
      <c r="R57" s="43" t="s">
        <v>77</v>
      </c>
      <c r="S57" s="43" t="s">
        <v>77</v>
      </c>
      <c r="T57" s="43">
        <v>4</v>
      </c>
      <c r="U57" s="43">
        <v>4</v>
      </c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66"/>
      <c r="AJ57" s="67"/>
      <c r="AK57" s="67"/>
      <c r="AL57" s="67"/>
      <c r="AM57" s="67"/>
      <c r="AN57" s="38"/>
      <c r="AO57" s="71"/>
      <c r="AP57" s="67"/>
      <c r="XFB57" s="32"/>
      <c r="XFC57" s="32"/>
      <c r="XFD57" s="32"/>
    </row>
    <row r="58" s="31" customFormat="1" spans="1:16384">
      <c r="A58" s="43"/>
      <c r="B58" s="43"/>
      <c r="C58" s="43" t="s">
        <v>75</v>
      </c>
      <c r="D58" s="43"/>
      <c r="E58" s="43">
        <v>1</v>
      </c>
      <c r="F58" s="43"/>
      <c r="G58" s="43"/>
      <c r="H58" s="43">
        <v>3</v>
      </c>
      <c r="I58" s="43">
        <v>3</v>
      </c>
      <c r="J58" s="43"/>
      <c r="K58" s="43"/>
      <c r="L58" s="43"/>
      <c r="M58" s="43"/>
      <c r="N58" s="43">
        <v>3</v>
      </c>
      <c r="O58" s="43">
        <v>4.5</v>
      </c>
      <c r="P58" s="43">
        <v>5.5</v>
      </c>
      <c r="Q58" s="43"/>
      <c r="R58" s="43"/>
      <c r="S58" s="43"/>
      <c r="T58" s="43"/>
      <c r="U58" s="43">
        <v>3</v>
      </c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66"/>
      <c r="AJ58" s="67"/>
      <c r="AK58" s="67"/>
      <c r="AL58" s="67"/>
      <c r="AM58" s="67"/>
      <c r="AN58" s="38"/>
      <c r="AO58" s="72"/>
      <c r="AP58" s="67"/>
      <c r="XFB58" s="32"/>
      <c r="XFC58" s="32"/>
      <c r="XFD58" s="32"/>
    </row>
    <row r="59" s="31" customFormat="1" spans="1:16384">
      <c r="A59" s="46" t="s">
        <v>41</v>
      </c>
      <c r="B59" s="47" t="s">
        <v>76</v>
      </c>
      <c r="C59" s="51" t="s">
        <v>69</v>
      </c>
      <c r="D59" s="52">
        <v>4</v>
      </c>
      <c r="E59" s="44">
        <v>4</v>
      </c>
      <c r="F59" s="44">
        <v>4</v>
      </c>
      <c r="G59" s="44">
        <v>4</v>
      </c>
      <c r="H59" s="44">
        <v>4</v>
      </c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66">
        <f>IF(A59="","",COUNTIF(D59:AH60,"&gt;2")/2)</f>
        <v>4.5</v>
      </c>
      <c r="AJ59" s="67">
        <f>SUMPRODUCT(IFERROR((IFERROR(WEEKDAY($D$3:$AH$3,2),999)&lt;6)*D59:AH60,0))</f>
        <v>24</v>
      </c>
      <c r="AK59" s="67">
        <f>SUMPRODUCT((IFERROR(WEEKDAY($D$3:$AH$3,2),999)&lt;6)*D61:AH61)</f>
        <v>9</v>
      </c>
      <c r="AL59" s="67">
        <f>SUMPRODUCT(IFERROR((IFERROR(WEEKDAY($D$3:$AH$3,2),0)&gt;5)*D59:AH61,0))</f>
        <v>15</v>
      </c>
      <c r="AM59" s="67">
        <f>IFERROR(SUM(AJ59:AL61),"")</f>
        <v>48</v>
      </c>
      <c r="AN59" s="68" t="e">
        <f>VLOOKUP(A59,[5]Sheet2!B$1:J$65536,9,0)</f>
        <v>#N/A</v>
      </c>
      <c r="AO59" s="70">
        <f>SUMPRODUCT((IFERROR((D59:AH59+D60:AH60+D61:AH61),0)&gt;8)*1,IFERROR((D59:AH59+D60:AH60+D61:AH61-8),0))</f>
        <v>12</v>
      </c>
      <c r="AP59" s="67">
        <f>AM59-AO59</f>
        <v>36</v>
      </c>
      <c r="XFB59" s="32"/>
      <c r="XFC59" s="32"/>
      <c r="XFD59" s="32"/>
    </row>
    <row r="60" s="31" customFormat="1" spans="1:16384">
      <c r="A60" s="46"/>
      <c r="B60" s="48"/>
      <c r="C60" s="48" t="s">
        <v>73</v>
      </c>
      <c r="D60" s="44">
        <v>4</v>
      </c>
      <c r="E60" s="44"/>
      <c r="F60" s="44">
        <v>4</v>
      </c>
      <c r="G60" s="44">
        <v>4</v>
      </c>
      <c r="H60" s="44">
        <v>4</v>
      </c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66"/>
      <c r="AJ60" s="67"/>
      <c r="AK60" s="67"/>
      <c r="AL60" s="67"/>
      <c r="AM60" s="67"/>
      <c r="AN60" s="68"/>
      <c r="AO60" s="71"/>
      <c r="AP60" s="67"/>
      <c r="XFB60" s="32"/>
      <c r="XFC60" s="32"/>
      <c r="XFD60" s="32"/>
    </row>
    <row r="61" s="31" customFormat="1" ht="16.5" spans="1:16384">
      <c r="A61" s="46"/>
      <c r="B61" s="48"/>
      <c r="C61" s="48" t="s">
        <v>75</v>
      </c>
      <c r="D61" s="44">
        <v>3</v>
      </c>
      <c r="E61" s="44"/>
      <c r="F61" s="44">
        <v>3</v>
      </c>
      <c r="G61" s="44">
        <v>3</v>
      </c>
      <c r="H61" s="44">
        <v>3</v>
      </c>
      <c r="I61" s="44"/>
      <c r="J61" s="44"/>
      <c r="K61" s="44"/>
      <c r="L61" s="44"/>
      <c r="M61" s="44"/>
      <c r="N61" s="44"/>
      <c r="O61" s="44"/>
      <c r="P61" s="44"/>
      <c r="Q61" s="44"/>
      <c r="R61" s="50"/>
      <c r="S61" s="50"/>
      <c r="T61" s="50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66"/>
      <c r="AJ61" s="67"/>
      <c r="AK61" s="67"/>
      <c r="AL61" s="67"/>
      <c r="AM61" s="67"/>
      <c r="AN61" s="68"/>
      <c r="AO61" s="72"/>
      <c r="AP61" s="67"/>
      <c r="XFB61" s="32"/>
      <c r="XFC61" s="32"/>
      <c r="XFD61" s="32"/>
    </row>
    <row r="62" s="31" customFormat="1" spans="1:16384">
      <c r="A62" s="46" t="s">
        <v>43</v>
      </c>
      <c r="B62" s="47" t="s">
        <v>76</v>
      </c>
      <c r="C62" s="51" t="s">
        <v>69</v>
      </c>
      <c r="D62" s="52"/>
      <c r="E62" s="44"/>
      <c r="F62" s="44"/>
      <c r="G62" s="44"/>
      <c r="H62" s="44"/>
      <c r="I62" s="44"/>
      <c r="J62" s="44"/>
      <c r="K62" s="44">
        <v>4</v>
      </c>
      <c r="L62" s="44">
        <v>4</v>
      </c>
      <c r="M62" s="44">
        <v>4</v>
      </c>
      <c r="N62" s="44">
        <v>4</v>
      </c>
      <c r="O62" s="44">
        <v>4</v>
      </c>
      <c r="P62" s="44">
        <v>4</v>
      </c>
      <c r="Q62" s="44">
        <v>4</v>
      </c>
      <c r="R62" s="44">
        <v>4</v>
      </c>
      <c r="S62" s="44">
        <v>4</v>
      </c>
      <c r="T62" s="44"/>
      <c r="U62" s="44">
        <v>4</v>
      </c>
      <c r="V62" s="44">
        <v>4</v>
      </c>
      <c r="W62" s="44">
        <v>3.5</v>
      </c>
      <c r="X62" s="44">
        <v>4</v>
      </c>
      <c r="Y62" s="44">
        <v>4</v>
      </c>
      <c r="Z62" s="44">
        <v>4</v>
      </c>
      <c r="AA62" s="44"/>
      <c r="AB62" s="44">
        <v>4</v>
      </c>
      <c r="AC62" s="44">
        <v>4</v>
      </c>
      <c r="AD62" s="44">
        <v>4</v>
      </c>
      <c r="AE62" s="44">
        <v>4</v>
      </c>
      <c r="AF62" s="44"/>
      <c r="AG62" s="44"/>
      <c r="AH62" s="44"/>
      <c r="AI62" s="66">
        <f>IF(A62="","",COUNTIF(D62:AH63,"&gt;2")/2)</f>
        <v>18.5</v>
      </c>
      <c r="AJ62" s="67">
        <f>SUMPRODUCT(IFERROR((IFERROR(WEEKDAY($D$3:$AH$3,2),999)&lt;6)*D62:AH63,0))</f>
        <v>99.5</v>
      </c>
      <c r="AK62" s="67">
        <f>SUMPRODUCT((IFERROR(WEEKDAY($D$3:$AH$3,2),999)&lt;6)*D64:AH64)</f>
        <v>35</v>
      </c>
      <c r="AL62" s="67">
        <f>SUMPRODUCT(IFERROR((IFERROR(WEEKDAY($D$3:$AH$3,2),0)&gt;5)*D62:AH64,0))</f>
        <v>66</v>
      </c>
      <c r="AM62" s="67">
        <f>IFERROR(SUM(AJ62:AL64),"")</f>
        <v>200.5</v>
      </c>
      <c r="AN62" s="68" t="str">
        <f>VLOOKUP(A62,[5]Sheet2!B$1:J$65536,9,0)</f>
        <v>沧州众智鑫成人力资源服务有限公司</v>
      </c>
      <c r="AO62" s="70">
        <f>SUMPRODUCT((IFERROR((D62:AH62+D63:AH63+D64:AH64),0)&gt;8)*1,IFERROR((D62:AH62+D63:AH63+D64:AH64-8),0))</f>
        <v>53</v>
      </c>
      <c r="AP62" s="67">
        <f>AM62-AO62</f>
        <v>147.5</v>
      </c>
      <c r="XFB62" s="32"/>
      <c r="XFC62" s="32"/>
      <c r="XFD62" s="32"/>
    </row>
    <row r="63" s="31" customFormat="1" spans="1:16384">
      <c r="A63" s="46"/>
      <c r="B63" s="48"/>
      <c r="C63" s="48" t="s">
        <v>73</v>
      </c>
      <c r="D63" s="44"/>
      <c r="E63" s="44"/>
      <c r="F63" s="44"/>
      <c r="G63" s="44"/>
      <c r="H63" s="44"/>
      <c r="I63" s="44"/>
      <c r="J63" s="44"/>
      <c r="K63" s="44">
        <v>4</v>
      </c>
      <c r="L63" s="44">
        <v>4</v>
      </c>
      <c r="M63" s="44">
        <v>4</v>
      </c>
      <c r="N63" s="44">
        <v>4</v>
      </c>
      <c r="O63" s="44">
        <v>4</v>
      </c>
      <c r="P63" s="44">
        <v>4</v>
      </c>
      <c r="Q63" s="44">
        <v>4</v>
      </c>
      <c r="R63" s="44">
        <v>4</v>
      </c>
      <c r="S63" s="44">
        <v>4</v>
      </c>
      <c r="T63" s="44"/>
      <c r="U63" s="44">
        <v>4</v>
      </c>
      <c r="V63" s="44">
        <v>4</v>
      </c>
      <c r="W63" s="44"/>
      <c r="X63" s="44">
        <v>4</v>
      </c>
      <c r="Y63" s="44">
        <v>4</v>
      </c>
      <c r="Z63" s="44">
        <v>4</v>
      </c>
      <c r="AA63" s="44"/>
      <c r="AB63" s="44">
        <v>4</v>
      </c>
      <c r="AC63" s="44">
        <v>4</v>
      </c>
      <c r="AD63" s="44">
        <v>4</v>
      </c>
      <c r="AE63" s="44">
        <v>4</v>
      </c>
      <c r="AF63" s="44"/>
      <c r="AG63" s="44"/>
      <c r="AH63" s="44"/>
      <c r="AI63" s="66"/>
      <c r="AJ63" s="67"/>
      <c r="AK63" s="67"/>
      <c r="AL63" s="67"/>
      <c r="AM63" s="67"/>
      <c r="AN63" s="68"/>
      <c r="AO63" s="71"/>
      <c r="AP63" s="67"/>
      <c r="XFB63" s="32"/>
      <c r="XFC63" s="32"/>
      <c r="XFD63" s="32"/>
    </row>
    <row r="64" s="31" customFormat="1" ht="16.5" spans="1:16384">
      <c r="A64" s="46"/>
      <c r="B64" s="48"/>
      <c r="C64" s="48" t="s">
        <v>75</v>
      </c>
      <c r="D64" s="44"/>
      <c r="E64" s="44"/>
      <c r="F64" s="44"/>
      <c r="G64" s="44"/>
      <c r="H64" s="50"/>
      <c r="I64" s="44"/>
      <c r="J64" s="44"/>
      <c r="K64" s="44">
        <v>3</v>
      </c>
      <c r="L64" s="44">
        <v>3</v>
      </c>
      <c r="M64" s="44">
        <v>3</v>
      </c>
      <c r="N64" s="44">
        <v>3</v>
      </c>
      <c r="O64" s="44">
        <v>3</v>
      </c>
      <c r="P64" s="44">
        <v>3</v>
      </c>
      <c r="Q64" s="44">
        <v>3</v>
      </c>
      <c r="R64" s="50">
        <v>3</v>
      </c>
      <c r="S64" s="50">
        <v>3</v>
      </c>
      <c r="T64" s="50"/>
      <c r="U64" s="44">
        <v>3</v>
      </c>
      <c r="V64" s="44">
        <v>3</v>
      </c>
      <c r="W64" s="44"/>
      <c r="X64" s="44">
        <v>3</v>
      </c>
      <c r="Y64" s="44">
        <v>3</v>
      </c>
      <c r="Z64" s="44">
        <v>3</v>
      </c>
      <c r="AA64" s="44"/>
      <c r="AB64" s="44">
        <v>3</v>
      </c>
      <c r="AC64" s="44">
        <v>3</v>
      </c>
      <c r="AD64" s="44">
        <v>3</v>
      </c>
      <c r="AE64" s="44">
        <v>2</v>
      </c>
      <c r="AF64" s="44"/>
      <c r="AG64" s="44"/>
      <c r="AH64" s="44"/>
      <c r="AI64" s="66"/>
      <c r="AJ64" s="67"/>
      <c r="AK64" s="67"/>
      <c r="AL64" s="67"/>
      <c r="AM64" s="67"/>
      <c r="AN64" s="68"/>
      <c r="AO64" s="72"/>
      <c r="AP64" s="67"/>
      <c r="XFB64" s="32"/>
      <c r="XFC64" s="32"/>
      <c r="XFD64" s="32"/>
    </row>
    <row r="65" s="31" customFormat="1" ht="20.25" spans="1:16384">
      <c r="A65" s="74" t="s">
        <v>46</v>
      </c>
      <c r="B65" s="75" t="s">
        <v>78</v>
      </c>
      <c r="C65" s="75" t="s">
        <v>69</v>
      </c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>
        <v>4</v>
      </c>
      <c r="AE65" s="76">
        <v>4</v>
      </c>
      <c r="AF65" s="76" t="s">
        <v>77</v>
      </c>
      <c r="AG65" s="76">
        <v>4</v>
      </c>
      <c r="AH65" s="76"/>
      <c r="AI65" s="66">
        <f>IF(A65="","",COUNTIF(D65:AH66,"&gt;2")/2)</f>
        <v>3</v>
      </c>
      <c r="AJ65" s="67">
        <f>SUMPRODUCT(IFERROR((IFERROR(WEEKDAY($D$3:$AH$3,2),999)&lt;6)*D65:AH66,0))</f>
        <v>16</v>
      </c>
      <c r="AK65" s="67">
        <f>SUMPRODUCT((IFERROR(WEEKDAY($D$3:$AH$3,2),999)&lt;6)*D67:AH67)</f>
        <v>0</v>
      </c>
      <c r="AL65" s="67">
        <f>SUMPRODUCT(IFERROR((IFERROR(WEEKDAY($D$3:$AH$3,2),0)&gt;5)*D65:AH67,0))</f>
        <v>8</v>
      </c>
      <c r="AM65" s="67">
        <f>IFERROR(SUM(AJ65:AL67),"")</f>
        <v>24</v>
      </c>
      <c r="AN65" s="68" t="str">
        <f>VLOOKUP(A65,[5]Sheet2!B$1:J$65536,9,0)</f>
        <v>沧州烽源人力资源服务有限公司</v>
      </c>
      <c r="AO65" s="70">
        <f>SUMPRODUCT((IFERROR((D65:AH65+D66:AH66+D67:AH67),0)&gt;8)*1,IFERROR((D65:AH65+D66:AH66+D67:AH67-8),0))</f>
        <v>0</v>
      </c>
      <c r="AP65" s="67">
        <f>AM65-AO65</f>
        <v>24</v>
      </c>
      <c r="XFB65" s="32"/>
      <c r="XFC65" s="32"/>
      <c r="XFD65" s="32"/>
    </row>
    <row r="66" s="31" customFormat="1" ht="20.25" spans="1:16384">
      <c r="A66" s="74"/>
      <c r="B66" s="75"/>
      <c r="C66" s="75" t="s">
        <v>73</v>
      </c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>
        <v>4</v>
      </c>
      <c r="AE66" s="76">
        <v>4</v>
      </c>
      <c r="AF66" s="76"/>
      <c r="AG66" s="76">
        <v>4</v>
      </c>
      <c r="AH66" s="76"/>
      <c r="AI66" s="66"/>
      <c r="AJ66" s="67"/>
      <c r="AK66" s="67"/>
      <c r="AL66" s="67"/>
      <c r="AM66" s="67"/>
      <c r="AN66" s="68"/>
      <c r="AO66" s="71"/>
      <c r="AP66" s="67"/>
      <c r="XFB66" s="32"/>
      <c r="XFC66" s="32"/>
      <c r="XFD66" s="32"/>
    </row>
    <row r="67" s="31" customFormat="1" ht="20.25" spans="1:16384">
      <c r="A67" s="74"/>
      <c r="B67" s="75"/>
      <c r="C67" s="75" t="s">
        <v>75</v>
      </c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66"/>
      <c r="AJ67" s="67"/>
      <c r="AK67" s="67"/>
      <c r="AL67" s="67"/>
      <c r="AM67" s="67"/>
      <c r="AN67" s="68"/>
      <c r="AO67" s="72"/>
      <c r="AP67" s="67"/>
      <c r="XFB67" s="32"/>
      <c r="XFC67" s="32"/>
      <c r="XFD67" s="32"/>
    </row>
    <row r="68" s="31" customFormat="1" ht="20.25" spans="1:16384">
      <c r="A68" s="77" t="s">
        <v>24</v>
      </c>
      <c r="B68" s="78" t="s">
        <v>23</v>
      </c>
      <c r="C68" s="79" t="s">
        <v>69</v>
      </c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>
        <v>4</v>
      </c>
      <c r="Q68" s="80">
        <v>4</v>
      </c>
      <c r="R68" s="80">
        <v>4</v>
      </c>
      <c r="S68" s="80">
        <v>4</v>
      </c>
      <c r="T68" s="80">
        <v>4</v>
      </c>
      <c r="U68" s="80">
        <v>4</v>
      </c>
      <c r="V68" s="80">
        <v>4</v>
      </c>
      <c r="W68" s="80">
        <v>4</v>
      </c>
      <c r="X68" s="80">
        <v>4</v>
      </c>
      <c r="Y68" s="80">
        <v>4</v>
      </c>
      <c r="Z68" s="80">
        <v>4</v>
      </c>
      <c r="AA68" s="80">
        <v>4</v>
      </c>
      <c r="AB68" s="80">
        <v>4</v>
      </c>
      <c r="AC68" s="80">
        <v>4</v>
      </c>
      <c r="AD68" s="80">
        <v>4</v>
      </c>
      <c r="AE68" s="80">
        <v>4</v>
      </c>
      <c r="AF68" s="80" t="s">
        <v>71</v>
      </c>
      <c r="AG68" s="80">
        <v>4</v>
      </c>
      <c r="AH68" s="76"/>
      <c r="AI68" s="66">
        <f>IF(A68="","",COUNTIF(D68:AH69,"&gt;2")/2)</f>
        <v>17</v>
      </c>
      <c r="AJ68" s="67">
        <f>SUMPRODUCT(IFERROR((IFERROR(WEEKDAY($D$3:$AH$3,2),999)&lt;6)*D68:AH69,0))</f>
        <v>96</v>
      </c>
      <c r="AK68" s="67">
        <f>SUMPRODUCT((IFERROR(WEEKDAY($D$3:$AH$3,2),999)&lt;6)*D70:AH70)</f>
        <v>58</v>
      </c>
      <c r="AL68" s="67">
        <f>SUMPRODUCT(IFERROR((IFERROR(WEEKDAY($D$3:$AH$3,2),0)&gt;5)*D68:AH70,0))</f>
        <v>59</v>
      </c>
      <c r="AM68" s="67">
        <f>IFERROR(SUM(AJ68:AL70),"")</f>
        <v>213</v>
      </c>
      <c r="AN68" s="68" t="str">
        <f>VLOOKUP(A68,[5]Sheet2!B$1:J$65536,9,0)</f>
        <v>沧州众智鑫成人力资源服务有限公司</v>
      </c>
      <c r="AO68" s="70">
        <f>SUMPRODUCT((IFERROR((D68:AH68+D69:AH69+D70:AH70),0)&gt;8)*1,IFERROR((D68:AH68+D69:AH69+D70:AH70-8),0))</f>
        <v>77</v>
      </c>
      <c r="AP68" s="67">
        <f>AM68-AO68</f>
        <v>136</v>
      </c>
      <c r="XFB68" s="32"/>
      <c r="XFC68" s="32"/>
      <c r="XFD68" s="32"/>
    </row>
    <row r="69" s="31" customFormat="1" ht="20.25" spans="1:16384">
      <c r="A69" s="81"/>
      <c r="B69" s="82"/>
      <c r="C69" s="79" t="s">
        <v>73</v>
      </c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>
        <v>4</v>
      </c>
      <c r="Q69" s="80">
        <v>4</v>
      </c>
      <c r="R69" s="80">
        <v>4</v>
      </c>
      <c r="S69" s="80">
        <v>4</v>
      </c>
      <c r="T69" s="80">
        <v>4</v>
      </c>
      <c r="U69" s="80">
        <v>4</v>
      </c>
      <c r="V69" s="80">
        <v>4</v>
      </c>
      <c r="W69" s="80">
        <v>4</v>
      </c>
      <c r="X69" s="80">
        <v>4</v>
      </c>
      <c r="Y69" s="80">
        <v>4</v>
      </c>
      <c r="Z69" s="80">
        <v>4</v>
      </c>
      <c r="AA69" s="80">
        <v>4</v>
      </c>
      <c r="AB69" s="80">
        <v>4</v>
      </c>
      <c r="AC69" s="80">
        <v>4</v>
      </c>
      <c r="AD69" s="80">
        <v>4</v>
      </c>
      <c r="AE69" s="80">
        <v>4</v>
      </c>
      <c r="AF69" s="80" t="s">
        <v>71</v>
      </c>
      <c r="AG69" s="80">
        <v>4</v>
      </c>
      <c r="AH69" s="76"/>
      <c r="AI69" s="66"/>
      <c r="AJ69" s="67"/>
      <c r="AK69" s="67"/>
      <c r="AL69" s="67"/>
      <c r="AM69" s="67"/>
      <c r="AN69" s="68"/>
      <c r="AO69" s="71"/>
      <c r="AP69" s="67"/>
      <c r="XFB69" s="32"/>
      <c r="XFC69" s="32"/>
      <c r="XFD69" s="32"/>
    </row>
    <row r="70" s="31" customFormat="1" ht="21" spans="1:16384">
      <c r="A70" s="83"/>
      <c r="B70" s="84"/>
      <c r="C70" s="85" t="s">
        <v>75</v>
      </c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>
        <v>5</v>
      </c>
      <c r="Q70" s="80">
        <v>5</v>
      </c>
      <c r="R70" s="80">
        <v>3.5</v>
      </c>
      <c r="S70" s="80">
        <v>4.5</v>
      </c>
      <c r="T70" s="80">
        <v>3.5</v>
      </c>
      <c r="U70" s="80">
        <v>4.5</v>
      </c>
      <c r="V70" s="80">
        <v>4.5</v>
      </c>
      <c r="W70" s="80">
        <v>4.5</v>
      </c>
      <c r="X70" s="80">
        <v>3.5</v>
      </c>
      <c r="Y70" s="80">
        <v>3.5</v>
      </c>
      <c r="Z70" s="80">
        <v>5.5</v>
      </c>
      <c r="AA70" s="80">
        <v>5.5</v>
      </c>
      <c r="AB70" s="80">
        <v>6.5</v>
      </c>
      <c r="AC70" s="80">
        <v>6</v>
      </c>
      <c r="AD70" s="80">
        <v>6</v>
      </c>
      <c r="AE70" s="80">
        <v>3.5</v>
      </c>
      <c r="AF70" s="80"/>
      <c r="AG70" s="80">
        <v>2</v>
      </c>
      <c r="AH70" s="76"/>
      <c r="AI70" s="66"/>
      <c r="AJ70" s="67"/>
      <c r="AK70" s="67"/>
      <c r="AL70" s="67"/>
      <c r="AM70" s="67"/>
      <c r="AN70" s="68"/>
      <c r="AO70" s="72"/>
      <c r="AP70" s="67"/>
      <c r="XFB70" s="32"/>
      <c r="XFC70" s="32"/>
      <c r="XFD70" s="32"/>
    </row>
    <row r="71" s="33" customFormat="1" ht="31" customHeight="1" spans="1:42">
      <c r="A71" s="86" t="s">
        <v>44</v>
      </c>
      <c r="B71" s="87" t="s">
        <v>79</v>
      </c>
      <c r="C71" s="88" t="s">
        <v>69</v>
      </c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>
        <v>4</v>
      </c>
      <c r="AC71" s="89"/>
      <c r="AD71" s="89"/>
      <c r="AE71" s="89"/>
      <c r="AF71" s="89"/>
      <c r="AG71" s="89"/>
      <c r="AH71" s="89"/>
      <c r="AI71" s="90">
        <f>IF(A71="","",COUNTIF(D71:AH72,"&gt;2")/2)</f>
        <v>1.5</v>
      </c>
      <c r="AJ71" s="90">
        <f>SUMPRODUCT(IFERROR((IFERROR(WEEKDAY($D$3:$AH$3,2),999)&lt;6)*D71:AH72,0))</f>
        <v>8</v>
      </c>
      <c r="AK71" s="91">
        <f>SUMPRODUCT((IFERROR(WEEKDAY($D$3:$AH$3,2),999)&lt;6)*D73:AH73)</f>
        <v>3</v>
      </c>
      <c r="AL71" s="90">
        <f>SUMPRODUCT(IFERROR((IFERROR(WEEKDAY($D$3:$AH$3,2),0)&gt;5)*D71:AH73,0))</f>
        <v>6.5</v>
      </c>
      <c r="AM71" s="90">
        <f>IFERROR(SUM(AJ71:AL73),"")</f>
        <v>17.5</v>
      </c>
      <c r="AN71" s="92"/>
      <c r="AO71" s="70">
        <f>SUMPRODUCT((IFERROR((D71:AH71+D72:AH72+D73:AH73),0)&gt;8)*1,IFERROR((D71:AH71+D72:AH72+D73:AH73-8),0))</f>
        <v>3</v>
      </c>
      <c r="AP71" s="67">
        <f>AM71-AO71</f>
        <v>14.5</v>
      </c>
    </row>
    <row r="72" s="33" customFormat="1" ht="31" customHeight="1" spans="1:42">
      <c r="A72" s="86"/>
      <c r="B72" s="88"/>
      <c r="C72" s="88" t="s">
        <v>73</v>
      </c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>
        <v>4</v>
      </c>
      <c r="Z72" s="89"/>
      <c r="AA72" s="89"/>
      <c r="AB72" s="89">
        <v>4</v>
      </c>
      <c r="AC72" s="89"/>
      <c r="AD72" s="89"/>
      <c r="AE72" s="89"/>
      <c r="AF72" s="89"/>
      <c r="AG72" s="89"/>
      <c r="AH72" s="89"/>
      <c r="AI72" s="90"/>
      <c r="AJ72" s="90"/>
      <c r="AK72" s="93"/>
      <c r="AL72" s="90"/>
      <c r="AM72" s="90"/>
      <c r="AN72" s="92"/>
      <c r="AO72" s="71"/>
      <c r="AP72" s="67"/>
    </row>
    <row r="73" s="33" customFormat="1" ht="31" customHeight="1" spans="1:42">
      <c r="A73" s="86"/>
      <c r="B73" s="88"/>
      <c r="C73" s="88" t="s">
        <v>75</v>
      </c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>
        <v>2.5</v>
      </c>
      <c r="Z73" s="89"/>
      <c r="AA73" s="89"/>
      <c r="AB73" s="89">
        <v>3</v>
      </c>
      <c r="AC73" s="89"/>
      <c r="AD73" s="89"/>
      <c r="AE73" s="89"/>
      <c r="AF73" s="89"/>
      <c r="AG73" s="89"/>
      <c r="AH73" s="89"/>
      <c r="AI73" s="90"/>
      <c r="AJ73" s="90"/>
      <c r="AK73" s="94"/>
      <c r="AL73" s="90"/>
      <c r="AM73" s="90"/>
      <c r="AN73" s="92"/>
      <c r="AO73" s="72"/>
      <c r="AP73" s="67"/>
    </row>
  </sheetData>
  <mergeCells count="50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F5:BF7"/>
    <mergeCell ref="BF8:BF10"/>
    <mergeCell ref="BF11:BF13"/>
    <mergeCell ref="BF14:BF16"/>
    <mergeCell ref="BF17:BF19"/>
    <mergeCell ref="BF20:BF22"/>
    <mergeCell ref="BF23:BF25"/>
    <mergeCell ref="BF26:BF28"/>
    <mergeCell ref="BF29:BF31"/>
    <mergeCell ref="BF32:BF34"/>
    <mergeCell ref="BF35:BF37"/>
    <mergeCell ref="BF38:BF40"/>
    <mergeCell ref="BG5:BG7"/>
    <mergeCell ref="BG8:BG10"/>
    <mergeCell ref="BG11:BG13"/>
    <mergeCell ref="BG14:BG16"/>
    <mergeCell ref="BG17:BG19"/>
    <mergeCell ref="BG20:BG22"/>
    <mergeCell ref="BG23:BG25"/>
    <mergeCell ref="BG26:BG28"/>
    <mergeCell ref="BG29:BG31"/>
    <mergeCell ref="BG32:BG34"/>
    <mergeCell ref="BG35:BG37"/>
    <mergeCell ref="BG38:BG40"/>
    <mergeCell ref="BH5:BH7"/>
    <mergeCell ref="BH8:BH10"/>
    <mergeCell ref="BH11:BH13"/>
    <mergeCell ref="BH14:BH16"/>
    <mergeCell ref="BH17:BH19"/>
    <mergeCell ref="BH20:BH22"/>
    <mergeCell ref="BH23:BH25"/>
    <mergeCell ref="BH26:BH28"/>
    <mergeCell ref="BH29:BH31"/>
    <mergeCell ref="BH32:BH34"/>
    <mergeCell ref="BH35:BH37"/>
    <mergeCell ref="BH38:BH40"/>
    <mergeCell ref="BI5:BI7"/>
    <mergeCell ref="BI8:BI10"/>
    <mergeCell ref="BI11:BI13"/>
    <mergeCell ref="BI14:BI16"/>
    <mergeCell ref="BI17:BI19"/>
    <mergeCell ref="BI20:BI22"/>
    <mergeCell ref="BI23:BI25"/>
    <mergeCell ref="BI26:BI28"/>
    <mergeCell ref="BI29:BI31"/>
    <mergeCell ref="BI32:BI34"/>
    <mergeCell ref="BI35:BI37"/>
    <mergeCell ref="BI38:BI40"/>
    <mergeCell ref="BJ5:BJ7"/>
    <mergeCell ref="BJ8:BJ10"/>
    <mergeCell ref="BJ11:BJ13"/>
    <mergeCell ref="BJ14:BJ16"/>
    <mergeCell ref="BJ17:BJ19"/>
    <mergeCell ref="BJ20:BJ22"/>
    <mergeCell ref="BJ23:BJ25"/>
    <mergeCell ref="BJ26:BJ28"/>
    <mergeCell ref="BJ29:BJ31"/>
    <mergeCell ref="BJ32:BJ34"/>
    <mergeCell ref="BJ35:BJ37"/>
    <mergeCell ref="BJ38:BJ40"/>
    <mergeCell ref="BK5:BK7"/>
    <mergeCell ref="BK8:BK10"/>
    <mergeCell ref="BK11:BK13"/>
    <mergeCell ref="BK14:BK16"/>
    <mergeCell ref="BK17:BK19"/>
    <mergeCell ref="BK20:BK22"/>
    <mergeCell ref="BK23:BK25"/>
    <mergeCell ref="BK26:BK28"/>
    <mergeCell ref="BK29:BK31"/>
    <mergeCell ref="BK32:BK34"/>
    <mergeCell ref="BK35:BK37"/>
    <mergeCell ref="BK38:BK40"/>
    <mergeCell ref="BL5:BL7"/>
    <mergeCell ref="BL8:BL10"/>
    <mergeCell ref="BL11:BL13"/>
    <mergeCell ref="BL14:BL16"/>
    <mergeCell ref="BL17:BL19"/>
    <mergeCell ref="BL20:BL22"/>
    <mergeCell ref="BL23:BL25"/>
    <mergeCell ref="BL26:BL28"/>
    <mergeCell ref="BL29:BL31"/>
    <mergeCell ref="BL32:BL34"/>
    <mergeCell ref="BL35:BL37"/>
    <mergeCell ref="BL38:BL40"/>
  </mergeCells>
  <conditionalFormatting sqref="A8">
    <cfRule type="duplicateValues" dxfId="1" priority="76"/>
    <cfRule type="duplicateValues" dxfId="1" priority="62"/>
    <cfRule type="duplicateValues" dxfId="1" priority="48"/>
    <cfRule type="duplicateValues" dxfId="1" priority="34"/>
  </conditionalFormatting>
  <conditionalFormatting sqref="A11">
    <cfRule type="duplicateValues" dxfId="1" priority="75"/>
    <cfRule type="duplicateValues" dxfId="1" priority="61"/>
    <cfRule type="duplicateValues" dxfId="1" priority="47"/>
    <cfRule type="duplicateValues" dxfId="1" priority="33"/>
  </conditionalFormatting>
  <conditionalFormatting sqref="A14">
    <cfRule type="duplicateValues" dxfId="1" priority="74"/>
    <cfRule type="duplicateValues" dxfId="1" priority="60"/>
    <cfRule type="duplicateValues" dxfId="1" priority="46"/>
    <cfRule type="duplicateValues" dxfId="1" priority="32"/>
  </conditionalFormatting>
  <conditionalFormatting sqref="A17">
    <cfRule type="duplicateValues" dxfId="1" priority="73"/>
    <cfRule type="duplicateValues" dxfId="1" priority="59"/>
    <cfRule type="duplicateValues" dxfId="1" priority="45"/>
    <cfRule type="duplicateValues" dxfId="1" priority="31"/>
  </conditionalFormatting>
  <conditionalFormatting sqref="A20">
    <cfRule type="duplicateValues" dxfId="1" priority="72"/>
    <cfRule type="duplicateValues" dxfId="1" priority="58"/>
    <cfRule type="duplicateValues" dxfId="1" priority="44"/>
    <cfRule type="duplicateValues" dxfId="1" priority="30"/>
  </conditionalFormatting>
  <conditionalFormatting sqref="A23">
    <cfRule type="duplicateValues" dxfId="1" priority="71"/>
    <cfRule type="duplicateValues" dxfId="1" priority="57"/>
    <cfRule type="duplicateValues" dxfId="1" priority="43"/>
    <cfRule type="duplicateValues" dxfId="1" priority="29"/>
  </conditionalFormatting>
  <conditionalFormatting sqref="A26">
    <cfRule type="duplicateValues" dxfId="1" priority="70"/>
    <cfRule type="duplicateValues" dxfId="1" priority="56"/>
    <cfRule type="duplicateValues" dxfId="1" priority="42"/>
    <cfRule type="duplicateValues" dxfId="1" priority="28"/>
  </conditionalFormatting>
  <conditionalFormatting sqref="A29">
    <cfRule type="duplicateValues" dxfId="1" priority="69"/>
    <cfRule type="duplicateValues" dxfId="1" priority="55"/>
    <cfRule type="duplicateValues" dxfId="1" priority="41"/>
    <cfRule type="duplicateValues" dxfId="1" priority="27"/>
  </conditionalFormatting>
  <conditionalFormatting sqref="A32">
    <cfRule type="duplicateValues" dxfId="1" priority="68"/>
    <cfRule type="duplicateValues" dxfId="1" priority="54"/>
    <cfRule type="duplicateValues" dxfId="1" priority="40"/>
    <cfRule type="duplicateValues" dxfId="1" priority="26"/>
  </conditionalFormatting>
  <conditionalFormatting sqref="A35">
    <cfRule type="duplicateValues" dxfId="1" priority="67"/>
    <cfRule type="duplicateValues" dxfId="1" priority="53"/>
    <cfRule type="duplicateValues" dxfId="1" priority="39"/>
    <cfRule type="duplicateValues" dxfId="1" priority="25"/>
  </conditionalFormatting>
  <conditionalFormatting sqref="A38">
    <cfRule type="duplicateValues" dxfId="1" priority="66"/>
    <cfRule type="duplicateValues" dxfId="1" priority="52"/>
    <cfRule type="duplicateValues" dxfId="1" priority="38"/>
    <cfRule type="duplicateValues" dxfId="1" priority="24"/>
  </conditionalFormatting>
  <conditionalFormatting sqref="A41">
    <cfRule type="duplicateValues" dxfId="1" priority="65"/>
    <cfRule type="duplicateValues" dxfId="1" priority="51"/>
    <cfRule type="duplicateValues" dxfId="1" priority="37"/>
    <cfRule type="duplicateValues" dxfId="1" priority="23"/>
  </conditionalFormatting>
  <conditionalFormatting sqref="A44">
    <cfRule type="duplicateValues" dxfId="1" priority="64"/>
    <cfRule type="duplicateValues" dxfId="1" priority="50"/>
    <cfRule type="duplicateValues" dxfId="1" priority="36"/>
    <cfRule type="duplicateValues" dxfId="1" priority="22"/>
  </conditionalFormatting>
  <conditionalFormatting sqref="A47">
    <cfRule type="duplicateValues" dxfId="1" priority="63"/>
    <cfRule type="duplicateValues" dxfId="1" priority="49"/>
    <cfRule type="duplicateValues" dxfId="1" priority="35"/>
    <cfRule type="duplicateValues" dxfId="1" priority="21"/>
  </conditionalFormatting>
  <conditionalFormatting sqref="A59">
    <cfRule type="duplicateValues" dxfId="2" priority="20"/>
    <cfRule type="duplicateValues" dxfId="2" priority="19"/>
    <cfRule type="duplicateValues" dxfId="2" priority="18"/>
    <cfRule type="duplicateValues" dxfId="2" priority="17"/>
  </conditionalFormatting>
  <conditionalFormatting sqref="A62"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A65"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A68">
    <cfRule type="duplicateValues" dxfId="2" priority="8"/>
    <cfRule type="duplicateValues" dxfId="2" priority="7"/>
    <cfRule type="duplicateValues" dxfId="2" priority="6"/>
    <cfRule type="duplicateValues" dxfId="2" priority="5"/>
  </conditionalFormatting>
  <conditionalFormatting sqref="A71">
    <cfRule type="duplicateValues" dxfId="3" priority="4"/>
    <cfRule type="duplicateValues" dxfId="3" priority="3"/>
    <cfRule type="duplicateValues" dxfId="3" priority="2"/>
    <cfRule type="duplicateValues" dxfId="3" priority="1"/>
  </conditionalFormatting>
  <conditionalFormatting sqref="A1:A4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</conditionalFormatting>
  <conditionalFormatting sqref="A5:A7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4" priority="79"/>
    <cfRule type="duplicateValues" dxfId="0" priority="78"/>
    <cfRule type="duplicateValues" dxfId="0" priority="77"/>
  </conditionalFormatting>
  <conditionalFormatting sqref="A50:A58 A74:A1048576">
    <cfRule type="duplicateValues" dxfId="0" priority="92"/>
  </conditionalFormatting>
  <dataValidations count="8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M5 N5 R5 S5 AE5 M6 N6 R6 S6 AE6 M7 N7 R7 S7 AE7 K6:K7 Q5:Q7 AB5:AB7">
      <formula1>#REF!</formula1>
    </dataValidation>
    <dataValidation type="list" allowBlank="1" showInputMessage="1" showErrorMessage="1" sqref="E50:F50 G50 H50 I50:J50 K50 L50 M50 N50 O50 P50 Q50 R50 S50 T50 U50 V50 W50 X50 Y50 Z50 AA50 AB50 AC50 AD50 AF50 E51:F51 G51 H51 I51:J51 K51 L51 M51 N51 O51 P51 Q51 R51 S51 T51 U51 W51 Y51 AA51 AF51 L52 E53:F53 G53 H53 I53:J53 K53 L53 M53 N53 O53 P53 Q53 R53 S53 T53 U53 V53 W53 X53 Y53 Z53 AA53 AB53 AC53 AD53 AE53 AF53 E54:F54 G54 H54 I54:J54 K54 L54 M54 N54 O54 P54 Q54 R54 S54 T54 U54 W54 Y54 Z54 AB54 AE54 AF54 L55 E56:F56 G56 H56 I56 J56 K56 L56 M56 N56 O56 P56 Q56 R56 S56 T56 U56 V56 W56 X56 Y56 AA56 AB56 AC56 AD56 AE56 AF56 E57:F57 G57 H57 I57 J57 K57 L57 M57 N57 O57 P57 Q57 R57 S57 T57 U57 V57 W57 X57 Y57 AA57 AB57 AC57 AD57 AE57 AF57 U58 V58 W58 AG50:AG51 AG53:AG54 AG56:AG57 AH50:AH51 AH56:AH57">
      <formula1>[2]数据源!#REF!</formula1>
    </dataValidation>
    <dataValidation type="list" allowBlank="1" showInputMessage="1" showErrorMessage="1" sqref="V51 X51 Z51 AB51 AC51 AD51 D52 E52:G52 H52 I52:J52 K52 M52 O52 P52 Q52 R52 S52 T52 U52 V52 X52 Z52 AA52 AB52 AC52 AD52 AE52 AF52 AG52 V54 X54 AA54 AC54 AD54 D55 E55:G55 H55 I55:J55 K55 M55 O55 P55 Q55 R55 S55 T55 U55 V55 X55 Z55 AA55 AB55 AC55 AD55 AF55 D58:G58 H58 I58:J58 K58 L58 M58 N58 O58 P58 S58 T58 X58:Z58 AA58:AB58 AC58 AD58:AE58 AF58:AG58">
      <formula1>[1]数据源!#REF!</formula1>
    </dataValidation>
    <dataValidation type="list" allowBlank="1" showInputMessage="1" showErrorMessage="1" sqref="N52 W52 Y52 AH52 N55 W55 Q58 R58 AH58">
      <formula1>[4]数据源!#REF!</formula1>
    </dataValidation>
    <dataValidation type="list" allowBlank="1" showInputMessage="1" showErrorMessage="1" sqref="Y55 AE55 AG55 AH55 AH53:AH54">
      <formula1>[3]数据源!#REF!</formula1>
    </dataValidation>
    <dataValidation type="list" allowBlank="1" showInputMessage="1" showErrorMessage="1" sqref="AG70">
      <formula1/>
    </dataValidation>
    <dataValidation type="list" allowBlank="1" showInputMessage="1" showErrorMessage="1" sqref="F65:F67 AH68:AH70 G65:AH67 D65:E67">
      <formula1>[6]数据源!#REF!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6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4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6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2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2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3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3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4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5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6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Spinner 93" r:id="rId6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Spinner 94" r:id="rId66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Spinner 95" r:id="rId6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Spinner 96" r:id="rId6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Spinner 97" r:id="rId6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Spinner 98" r:id="rId7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Spinner 99" r:id="rId7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Spinner 100" r:id="rId7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Spinner 101" r:id="rId7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Spinner 102" r:id="rId7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Spinner 103" r:id="rId7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Spinner 104" r:id="rId76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Spinner 105" r:id="rId7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" name="Spinner 1024" r:id="rId7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" name="Spinner 1025" r:id="rId7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name="Spinner 1026" r:id="rId80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name="Spinner 1027" r:id="rId8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name="Spinner 1028" r:id="rId8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name="Spinner 1029" r:id="rId8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name="Spinner 1030" r:id="rId8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name="Spinner 1031" r:id="rId8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name="Spinner 1032" r:id="rId8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name="Spinner 1033" r:id="rId8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name="Spinner 1034" r:id="rId8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name="Spinner 1035" r:id="rId8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name="Spinner 1036" r:id="rId9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name="Spinner 1037" r:id="rId9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name="Spinner 1038" r:id="rId9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name="Spinner 1039" r:id="rId9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name="Spinner 1040" r:id="rId9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name="Spinner 1041" r:id="rId9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name="Spinner 1042" r:id="rId9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name="Spinner 1043" r:id="rId9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name="Spinner 1044" r:id="rId9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name="Spinner 1045" r:id="rId9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name="Spinner 1046" r:id="rId10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name="Spinner 1047" r:id="rId10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name="Spinner 1048" r:id="rId10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name="Spinner 1049" r:id="rId10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name="Spinner 1050" r:id="rId10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name="Spinner 1051" r:id="rId10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name="Spinner 1052" r:id="rId10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name="Spinner 1053" r:id="rId107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name="Spinner 1054" r:id="rId10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name="Spinner 1055" r:id="rId10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name="Spinner 1056" r:id="rId1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name="Spinner 1057" r:id="rId1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name="Spinner 1058" r:id="rId11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name="Spinner 1059" r:id="rId11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name="Spinner 1060" r:id="rId114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name="Spinner 1061" r:id="rId1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name="Spinner 1062" r:id="rId116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name="Spinner 1063" r:id="rId1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4" name="Spinner 1064" r:id="rId1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5" name="Spinner 1065" r:id="rId11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name="Spinner 1066" r:id="rId120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name="Spinner 1067" r:id="rId1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name="Spinner 1068" r:id="rId12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name="Spinner 1069" r:id="rId12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name="Spinner 1070" r:id="rId1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name="Spinner 1071" r:id="rId125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name="Spinner 1072" r:id="rId126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name="Spinner 1073" r:id="rId127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name="Spinner 1074" r:id="rId12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name="Spinner 1075" r:id="rId1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6" name="Spinner 1076" r:id="rId130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7" name="Spinner 1077" r:id="rId1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name="Spinner 1078" r:id="rId1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9" name="Spinner 1079" r:id="rId1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0" name="Spinner 1080" r:id="rId1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1" name="Spinner 1081" r:id="rId1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2" name="Spinner 1082" r:id="rId1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3" name="Spinner 1083" r:id="rId1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name="Spinner 1084" r:id="rId1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name="Spinner 1085" r:id="rId1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name="Spinner 1086" r:id="rId140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name="Spinner 1087" r:id="rId1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name="Spinner 1088" r:id="rId14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9" name="Spinner 1089" r:id="rId14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0" name="Spinner 1090" r:id="rId14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1" name="Spinner 1091" r:id="rId14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2" name="Spinner 1092" r:id="rId14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3" name="Spinner 1093" r:id="rId14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4" name="Spinner 1094" r:id="rId1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5" name="Spinner 1095" r:id="rId14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6" name="Spinner 1096" r:id="rId15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7" name="Spinner 1097" r:id="rId15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zoomScale="115" zoomScaleNormal="115" workbookViewId="0">
      <selection activeCell="C19" sqref="C19"/>
    </sheetView>
  </sheetViews>
  <sheetFormatPr defaultColWidth="9" defaultRowHeight="16.5" outlineLevelCol="4"/>
  <cols>
    <col min="1" max="1" width="4.625" style="21" customWidth="1"/>
    <col min="2" max="2" width="9" style="21"/>
    <col min="3" max="3" width="31" style="21" customWidth="1"/>
    <col min="4" max="4" width="9" style="21"/>
  </cols>
  <sheetData>
    <row r="1" ht="20" customHeight="1" spans="1:5">
      <c r="A1" s="22" t="s">
        <v>1</v>
      </c>
      <c r="B1" s="22" t="s">
        <v>3</v>
      </c>
      <c r="C1" s="22" t="s">
        <v>80</v>
      </c>
      <c r="D1" s="22" t="s">
        <v>81</v>
      </c>
      <c r="E1" s="23"/>
    </row>
    <row r="2" spans="1:5">
      <c r="A2" s="24">
        <f>ROW()-1</f>
        <v>1</v>
      </c>
      <c r="B2" s="25" t="s">
        <v>36</v>
      </c>
      <c r="C2" s="26" t="s">
        <v>29</v>
      </c>
      <c r="D2" s="27">
        <v>-64</v>
      </c>
      <c r="E2" s="28"/>
    </row>
    <row r="3" spans="1:5">
      <c r="A3" s="24"/>
      <c r="B3" s="25" t="s">
        <v>28</v>
      </c>
      <c r="C3" s="26" t="s">
        <v>29</v>
      </c>
      <c r="D3" s="27">
        <v>-30</v>
      </c>
      <c r="E3" s="28"/>
    </row>
    <row r="4" ht="14.25" spans="1:5">
      <c r="A4" s="24"/>
      <c r="B4" s="29" t="s">
        <v>41</v>
      </c>
      <c r="C4" s="28" t="s">
        <v>42</v>
      </c>
      <c r="D4" s="28">
        <v>-172.8</v>
      </c>
      <c r="E4" s="28"/>
    </row>
    <row r="5" ht="14.25" spans="1:5">
      <c r="A5" s="24"/>
      <c r="B5" s="28"/>
      <c r="C5" s="28"/>
      <c r="D5" s="28"/>
      <c r="E5" s="28"/>
    </row>
    <row r="6" ht="14.25" spans="1:5">
      <c r="A6" s="24"/>
      <c r="B6" s="28"/>
      <c r="C6" s="28"/>
      <c r="D6" s="28"/>
      <c r="E6" s="28"/>
    </row>
    <row r="7" ht="14.25" spans="1:5">
      <c r="A7" s="24"/>
      <c r="B7" s="28"/>
      <c r="C7" s="28"/>
      <c r="D7" s="28"/>
      <c r="E7" s="28"/>
    </row>
    <row r="8" ht="14.25" spans="1:5">
      <c r="A8" s="24"/>
      <c r="B8" s="28"/>
      <c r="C8" s="28"/>
      <c r="D8" s="28"/>
      <c r="E8" s="28"/>
    </row>
    <row r="9" ht="14.25" spans="1:5">
      <c r="A9" s="24"/>
      <c r="B9" s="28"/>
      <c r="C9" s="28"/>
      <c r="D9" s="28"/>
      <c r="E9" s="28"/>
    </row>
    <row r="10" ht="14.25" spans="1:5">
      <c r="A10" s="24">
        <v>4</v>
      </c>
      <c r="B10" s="28"/>
      <c r="C10" s="28"/>
      <c r="D10" s="28"/>
      <c r="E10" s="23"/>
    </row>
    <row r="11" spans="1:4">
      <c r="A11" s="21" t="s">
        <v>82</v>
      </c>
      <c r="D11" s="21">
        <f>SUM(D2:D7)</f>
        <v>-266.8</v>
      </c>
    </row>
    <row r="16" ht="18" customHeight="1"/>
    <row r="18" spans="3:3">
      <c r="C18" s="30"/>
    </row>
  </sheetData>
  <conditionalFormatting sqref="B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10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C18">
    <cfRule type="duplicateValues" dxfId="0" priority="26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zoomScale="115" zoomScaleNormal="115" topLeftCell="A2" workbookViewId="0">
      <selection activeCell="C19" sqref="C19"/>
    </sheetView>
  </sheetViews>
  <sheetFormatPr defaultColWidth="9" defaultRowHeight="13.5"/>
  <cols>
    <col min="1" max="2" width="9" style="1"/>
    <col min="6" max="8" width="9" style="1"/>
  </cols>
  <sheetData>
    <row r="1" spans="1:8">
      <c r="A1" s="2" t="s">
        <v>17</v>
      </c>
      <c r="B1" s="2" t="s">
        <v>83</v>
      </c>
      <c r="F1" s="2" t="s">
        <v>22</v>
      </c>
      <c r="G1" s="2" t="s">
        <v>17</v>
      </c>
      <c r="H1" s="2" t="s">
        <v>22</v>
      </c>
    </row>
    <row r="2" spans="1:8">
      <c r="A2" s="2" t="s">
        <v>17</v>
      </c>
      <c r="B2" s="2" t="s">
        <v>84</v>
      </c>
      <c r="F2" s="2" t="s">
        <v>18</v>
      </c>
      <c r="G2" s="2" t="s">
        <v>17</v>
      </c>
      <c r="H2" s="2" t="s">
        <v>18</v>
      </c>
    </row>
    <row r="3" ht="18.75" spans="1:8">
      <c r="A3" s="3" t="s">
        <v>25</v>
      </c>
      <c r="B3" s="4" t="s">
        <v>26</v>
      </c>
      <c r="F3" s="2" t="s">
        <v>21</v>
      </c>
      <c r="G3" s="2" t="s">
        <v>17</v>
      </c>
      <c r="H3" s="2" t="s">
        <v>21</v>
      </c>
    </row>
    <row r="4" ht="18.75" spans="1:8">
      <c r="A4" s="3" t="s">
        <v>25</v>
      </c>
      <c r="B4" s="5" t="s">
        <v>30</v>
      </c>
      <c r="F4" s="6" t="s">
        <v>24</v>
      </c>
      <c r="G4" s="6" t="s">
        <v>23</v>
      </c>
      <c r="H4" s="6" t="s">
        <v>24</v>
      </c>
    </row>
    <row r="5" ht="24" spans="1:8">
      <c r="A5" s="3" t="s">
        <v>25</v>
      </c>
      <c r="B5" s="5" t="s">
        <v>85</v>
      </c>
      <c r="F5" s="5" t="s">
        <v>26</v>
      </c>
      <c r="G5" s="7" t="s">
        <v>76</v>
      </c>
      <c r="H5" s="5" t="s">
        <v>26</v>
      </c>
    </row>
    <row r="6" ht="24" spans="1:8">
      <c r="A6" s="3" t="s">
        <v>25</v>
      </c>
      <c r="B6" s="5" t="s">
        <v>32</v>
      </c>
      <c r="F6" s="5" t="s">
        <v>27</v>
      </c>
      <c r="G6" s="7" t="s">
        <v>76</v>
      </c>
      <c r="H6" s="5" t="s">
        <v>27</v>
      </c>
    </row>
    <row r="7" ht="24" spans="1:8">
      <c r="A7" s="3" t="s">
        <v>25</v>
      </c>
      <c r="B7" s="8" t="s">
        <v>27</v>
      </c>
      <c r="F7" s="5" t="s">
        <v>28</v>
      </c>
      <c r="G7" s="7" t="s">
        <v>76</v>
      </c>
      <c r="H7" s="5" t="s">
        <v>28</v>
      </c>
    </row>
    <row r="8" ht="24" spans="1:8">
      <c r="A8" s="3" t="s">
        <v>25</v>
      </c>
      <c r="B8" s="8" t="s">
        <v>28</v>
      </c>
      <c r="F8" s="5" t="s">
        <v>30</v>
      </c>
      <c r="G8" s="7" t="s">
        <v>76</v>
      </c>
      <c r="H8" s="5" t="s">
        <v>30</v>
      </c>
    </row>
    <row r="9" ht="24" spans="1:8">
      <c r="A9" s="3" t="s">
        <v>25</v>
      </c>
      <c r="B9" s="9" t="s">
        <v>86</v>
      </c>
      <c r="F9" s="5" t="s">
        <v>31</v>
      </c>
      <c r="G9" s="7" t="s">
        <v>76</v>
      </c>
      <c r="H9" s="5" t="s">
        <v>31</v>
      </c>
    </row>
    <row r="10" ht="24" spans="1:14">
      <c r="A10" s="3" t="s">
        <v>25</v>
      </c>
      <c r="B10" s="9" t="s">
        <v>87</v>
      </c>
      <c r="F10" s="5" t="s">
        <v>32</v>
      </c>
      <c r="G10" s="7" t="s">
        <v>76</v>
      </c>
      <c r="H10" s="5" t="s">
        <v>32</v>
      </c>
      <c r="N10" t="s">
        <v>22</v>
      </c>
    </row>
    <row r="11" ht="24" spans="1:14">
      <c r="A11" s="3" t="s">
        <v>25</v>
      </c>
      <c r="B11" s="5" t="s">
        <v>31</v>
      </c>
      <c r="F11" s="5" t="s">
        <v>33</v>
      </c>
      <c r="G11" s="7" t="s">
        <v>76</v>
      </c>
      <c r="H11" s="5" t="s">
        <v>33</v>
      </c>
      <c r="N11" t="s">
        <v>18</v>
      </c>
    </row>
    <row r="12" ht="24" spans="1:14">
      <c r="A12" s="10" t="s">
        <v>47</v>
      </c>
      <c r="B12" s="2" t="s">
        <v>48</v>
      </c>
      <c r="F12" s="5" t="s">
        <v>34</v>
      </c>
      <c r="G12" s="7" t="s">
        <v>76</v>
      </c>
      <c r="H12" s="5" t="s">
        <v>34</v>
      </c>
      <c r="N12" t="s">
        <v>21</v>
      </c>
    </row>
    <row r="13" ht="24" spans="1:14">
      <c r="A13" s="10"/>
      <c r="B13" s="2"/>
      <c r="F13" s="5" t="s">
        <v>35</v>
      </c>
      <c r="G13" s="7" t="s">
        <v>76</v>
      </c>
      <c r="H13" s="5" t="s">
        <v>35</v>
      </c>
      <c r="N13" t="s">
        <v>18</v>
      </c>
    </row>
    <row r="14" ht="24" spans="1:8">
      <c r="A14" s="10"/>
      <c r="B14" s="2"/>
      <c r="F14" s="5" t="s">
        <v>36</v>
      </c>
      <c r="G14" s="7" t="s">
        <v>76</v>
      </c>
      <c r="H14" s="5" t="s">
        <v>36</v>
      </c>
    </row>
    <row r="15" ht="24" spans="1:8">
      <c r="A15" s="3"/>
      <c r="B15" s="4"/>
      <c r="F15" s="5" t="s">
        <v>37</v>
      </c>
      <c r="G15" s="7" t="s">
        <v>76</v>
      </c>
      <c r="H15" s="5" t="s">
        <v>37</v>
      </c>
    </row>
    <row r="16" ht="24" spans="1:14">
      <c r="A16" s="3"/>
      <c r="B16" s="4"/>
      <c r="F16" s="5" t="s">
        <v>38</v>
      </c>
      <c r="G16" s="7" t="s">
        <v>76</v>
      </c>
      <c r="H16" s="5" t="s">
        <v>38</v>
      </c>
      <c r="N16" t="s">
        <v>21</v>
      </c>
    </row>
    <row r="17" ht="24" spans="1:8">
      <c r="A17" s="3"/>
      <c r="B17" s="8"/>
      <c r="F17" s="5" t="s">
        <v>39</v>
      </c>
      <c r="G17" s="7" t="s">
        <v>76</v>
      </c>
      <c r="H17" s="5" t="s">
        <v>39</v>
      </c>
    </row>
    <row r="18" ht="24" spans="1:8">
      <c r="A18" s="3"/>
      <c r="B18" s="8"/>
      <c r="F18" s="5" t="s">
        <v>40</v>
      </c>
      <c r="G18" s="7" t="s">
        <v>76</v>
      </c>
      <c r="H18" s="5" t="s">
        <v>40</v>
      </c>
    </row>
    <row r="19" ht="24" spans="1:8">
      <c r="A19" s="3"/>
      <c r="B19" s="8"/>
      <c r="F19" s="5" t="s">
        <v>41</v>
      </c>
      <c r="G19" s="7" t="s">
        <v>76</v>
      </c>
      <c r="H19" s="5" t="s">
        <v>41</v>
      </c>
    </row>
    <row r="20" ht="24" spans="1:8">
      <c r="A20" s="3"/>
      <c r="B20" s="8"/>
      <c r="F20" s="5" t="s">
        <v>43</v>
      </c>
      <c r="G20" s="7" t="s">
        <v>76</v>
      </c>
      <c r="H20" s="5" t="s">
        <v>43</v>
      </c>
    </row>
    <row r="21" ht="24" spans="1:8">
      <c r="A21" s="3"/>
      <c r="B21" s="5"/>
      <c r="F21" s="11" t="s">
        <v>44</v>
      </c>
      <c r="G21" s="12" t="s">
        <v>79</v>
      </c>
      <c r="H21" s="11" t="s">
        <v>44</v>
      </c>
    </row>
    <row r="22" ht="18.75" spans="1:8">
      <c r="A22" s="3"/>
      <c r="B22" s="5"/>
      <c r="F22" s="13" t="s">
        <v>46</v>
      </c>
      <c r="G22" s="8" t="s">
        <v>45</v>
      </c>
      <c r="H22" s="13" t="s">
        <v>46</v>
      </c>
    </row>
    <row r="23" ht="18.75" spans="1:8">
      <c r="A23" s="3"/>
      <c r="B23" s="5"/>
      <c r="F23" s="14" t="s">
        <v>48</v>
      </c>
      <c r="G23" s="14" t="s">
        <v>47</v>
      </c>
      <c r="H23" s="14" t="s">
        <v>48</v>
      </c>
    </row>
    <row r="24" ht="18.75" spans="1:8">
      <c r="A24" s="3"/>
      <c r="B24" s="5"/>
      <c r="F24" s="14"/>
      <c r="G24" s="14"/>
      <c r="H24" s="14"/>
    </row>
    <row r="25" ht="18.75" spans="1:8">
      <c r="A25" s="3"/>
      <c r="B25" s="5"/>
      <c r="F25" s="14"/>
      <c r="G25" s="14"/>
      <c r="H25" s="14"/>
    </row>
    <row r="26" ht="18.75" spans="1:8">
      <c r="A26" s="3"/>
      <c r="B26" s="5"/>
      <c r="F26" s="5"/>
      <c r="G26" s="7"/>
      <c r="H26" s="5"/>
    </row>
    <row r="27" ht="18.75" spans="1:8">
      <c r="A27" s="3"/>
      <c r="B27" s="9"/>
      <c r="F27" s="5"/>
      <c r="G27" s="7"/>
      <c r="H27" s="5"/>
    </row>
    <row r="28" ht="18.75" spans="1:8">
      <c r="A28" s="3"/>
      <c r="B28" s="9"/>
      <c r="F28" s="5"/>
      <c r="G28" s="7"/>
      <c r="H28" s="5"/>
    </row>
    <row r="29" ht="18.75" spans="1:8">
      <c r="A29" s="3"/>
      <c r="B29" s="5"/>
      <c r="F29" s="5"/>
      <c r="G29" s="7"/>
      <c r="H29" s="5"/>
    </row>
    <row r="30" ht="18.75" spans="1:8">
      <c r="A30" s="3"/>
      <c r="B30" s="5"/>
      <c r="F30" s="5"/>
      <c r="G30" s="7"/>
      <c r="H30" s="5"/>
    </row>
    <row r="31" ht="18.75" spans="1:8">
      <c r="A31" s="3"/>
      <c r="B31" s="9"/>
      <c r="F31" s="5"/>
      <c r="G31" s="7"/>
      <c r="H31" s="5"/>
    </row>
    <row r="32" ht="18.75" spans="1:8">
      <c r="A32" s="3"/>
      <c r="B32" s="9"/>
      <c r="F32" s="5"/>
      <c r="G32" s="7"/>
      <c r="H32" s="5"/>
    </row>
    <row r="33" ht="18.75" spans="1:8">
      <c r="A33" s="2"/>
      <c r="B33" s="2"/>
      <c r="F33" s="5"/>
      <c r="G33" s="7"/>
      <c r="H33" s="5"/>
    </row>
    <row r="34" ht="18.75" spans="1:8">
      <c r="A34" s="2"/>
      <c r="B34" s="2"/>
      <c r="F34" s="5"/>
      <c r="G34" s="7"/>
      <c r="H34" s="5"/>
    </row>
    <row r="35" ht="18.75" spans="1:8">
      <c r="A35" s="2"/>
      <c r="B35" s="2"/>
      <c r="F35" s="5"/>
      <c r="G35" s="7"/>
      <c r="H35" s="5"/>
    </row>
    <row r="36" ht="18.75" spans="1:8">
      <c r="A36" s="2"/>
      <c r="B36" s="2"/>
      <c r="F36" s="5"/>
      <c r="G36" s="7"/>
      <c r="H36" s="5"/>
    </row>
    <row r="37" ht="18.75" spans="6:8">
      <c r="F37" s="5"/>
      <c r="G37" s="7"/>
      <c r="H37" s="5"/>
    </row>
    <row r="38" ht="18.75" spans="6:8">
      <c r="F38" s="5"/>
      <c r="G38" s="7"/>
      <c r="H38" s="5"/>
    </row>
    <row r="39" ht="18.75" spans="6:8">
      <c r="F39" s="5"/>
      <c r="G39" s="7"/>
      <c r="H39" s="5"/>
    </row>
    <row r="40" ht="18.75" spans="6:8">
      <c r="F40" s="5"/>
      <c r="G40" s="7"/>
      <c r="H40" s="5"/>
    </row>
    <row r="41" ht="18.75" spans="6:8">
      <c r="F41" s="5"/>
      <c r="G41" s="7"/>
      <c r="H41" s="5"/>
    </row>
    <row r="42" ht="18.75" spans="6:8">
      <c r="F42" s="5"/>
      <c r="G42" s="7"/>
      <c r="H42" s="5"/>
    </row>
    <row r="43" ht="18.75" spans="6:8">
      <c r="F43" s="5"/>
      <c r="G43" s="7"/>
      <c r="H43" s="5"/>
    </row>
    <row r="44" ht="18.75" spans="6:8">
      <c r="F44" s="5"/>
      <c r="G44" s="7"/>
      <c r="H44" s="5"/>
    </row>
    <row r="45" ht="18.75" spans="6:8">
      <c r="F45" s="5"/>
      <c r="G45" s="7"/>
      <c r="H45" s="5"/>
    </row>
    <row r="46" ht="18.75" spans="6:8">
      <c r="F46" s="5"/>
      <c r="G46" s="7"/>
      <c r="H46" s="5"/>
    </row>
    <row r="47" ht="18.75" spans="6:8">
      <c r="F47" s="5"/>
      <c r="G47" s="7"/>
      <c r="H47" s="5"/>
    </row>
    <row r="48" ht="18.75" spans="6:8">
      <c r="F48" s="5"/>
      <c r="G48" s="7"/>
      <c r="H48" s="5"/>
    </row>
    <row r="49" ht="18.75" spans="6:8">
      <c r="F49" s="5"/>
      <c r="G49" s="7"/>
      <c r="H49" s="5"/>
    </row>
    <row r="50" ht="18.75" spans="6:8">
      <c r="F50" s="5"/>
      <c r="G50" s="7"/>
      <c r="H50" s="5"/>
    </row>
    <row r="51" ht="18.75" spans="6:8">
      <c r="F51" s="5"/>
      <c r="G51" s="7"/>
      <c r="H51" s="5"/>
    </row>
    <row r="52" ht="18.75" spans="6:8">
      <c r="F52" s="5"/>
      <c r="G52" s="7"/>
      <c r="H52" s="5"/>
    </row>
    <row r="53" ht="18.75" spans="6:8">
      <c r="F53" s="5"/>
      <c r="G53" s="7"/>
      <c r="H53" s="5"/>
    </row>
    <row r="54" spans="6:8">
      <c r="F54" s="2"/>
      <c r="G54" s="2"/>
      <c r="H54" s="2"/>
    </row>
    <row r="55" spans="6:8">
      <c r="F55" s="2"/>
      <c r="G55" s="2"/>
      <c r="H55" s="2"/>
    </row>
    <row r="56" spans="6:8">
      <c r="F56" s="2"/>
      <c r="G56" s="2"/>
      <c r="H56" s="2"/>
    </row>
    <row r="57" spans="6:8">
      <c r="F57" s="2"/>
      <c r="G57" s="2"/>
      <c r="H57" s="2"/>
    </row>
    <row r="58" spans="6:8">
      <c r="F58" s="2"/>
      <c r="G58" s="2"/>
      <c r="H58" s="2"/>
    </row>
    <row r="59" spans="6:8">
      <c r="F59" s="2"/>
      <c r="G59" s="2"/>
      <c r="H59" s="2"/>
    </row>
    <row r="60" ht="18.75" spans="6:8">
      <c r="F60" s="5"/>
      <c r="G60" s="7"/>
      <c r="H60" s="5"/>
    </row>
    <row r="61" ht="18.75" spans="6:8">
      <c r="F61" s="5"/>
      <c r="G61" s="7"/>
      <c r="H61" s="5"/>
    </row>
    <row r="62" ht="18.75" spans="6:8">
      <c r="F62" s="5"/>
      <c r="G62" s="7"/>
      <c r="H62" s="5"/>
    </row>
    <row r="63" ht="18.75" spans="6:8">
      <c r="F63" s="5"/>
      <c r="G63" s="7"/>
      <c r="H63" s="5"/>
    </row>
    <row r="64" ht="18.75" spans="6:8">
      <c r="F64" s="15"/>
      <c r="G64" s="16"/>
      <c r="H64" s="15"/>
    </row>
    <row r="65" ht="18.75" spans="6:8">
      <c r="F65" s="17"/>
      <c r="G65" s="18"/>
      <c r="H65" s="17"/>
    </row>
    <row r="66" ht="14.25" spans="6:8">
      <c r="F66" s="19"/>
      <c r="G66" s="20"/>
      <c r="H66" s="19"/>
    </row>
    <row r="67" spans="6:8">
      <c r="F67" s="6"/>
      <c r="G67" s="6"/>
      <c r="H67" s="6"/>
    </row>
    <row r="68" ht="20.25" spans="6:8">
      <c r="F68" s="11"/>
      <c r="G68" s="12"/>
      <c r="H68" s="11"/>
    </row>
    <row r="69" ht="20.25" spans="6:8">
      <c r="F69" s="11"/>
      <c r="G69" s="12"/>
      <c r="H69" s="11"/>
    </row>
  </sheetData>
  <sortState ref="F1:H69">
    <sortCondition ref="G1:G69"/>
  </sortState>
  <conditionalFormatting sqref="F4">
    <cfRule type="duplicateValues" dxfId="1" priority="161"/>
    <cfRule type="duplicateValues" dxfId="1" priority="147"/>
    <cfRule type="duplicateValues" dxfId="1" priority="133"/>
    <cfRule type="duplicateValues" dxfId="1" priority="119"/>
  </conditionalFormatting>
  <conditionalFormatting sqref="H4">
    <cfRule type="duplicateValues" dxfId="1" priority="76"/>
    <cfRule type="duplicateValues" dxfId="1" priority="62"/>
    <cfRule type="duplicateValues" dxfId="1" priority="48"/>
    <cfRule type="duplicateValues" dxfId="1" priority="34"/>
  </conditionalFormatting>
  <conditionalFormatting sqref="F7">
    <cfRule type="duplicateValues" dxfId="1" priority="160"/>
    <cfRule type="duplicateValues" dxfId="1" priority="146"/>
    <cfRule type="duplicateValues" dxfId="1" priority="132"/>
    <cfRule type="duplicateValues" dxfId="1" priority="118"/>
  </conditionalFormatting>
  <conditionalFormatting sqref="H7">
    <cfRule type="duplicateValues" dxfId="1" priority="75"/>
    <cfRule type="duplicateValues" dxfId="1" priority="61"/>
    <cfRule type="duplicateValues" dxfId="1" priority="47"/>
    <cfRule type="duplicateValues" dxfId="1" priority="33"/>
  </conditionalFormatting>
  <conditionalFormatting sqref="B9">
    <cfRule type="duplicateValues" dxfId="3" priority="263"/>
    <cfRule type="duplicateValues" dxfId="3" priority="264"/>
    <cfRule type="duplicateValues" dxfId="3" priority="265"/>
    <cfRule type="duplicateValues" dxfId="3" priority="266"/>
  </conditionalFormatting>
  <conditionalFormatting sqref="F10">
    <cfRule type="duplicateValues" dxfId="1" priority="159"/>
    <cfRule type="duplicateValues" dxfId="1" priority="145"/>
    <cfRule type="duplicateValues" dxfId="1" priority="131"/>
    <cfRule type="duplicateValues" dxfId="1" priority="117"/>
  </conditionalFormatting>
  <conditionalFormatting sqref="H10">
    <cfRule type="duplicateValues" dxfId="1" priority="74"/>
    <cfRule type="duplicateValues" dxfId="1" priority="60"/>
    <cfRule type="duplicateValues" dxfId="1" priority="46"/>
    <cfRule type="duplicateValues" dxfId="1" priority="32"/>
  </conditionalFormatting>
  <conditionalFormatting sqref="F13">
    <cfRule type="duplicateValues" dxfId="1" priority="158"/>
    <cfRule type="duplicateValues" dxfId="1" priority="144"/>
    <cfRule type="duplicateValues" dxfId="1" priority="130"/>
    <cfRule type="duplicateValues" dxfId="1" priority="116"/>
  </conditionalFormatting>
  <conditionalFormatting sqref="H13">
    <cfRule type="duplicateValues" dxfId="1" priority="73"/>
    <cfRule type="duplicateValues" dxfId="1" priority="59"/>
    <cfRule type="duplicateValues" dxfId="1" priority="45"/>
    <cfRule type="duplicateValues" dxfId="1" priority="31"/>
  </conditionalFormatting>
  <conditionalFormatting sqref="F16">
    <cfRule type="duplicateValues" dxfId="1" priority="157"/>
    <cfRule type="duplicateValues" dxfId="1" priority="143"/>
    <cfRule type="duplicateValues" dxfId="1" priority="129"/>
    <cfRule type="duplicateValues" dxfId="1" priority="115"/>
  </conditionalFormatting>
  <conditionalFormatting sqref="H16">
    <cfRule type="duplicateValues" dxfId="1" priority="72"/>
    <cfRule type="duplicateValues" dxfId="1" priority="58"/>
    <cfRule type="duplicateValues" dxfId="1" priority="44"/>
    <cfRule type="duplicateValues" dxfId="1" priority="30"/>
  </conditionalFormatting>
  <conditionalFormatting sqref="F19">
    <cfRule type="duplicateValues" dxfId="1" priority="156"/>
    <cfRule type="duplicateValues" dxfId="1" priority="142"/>
    <cfRule type="duplicateValues" dxfId="1" priority="128"/>
    <cfRule type="duplicateValues" dxfId="1" priority="114"/>
  </conditionalFormatting>
  <conditionalFormatting sqref="H19">
    <cfRule type="duplicateValues" dxfId="1" priority="71"/>
    <cfRule type="duplicateValues" dxfId="1" priority="57"/>
    <cfRule type="duplicateValues" dxfId="1" priority="43"/>
    <cfRule type="duplicateValues" dxfId="1" priority="29"/>
  </conditionalFormatting>
  <conditionalFormatting sqref="F22">
    <cfRule type="duplicateValues" dxfId="1" priority="155"/>
    <cfRule type="duplicateValues" dxfId="1" priority="141"/>
    <cfRule type="duplicateValues" dxfId="1" priority="127"/>
    <cfRule type="duplicateValues" dxfId="1" priority="113"/>
  </conditionalFormatting>
  <conditionalFormatting sqref="H22">
    <cfRule type="duplicateValues" dxfId="1" priority="70"/>
    <cfRule type="duplicateValues" dxfId="1" priority="56"/>
    <cfRule type="duplicateValues" dxfId="1" priority="42"/>
    <cfRule type="duplicateValues" dxfId="1" priority="28"/>
  </conditionalFormatting>
  <conditionalFormatting sqref="F25">
    <cfRule type="duplicateValues" dxfId="1" priority="154"/>
    <cfRule type="duplicateValues" dxfId="1" priority="140"/>
    <cfRule type="duplicateValues" dxfId="1" priority="126"/>
    <cfRule type="duplicateValues" dxfId="1" priority="112"/>
  </conditionalFormatting>
  <conditionalFormatting sqref="H25">
    <cfRule type="duplicateValues" dxfId="1" priority="69"/>
    <cfRule type="duplicateValues" dxfId="1" priority="55"/>
    <cfRule type="duplicateValues" dxfId="1" priority="41"/>
    <cfRule type="duplicateValues" dxfId="1" priority="27"/>
  </conditionalFormatting>
  <conditionalFormatting sqref="F28">
    <cfRule type="duplicateValues" dxfId="1" priority="153"/>
    <cfRule type="duplicateValues" dxfId="1" priority="139"/>
    <cfRule type="duplicateValues" dxfId="1" priority="125"/>
    <cfRule type="duplicateValues" dxfId="1" priority="111"/>
  </conditionalFormatting>
  <conditionalFormatting sqref="H28">
    <cfRule type="duplicateValues" dxfId="1" priority="68"/>
    <cfRule type="duplicateValues" dxfId="1" priority="54"/>
    <cfRule type="duplicateValues" dxfId="1" priority="40"/>
    <cfRule type="duplicateValues" dxfId="1" priority="26"/>
  </conditionalFormatting>
  <conditionalFormatting sqref="F31">
    <cfRule type="duplicateValues" dxfId="1" priority="152"/>
    <cfRule type="duplicateValues" dxfId="1" priority="138"/>
    <cfRule type="duplicateValues" dxfId="1" priority="124"/>
    <cfRule type="duplicateValues" dxfId="1" priority="110"/>
  </conditionalFormatting>
  <conditionalFormatting sqref="H31">
    <cfRule type="duplicateValues" dxfId="1" priority="67"/>
    <cfRule type="duplicateValues" dxfId="1" priority="53"/>
    <cfRule type="duplicateValues" dxfId="1" priority="39"/>
    <cfRule type="duplicateValues" dxfId="1" priority="25"/>
  </conditionalFormatting>
  <conditionalFormatting sqref="F34">
    <cfRule type="duplicateValues" dxfId="1" priority="151"/>
    <cfRule type="duplicateValues" dxfId="1" priority="137"/>
    <cfRule type="duplicateValues" dxfId="1" priority="123"/>
    <cfRule type="duplicateValues" dxfId="1" priority="109"/>
  </conditionalFormatting>
  <conditionalFormatting sqref="H34">
    <cfRule type="duplicateValues" dxfId="1" priority="66"/>
    <cfRule type="duplicateValues" dxfId="1" priority="52"/>
    <cfRule type="duplicateValues" dxfId="1" priority="38"/>
    <cfRule type="duplicateValues" dxfId="1" priority="24"/>
  </conditionalFormatting>
  <conditionalFormatting sqref="F37">
    <cfRule type="duplicateValues" dxfId="1" priority="150"/>
    <cfRule type="duplicateValues" dxfId="1" priority="136"/>
    <cfRule type="duplicateValues" dxfId="1" priority="122"/>
    <cfRule type="duplicateValues" dxfId="1" priority="108"/>
  </conditionalFormatting>
  <conditionalFormatting sqref="H37">
    <cfRule type="duplicateValues" dxfId="1" priority="65"/>
    <cfRule type="duplicateValues" dxfId="1" priority="51"/>
    <cfRule type="duplicateValues" dxfId="1" priority="37"/>
    <cfRule type="duplicateValues" dxfId="1" priority="23"/>
  </conditionalFormatting>
  <conditionalFormatting sqref="F40">
    <cfRule type="duplicateValues" dxfId="1" priority="149"/>
    <cfRule type="duplicateValues" dxfId="1" priority="135"/>
    <cfRule type="duplicateValues" dxfId="1" priority="121"/>
    <cfRule type="duplicateValues" dxfId="1" priority="107"/>
  </conditionalFormatting>
  <conditionalFormatting sqref="H40">
    <cfRule type="duplicateValues" dxfId="1" priority="64"/>
    <cfRule type="duplicateValues" dxfId="1" priority="50"/>
    <cfRule type="duplicateValues" dxfId="1" priority="36"/>
    <cfRule type="duplicateValues" dxfId="1" priority="22"/>
  </conditionalFormatting>
  <conditionalFormatting sqref="F43">
    <cfRule type="duplicateValues" dxfId="1" priority="148"/>
    <cfRule type="duplicateValues" dxfId="1" priority="134"/>
    <cfRule type="duplicateValues" dxfId="1" priority="120"/>
    <cfRule type="duplicateValues" dxfId="1" priority="106"/>
  </conditionalFormatting>
  <conditionalFormatting sqref="H43">
    <cfRule type="duplicateValues" dxfId="1" priority="63"/>
    <cfRule type="duplicateValues" dxfId="1" priority="49"/>
    <cfRule type="duplicateValues" dxfId="1" priority="35"/>
    <cfRule type="duplicateValues" dxfId="1" priority="21"/>
  </conditionalFormatting>
  <conditionalFormatting sqref="F55"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55">
    <cfRule type="duplicateValues" dxfId="2" priority="20"/>
    <cfRule type="duplicateValues" dxfId="2" priority="19"/>
    <cfRule type="duplicateValues" dxfId="2" priority="18"/>
    <cfRule type="duplicateValues" dxfId="2" priority="17"/>
  </conditionalFormatting>
  <conditionalFormatting sqref="F58">
    <cfRule type="duplicateValues" dxfId="2" priority="101"/>
    <cfRule type="duplicateValues" dxfId="2" priority="100"/>
    <cfRule type="duplicateValues" dxfId="2" priority="99"/>
    <cfRule type="duplicateValues" dxfId="2" priority="98"/>
  </conditionalFormatting>
  <conditionalFormatting sqref="H58"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F61"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H61"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F64">
    <cfRule type="duplicateValues" dxfId="2" priority="93"/>
    <cfRule type="duplicateValues" dxfId="2" priority="92"/>
    <cfRule type="duplicateValues" dxfId="2" priority="91"/>
    <cfRule type="duplicateValues" dxfId="2" priority="90"/>
  </conditionalFormatting>
  <conditionalFormatting sqref="H64">
    <cfRule type="duplicateValues" dxfId="2" priority="8"/>
    <cfRule type="duplicateValues" dxfId="2" priority="7"/>
    <cfRule type="duplicateValues" dxfId="2" priority="6"/>
    <cfRule type="duplicateValues" dxfId="2" priority="5"/>
  </conditionalFormatting>
  <conditionalFormatting sqref="F67">
    <cfRule type="duplicateValues" dxfId="3" priority="89"/>
    <cfRule type="duplicateValues" dxfId="3" priority="88"/>
    <cfRule type="duplicateValues" dxfId="3" priority="87"/>
    <cfRule type="duplicateValues" dxfId="3" priority="86"/>
  </conditionalFormatting>
  <conditionalFormatting sqref="H67">
    <cfRule type="duplicateValues" dxfId="3" priority="4"/>
    <cfRule type="duplicateValues" dxfId="3" priority="3"/>
    <cfRule type="duplicateValues" dxfId="3" priority="2"/>
    <cfRule type="duplicateValues" dxfId="3" priority="1"/>
  </conditionalFormatting>
  <conditionalFormatting sqref="A31:A36">
    <cfRule type="duplicateValues" dxfId="0" priority="307"/>
  </conditionalFormatting>
  <conditionalFormatting sqref="B3:B5">
    <cfRule type="duplicateValues" dxfId="3" priority="271"/>
    <cfRule type="duplicateValues" dxfId="3" priority="272"/>
    <cfRule type="duplicateValues" dxfId="3" priority="273"/>
    <cfRule type="duplicateValues" dxfId="3" priority="274"/>
  </conditionalFormatting>
  <conditionalFormatting sqref="B6:B8">
    <cfRule type="duplicateValues" dxfId="3" priority="267"/>
    <cfRule type="duplicateValues" dxfId="3" priority="268"/>
    <cfRule type="duplicateValues" dxfId="3" priority="269"/>
    <cfRule type="duplicateValues" dxfId="3" priority="270"/>
  </conditionalFormatting>
  <conditionalFormatting sqref="F1:F3"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4" priority="164"/>
    <cfRule type="duplicateValues" dxfId="0" priority="163"/>
    <cfRule type="duplicateValues" dxfId="0" priority="162"/>
  </conditionalFormatting>
  <conditionalFormatting sqref="F46:F54">
    <cfRule type="duplicateValues" dxfId="0" priority="170"/>
  </conditionalFormatting>
  <conditionalFormatting sqref="H1:H3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4" priority="79"/>
    <cfRule type="duplicateValues" dxfId="0" priority="78"/>
    <cfRule type="duplicateValues" dxfId="0" priority="77"/>
  </conditionalFormatting>
  <conditionalFormatting sqref="H46:H54">
    <cfRule type="duplicateValues" dxfId="0" priority="85"/>
  </conditionalFormatting>
  <conditionalFormatting sqref="B1:B2 B11">
    <cfRule type="duplicateValues" dxfId="0" priority="275"/>
    <cfRule type="duplicateValues" dxfId="0" priority="276"/>
    <cfRule type="duplicateValues" dxfId="4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B19 B28 B25 B22">
    <cfRule type="duplicateValues" dxfId="3" priority="259"/>
    <cfRule type="duplicateValues" dxfId="3" priority="260"/>
    <cfRule type="duplicateValues" dxfId="3" priority="261"/>
    <cfRule type="duplicateValues" dxfId="3" priority="262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劳务费</vt:lpstr>
      <vt:lpstr>考勤</vt:lpstr>
      <vt:lpstr>奖惩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2023-10-30T06:22:04Z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2052-12.1.0.15398</vt:lpwstr>
  </property>
  <property fmtid="{D5CDD505-2E9C-101B-9397-08002B2CF9AE}" pid="4" name="KSOReadingLayout">
    <vt:bool>true</vt:bool>
  </property>
  <property fmtid="{D5CDD505-2E9C-101B-9397-08002B2CF9AE}" pid="5" name="ICV">
    <vt:lpwstr>9136BEA9DBEB4D1896AF2DD738649369_13</vt:lpwstr>
  </property>
</Properties>
</file>