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焊胎整理\"/>
    </mc:Choice>
  </mc:AlternateContent>
  <bookViews>
    <workbookView xWindow="-120" yWindow="-120" windowWidth="29040" windowHeight="15840"/>
  </bookViews>
  <sheets>
    <sheet name="Sheet2" sheetId="1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9" l="1"/>
  <c r="N10" i="19"/>
  <c r="N8" i="19"/>
  <c r="R11" i="19"/>
  <c r="M9" i="19" l="1"/>
  <c r="P8" i="19" l="1"/>
  <c r="M7" i="19"/>
  <c r="M6" i="19"/>
  <c r="M8" i="19" s="1"/>
  <c r="K9" i="19"/>
  <c r="K7" i="19"/>
  <c r="K8" i="19" s="1"/>
  <c r="K6" i="19"/>
  <c r="G10" i="19"/>
  <c r="L8" i="19"/>
  <c r="J8" i="19"/>
  <c r="K10" i="19" l="1"/>
  <c r="K11" i="19" s="1"/>
  <c r="L10" i="19"/>
  <c r="L11" i="19" s="1"/>
  <c r="M10" i="19"/>
  <c r="M11" i="19" s="1"/>
  <c r="O10" i="19"/>
  <c r="P10" i="19"/>
  <c r="P11" i="19" s="1"/>
  <c r="Q10" i="19"/>
  <c r="O8" i="19"/>
  <c r="Q8" i="19"/>
  <c r="J10" i="19"/>
  <c r="J11" i="19" s="1"/>
  <c r="Q11" i="19" l="1"/>
  <c r="O11" i="19"/>
</calcChain>
</file>

<file path=xl/sharedStrings.xml><?xml version="1.0" encoding="utf-8"?>
<sst xmlns="http://schemas.openxmlformats.org/spreadsheetml/2006/main" count="74" uniqueCount="63">
  <si>
    <t>采购工厂：河北工厂</t>
    <phoneticPr fontId="7" type="noConversion"/>
  </si>
  <si>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</si>
  <si>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</si>
  <si>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项目</t>
    <phoneticPr fontId="5" type="noConversion"/>
  </si>
  <si>
    <t>图号/编码</t>
  </si>
  <si>
    <t>名称</t>
    <phoneticPr fontId="5" type="noConversion"/>
  </si>
  <si>
    <t>工序</t>
    <phoneticPr fontId="5" type="noConversion"/>
  </si>
  <si>
    <t>单位</t>
  </si>
  <si>
    <t>增值税率%</t>
  </si>
  <si>
    <t>工艺部预估价格</t>
    <phoneticPr fontId="5" type="noConversion"/>
  </si>
  <si>
    <t>审批价格</t>
  </si>
  <si>
    <t>供应商全称</t>
  </si>
  <si>
    <t>备注</t>
  </si>
  <si>
    <t>一次含税价格</t>
    <phoneticPr fontId="12" type="noConversion"/>
  </si>
  <si>
    <t>一次含税价格</t>
    <phoneticPr fontId="12" type="noConversion"/>
  </si>
  <si>
    <t>二次含税价格</t>
    <phoneticPr fontId="12" type="noConversion"/>
  </si>
  <si>
    <t>价格</t>
    <phoneticPr fontId="11" type="noConversion"/>
  </si>
  <si>
    <t>合计</t>
    <phoneticPr fontId="5" type="noConversion"/>
  </si>
  <si>
    <t>重汽3.0</t>
    <phoneticPr fontId="5" type="noConversion"/>
  </si>
  <si>
    <t>开发情况</t>
  </si>
  <si>
    <t>产品价格</t>
  </si>
  <si>
    <t>B点价格：兴岳五金报价9.7元，8.5元已协商为最低价，旭兴放弃报价，为保证生产交付申请定点兴岳五金临时采购1000件。</t>
    <phoneticPr fontId="11" type="noConversion"/>
  </si>
  <si>
    <t>模具价格</t>
  </si>
  <si>
    <t>开发周期</t>
  </si>
  <si>
    <t>产品首批供货周期：20天。</t>
    <phoneticPr fontId="11" type="noConversion"/>
  </si>
  <si>
    <t>年降情况</t>
  </si>
  <si>
    <t>由工厂根据实际使用情况再商谈。</t>
    <phoneticPr fontId="11" type="noConversion"/>
  </si>
  <si>
    <t>结算方式</t>
  </si>
  <si>
    <t>兴岳五金为体系供应商，按河北账期结算。</t>
    <phoneticPr fontId="11" type="noConversion"/>
  </si>
  <si>
    <t>熙锐</t>
    <phoneticPr fontId="11" type="noConversion"/>
  </si>
  <si>
    <t>朗力</t>
    <phoneticPr fontId="12" type="noConversion"/>
  </si>
  <si>
    <t>德恒</t>
    <phoneticPr fontId="12" type="noConversion"/>
  </si>
  <si>
    <t>德博</t>
    <phoneticPr fontId="5" type="noConversion"/>
  </si>
  <si>
    <t>SHT0016512/4</t>
    <phoneticPr fontId="5" type="noConversion"/>
  </si>
  <si>
    <t>G3靠背焊接扶手总成</t>
    <phoneticPr fontId="5" type="noConversion"/>
  </si>
  <si>
    <t>SHT0016512/4-JJ-01</t>
    <phoneticPr fontId="5" type="noConversion"/>
  </si>
  <si>
    <t>合计</t>
    <phoneticPr fontId="5" type="noConversion"/>
  </si>
  <si>
    <t>G3</t>
    <phoneticPr fontId="5" type="noConversion"/>
  </si>
  <si>
    <t>SHT0016672</t>
    <phoneticPr fontId="5" type="noConversion"/>
  </si>
  <si>
    <t>SHT0016672-JJ-01</t>
    <phoneticPr fontId="5" type="noConversion"/>
  </si>
  <si>
    <t>套</t>
    <phoneticPr fontId="5" type="noConversion"/>
  </si>
  <si>
    <t>总计</t>
    <phoneticPr fontId="5" type="noConversion"/>
  </si>
  <si>
    <t>气控翻转</t>
    <phoneticPr fontId="5" type="noConversion"/>
  </si>
  <si>
    <t>气控机器人焊接，固定式</t>
    <phoneticPr fontId="5" type="noConversion"/>
  </si>
  <si>
    <t>一次未税价格</t>
    <phoneticPr fontId="12" type="noConversion"/>
  </si>
  <si>
    <t>数量</t>
    <phoneticPr fontId="5" type="noConversion"/>
  </si>
  <si>
    <t>一次未税价格</t>
    <phoneticPr fontId="12" type="noConversion"/>
  </si>
  <si>
    <t>翻转架</t>
    <phoneticPr fontId="5" type="noConversion"/>
  </si>
  <si>
    <t>1</t>
    <phoneticPr fontId="5" type="noConversion"/>
  </si>
  <si>
    <t>1</t>
    <phoneticPr fontId="5" type="noConversion"/>
  </si>
  <si>
    <t>一次含税价格</t>
    <phoneticPr fontId="12" type="noConversion"/>
  </si>
  <si>
    <t>焊胎模具—采购价格审批表</t>
    <phoneticPr fontId="7" type="noConversion"/>
  </si>
  <si>
    <t>6万</t>
    <phoneticPr fontId="5" type="noConversion"/>
  </si>
  <si>
    <r>
      <rPr>
        <sz val="11"/>
        <color theme="1"/>
        <rFont val="宋体"/>
        <family val="3"/>
        <charset val="134"/>
      </rPr>
      <t>说明：</t>
    </r>
    <r>
      <rPr>
        <sz val="11"/>
        <color theme="1"/>
        <rFont val="Tahoma"/>
        <family val="2"/>
      </rPr>
      <t xml:space="preserve"> </t>
    </r>
    <r>
      <rPr>
        <sz val="11"/>
        <color theme="1"/>
        <rFont val="宋体"/>
        <family val="3"/>
        <charset val="134"/>
      </rPr>
      <t>以上所有价格均为未税价格。</t>
    </r>
    <phoneticPr fontId="5" type="noConversion"/>
  </si>
  <si>
    <t>朗力6.8，优惠10个点，价格为6.12元。</t>
    <phoneticPr fontId="11" type="noConversion"/>
  </si>
  <si>
    <t>重汽3.0滑轨底支架焊接总成</t>
    <phoneticPr fontId="5" type="noConversion"/>
  </si>
  <si>
    <t>无</t>
    <phoneticPr fontId="11" type="noConversion"/>
  </si>
  <si>
    <t>焊胎价格</t>
    <phoneticPr fontId="11" type="noConversion"/>
  </si>
  <si>
    <t>45天</t>
    <phoneticPr fontId="11" type="noConversion"/>
  </si>
  <si>
    <t>G3靠背焊接扶手总成和重汽3.0滑轨底支架焊接总成需开发焊胎</t>
    <phoneticPr fontId="11" type="noConversion"/>
  </si>
  <si>
    <t>11月1号价格评审，朗力报价6.8万含税，德博报价7.8万含税，熙锐报价17.9万含税，德恒报价8.1万含税，会议定目标价含税6万，经与供应商协商定点德博含税价5.82万。</t>
    <phoneticPr fontId="11" type="noConversion"/>
  </si>
  <si>
    <t>预付30%，预验收后支付30%，验收后支付30%，剩余10%验收合格后12个月支付。</t>
    <phoneticPr fontId="11" type="noConversion"/>
  </si>
  <si>
    <t>泊头市德博机械制造有限公司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</si>
</sst>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"/>
    <numFmt numFmtId="178" formatCode="0_);[Red]\(0\)"/>
  </numFmts>
  <fonts count="20" x14ac:knownFonts="1">
    <font>
      <sz val="11"/>
      <color theme="1"/>
      <name val="Tahoma"/>
      <charset val="134"/>
    </font>
    <font>
      <sz val="11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b/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color theme="1"/>
      <name val="Tahoma"/>
      <family val="2"/>
    </font>
    <font>
      <sz val="10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2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15" fillId="0" borderId="0">
      <alignment vertical="center"/>
    </xf>
  </cellStyleXfs>
  <cellXfs count="53">
    <xf numFmtId="0" fontId="0" fillId="0" borderId="0" xfId="0">
      <alignment vertical="center"/>
    </xf>
    <xf numFmtId="0" fontId="13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8" fillId="0" borderId="0" xfId="0" applyFo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9" fontId="14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9" fontId="17" fillId="2" borderId="1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</cellXfs>
  <cellStyles count="5">
    <cellStyle name="BOM_Level_Below3" xfId="1"/>
    <cellStyle name="常规" xfId="0" builtinId="0"/>
    <cellStyle name="常规 10" xfId="2"/>
    <cellStyle name="常规 2" xfId="4"/>
    <cellStyle name="样式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workbookViewId="0">
      <pane ySplit="5" topLeftCell="A6" activePane="bottomLeft" state="frozenSplit"/>
      <selection pane="bottomLeft" activeCell="D6" sqref="D6"/>
    </sheetView>
  </sheetViews>
  <sheetFormatPr defaultRowHeight="14.25" x14ac:dyDescent="0.2"/>
  <cols>
    <col min="1" max="1" width="4.75" customWidth="1"/>
    <col min="3" max="3" width="11.625" customWidth="1"/>
    <col min="4" max="4" width="21.25" customWidth="1"/>
    <col min="5" max="5" width="16.75" customWidth="1"/>
    <col min="6" max="6" width="4.875" style="23" customWidth="1"/>
    <col min="7" max="7" width="5.875" style="23" customWidth="1"/>
    <col min="8" max="8" width="6" customWidth="1"/>
    <col min="9" max="9" width="6.625" style="6" customWidth="1"/>
    <col min="10" max="11" width="9.875" customWidth="1"/>
    <col min="20" max="20" width="20.875" customWidth="1"/>
  </cols>
  <sheetData>
    <row r="1" spans="1:21" ht="22.5" x14ac:dyDescent="0.2">
      <c r="A1" s="43" t="s">
        <v>51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1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1" x14ac:dyDescent="0.2">
      <c r="A3" s="46" t="s">
        <v>1</v>
      </c>
      <c r="B3" s="47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9"/>
    </row>
    <row r="4" spans="1:21" x14ac:dyDescent="0.2">
      <c r="A4" s="38" t="s">
        <v>2</v>
      </c>
      <c r="B4" s="50" t="s">
        <v>3</v>
      </c>
      <c r="C4" s="38" t="s">
        <v>4</v>
      </c>
      <c r="D4" s="50" t="s">
        <v>5</v>
      </c>
      <c r="E4" s="38" t="s">
        <v>6</v>
      </c>
      <c r="F4" s="38" t="s">
        <v>7</v>
      </c>
      <c r="G4" s="50" t="s">
        <v>45</v>
      </c>
      <c r="H4" s="38" t="s">
        <v>8</v>
      </c>
      <c r="I4" s="39" t="s">
        <v>9</v>
      </c>
      <c r="J4" s="41" t="s">
        <v>29</v>
      </c>
      <c r="K4" s="42"/>
      <c r="L4" s="41" t="s">
        <v>30</v>
      </c>
      <c r="M4" s="42"/>
      <c r="N4" s="41" t="s">
        <v>32</v>
      </c>
      <c r="O4" s="42"/>
      <c r="P4" s="41" t="s">
        <v>31</v>
      </c>
      <c r="Q4" s="42"/>
      <c r="R4" s="7" t="s">
        <v>10</v>
      </c>
      <c r="S4" s="38" t="s">
        <v>11</v>
      </c>
      <c r="T4" s="38" t="s">
        <v>12</v>
      </c>
    </row>
    <row r="5" spans="1:21" ht="24" x14ac:dyDescent="0.2">
      <c r="A5" s="38"/>
      <c r="B5" s="51"/>
      <c r="C5" s="38"/>
      <c r="D5" s="51"/>
      <c r="E5" s="38"/>
      <c r="F5" s="38"/>
      <c r="G5" s="51"/>
      <c r="H5" s="38"/>
      <c r="I5" s="40"/>
      <c r="J5" s="7" t="s">
        <v>44</v>
      </c>
      <c r="K5" s="7" t="s">
        <v>13</v>
      </c>
      <c r="L5" s="7" t="s">
        <v>46</v>
      </c>
      <c r="M5" s="7" t="s">
        <v>50</v>
      </c>
      <c r="N5" s="7" t="s">
        <v>14</v>
      </c>
      <c r="O5" s="7" t="s">
        <v>15</v>
      </c>
      <c r="P5" s="7" t="s">
        <v>14</v>
      </c>
      <c r="Q5" s="7" t="s">
        <v>15</v>
      </c>
      <c r="R5" s="7" t="s">
        <v>16</v>
      </c>
      <c r="S5" s="38"/>
      <c r="T5" s="38"/>
    </row>
    <row r="6" spans="1:21" ht="36" customHeight="1" x14ac:dyDescent="0.2">
      <c r="A6" s="7">
        <v>1</v>
      </c>
      <c r="B6" s="1" t="s">
        <v>37</v>
      </c>
      <c r="C6" s="13" t="s">
        <v>33</v>
      </c>
      <c r="D6" s="14" t="s">
        <v>34</v>
      </c>
      <c r="E6" s="13" t="s">
        <v>35</v>
      </c>
      <c r="F6" s="18" t="s">
        <v>40</v>
      </c>
      <c r="G6" s="18" t="s">
        <v>48</v>
      </c>
      <c r="H6" s="8">
        <v>0.13</v>
      </c>
      <c r="I6" s="9"/>
      <c r="J6" s="16">
        <v>6.7</v>
      </c>
      <c r="K6" s="7">
        <f>J6*1.13</f>
        <v>7.5709999999999997</v>
      </c>
      <c r="L6" s="16">
        <v>2</v>
      </c>
      <c r="M6" s="7">
        <f>L6*1.13</f>
        <v>2.2599999999999998</v>
      </c>
      <c r="N6" s="7">
        <v>2.6</v>
      </c>
      <c r="O6" s="7"/>
      <c r="P6" s="7">
        <v>3.8</v>
      </c>
      <c r="Q6" s="7"/>
      <c r="R6" s="7">
        <v>1.9</v>
      </c>
      <c r="S6" s="50" t="s">
        <v>62</v>
      </c>
      <c r="T6" s="7" t="s">
        <v>42</v>
      </c>
      <c r="U6" s="37"/>
    </row>
    <row r="7" spans="1:21" x14ac:dyDescent="0.2">
      <c r="A7" s="7"/>
      <c r="B7" s="1"/>
      <c r="C7" s="13"/>
      <c r="D7" s="14" t="s">
        <v>47</v>
      </c>
      <c r="E7" s="13"/>
      <c r="F7" s="18" t="s">
        <v>40</v>
      </c>
      <c r="G7" s="18" t="s">
        <v>49</v>
      </c>
      <c r="H7" s="8">
        <v>0.13</v>
      </c>
      <c r="I7" s="9"/>
      <c r="J7" s="15">
        <v>0.55000000000000004</v>
      </c>
      <c r="K7" s="7">
        <f>J7*1.13</f>
        <v>0.62149999999999994</v>
      </c>
      <c r="L7" s="16">
        <v>0.5</v>
      </c>
      <c r="M7" s="7">
        <f>L7*1.13</f>
        <v>0.56499999999999995</v>
      </c>
      <c r="N7" s="7"/>
      <c r="O7" s="7"/>
      <c r="P7" s="7">
        <v>0.7</v>
      </c>
      <c r="Q7" s="7"/>
      <c r="R7" s="7"/>
      <c r="S7" s="52"/>
      <c r="T7" s="7"/>
      <c r="U7" s="37"/>
    </row>
    <row r="8" spans="1:21" s="3" customFormat="1" x14ac:dyDescent="0.2">
      <c r="A8" s="10"/>
      <c r="B8" s="2" t="s">
        <v>36</v>
      </c>
      <c r="C8" s="2"/>
      <c r="D8" s="2"/>
      <c r="E8" s="5"/>
      <c r="F8" s="21"/>
      <c r="G8" s="21"/>
      <c r="H8" s="11"/>
      <c r="I8" s="12"/>
      <c r="J8" s="17">
        <f>SUM(J6:J7)</f>
        <v>7.25</v>
      </c>
      <c r="K8" s="17">
        <f>SUM(K6:K7)</f>
        <v>8.192499999999999</v>
      </c>
      <c r="L8" s="17">
        <f>SUM(L6:L7)</f>
        <v>2.5</v>
      </c>
      <c r="M8" s="17">
        <f>SUM(M6:M7)</f>
        <v>2.8249999999999997</v>
      </c>
      <c r="N8" s="17">
        <f>N6</f>
        <v>2.6</v>
      </c>
      <c r="O8" s="17">
        <f t="shared" ref="O8:Q8" si="0">SUM(O6)</f>
        <v>0</v>
      </c>
      <c r="P8" s="17">
        <f>SUM(P6:P7)</f>
        <v>4.5</v>
      </c>
      <c r="Q8" s="17">
        <f t="shared" si="0"/>
        <v>0</v>
      </c>
      <c r="R8" s="10"/>
      <c r="S8" s="52"/>
      <c r="T8" s="5"/>
      <c r="U8" s="37"/>
    </row>
    <row r="9" spans="1:21" x14ac:dyDescent="0.2">
      <c r="A9" s="7">
        <v>2</v>
      </c>
      <c r="B9" s="1" t="s">
        <v>18</v>
      </c>
      <c r="C9" s="13" t="s">
        <v>38</v>
      </c>
      <c r="D9" s="14" t="s">
        <v>55</v>
      </c>
      <c r="E9" s="13" t="s">
        <v>39</v>
      </c>
      <c r="F9" s="18" t="s">
        <v>40</v>
      </c>
      <c r="G9" s="22">
        <v>1</v>
      </c>
      <c r="H9" s="8">
        <v>0.13</v>
      </c>
      <c r="I9" s="9"/>
      <c r="J9" s="16">
        <v>8.6</v>
      </c>
      <c r="K9" s="7">
        <f>J9*1.13</f>
        <v>9.7179999999999982</v>
      </c>
      <c r="L9" s="16">
        <v>3.5</v>
      </c>
      <c r="M9" s="7">
        <f>L9*1.13</f>
        <v>3.9549999999999996</v>
      </c>
      <c r="N9" s="7">
        <v>5.22</v>
      </c>
      <c r="O9" s="7"/>
      <c r="P9" s="7">
        <v>3.6</v>
      </c>
      <c r="Q9" s="7"/>
      <c r="R9" s="7">
        <v>3.92</v>
      </c>
      <c r="S9" s="52"/>
      <c r="T9" s="19" t="s">
        <v>43</v>
      </c>
      <c r="U9" s="37"/>
    </row>
    <row r="10" spans="1:21" s="3" customFormat="1" x14ac:dyDescent="0.2">
      <c r="A10" s="10"/>
      <c r="B10" s="2" t="s">
        <v>17</v>
      </c>
      <c r="C10" s="2"/>
      <c r="D10" s="2"/>
      <c r="E10" s="5"/>
      <c r="F10" s="21"/>
      <c r="G10" s="24">
        <f>SUM(G6:G9)</f>
        <v>1</v>
      </c>
      <c r="H10" s="11"/>
      <c r="I10" s="12"/>
      <c r="J10" s="17">
        <f>SUM(J9)</f>
        <v>8.6</v>
      </c>
      <c r="K10" s="17">
        <f t="shared" ref="K10:Q10" si="1">SUM(K9)</f>
        <v>9.7179999999999982</v>
      </c>
      <c r="L10" s="17">
        <f t="shared" si="1"/>
        <v>3.5</v>
      </c>
      <c r="M10" s="17">
        <f t="shared" si="1"/>
        <v>3.9549999999999996</v>
      </c>
      <c r="N10" s="25">
        <f>N9</f>
        <v>5.22</v>
      </c>
      <c r="O10" s="17">
        <f t="shared" si="1"/>
        <v>0</v>
      </c>
      <c r="P10" s="17">
        <f t="shared" si="1"/>
        <v>3.6</v>
      </c>
      <c r="Q10" s="17">
        <f t="shared" si="1"/>
        <v>0</v>
      </c>
      <c r="R10" s="10"/>
      <c r="S10" s="52"/>
      <c r="T10" s="5"/>
      <c r="U10" s="37"/>
    </row>
    <row r="11" spans="1:21" s="3" customFormat="1" x14ac:dyDescent="0.2">
      <c r="A11" s="10"/>
      <c r="B11" s="2" t="s">
        <v>41</v>
      </c>
      <c r="C11" s="2"/>
      <c r="D11" s="2"/>
      <c r="E11" s="5"/>
      <c r="F11" s="21"/>
      <c r="G11" s="21"/>
      <c r="H11" s="11"/>
      <c r="I11" s="12" t="s">
        <v>52</v>
      </c>
      <c r="J11" s="17">
        <f>J10+J8</f>
        <v>15.85</v>
      </c>
      <c r="K11" s="17">
        <f t="shared" ref="K11:Q11" si="2">K10+K8</f>
        <v>17.910499999999999</v>
      </c>
      <c r="L11" s="17">
        <f t="shared" si="2"/>
        <v>6</v>
      </c>
      <c r="M11" s="17">
        <f t="shared" si="2"/>
        <v>6.7799999999999994</v>
      </c>
      <c r="N11" s="25">
        <f>N10+N8</f>
        <v>7.82</v>
      </c>
      <c r="O11" s="17">
        <f t="shared" si="2"/>
        <v>0</v>
      </c>
      <c r="P11" s="17">
        <f t="shared" si="2"/>
        <v>8.1</v>
      </c>
      <c r="Q11" s="17">
        <f t="shared" si="2"/>
        <v>0</v>
      </c>
      <c r="R11" s="10">
        <f>R9+R6</f>
        <v>5.82</v>
      </c>
      <c r="S11" s="51"/>
      <c r="T11" s="5"/>
      <c r="U11" s="20"/>
    </row>
    <row r="12" spans="1:21" x14ac:dyDescent="0.2">
      <c r="A12" s="34" t="s">
        <v>53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spans="1:21" ht="14.25" customHeight="1" x14ac:dyDescent="0.2">
      <c r="A13" s="4">
        <v>1</v>
      </c>
      <c r="B13" s="29" t="s">
        <v>19</v>
      </c>
      <c r="C13" s="30"/>
      <c r="D13" s="26" t="s">
        <v>59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8"/>
    </row>
    <row r="14" spans="1:21" ht="14.25" customHeight="1" x14ac:dyDescent="0.2">
      <c r="A14" s="4">
        <v>2</v>
      </c>
      <c r="B14" s="29" t="s">
        <v>20</v>
      </c>
      <c r="C14" s="30" t="s">
        <v>20</v>
      </c>
      <c r="D14" s="26" t="s">
        <v>56</v>
      </c>
      <c r="E14" s="27" t="s">
        <v>21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8"/>
    </row>
    <row r="15" spans="1:21" ht="14.25" customHeight="1" x14ac:dyDescent="0.2">
      <c r="A15" s="4">
        <v>3</v>
      </c>
      <c r="B15" s="29" t="s">
        <v>57</v>
      </c>
      <c r="C15" s="30" t="s">
        <v>22</v>
      </c>
      <c r="D15" s="26" t="s">
        <v>60</v>
      </c>
      <c r="E15" s="27" t="s">
        <v>54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8"/>
    </row>
    <row r="16" spans="1:21" ht="14.25" customHeight="1" x14ac:dyDescent="0.2">
      <c r="A16" s="4">
        <v>4</v>
      </c>
      <c r="B16" s="29" t="s">
        <v>23</v>
      </c>
      <c r="C16" s="30" t="s">
        <v>23</v>
      </c>
      <c r="D16" s="31" t="s">
        <v>58</v>
      </c>
      <c r="E16" s="32" t="s">
        <v>24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3"/>
    </row>
    <row r="17" spans="1:20" ht="14.25" customHeight="1" x14ac:dyDescent="0.2">
      <c r="A17" s="4">
        <v>5</v>
      </c>
      <c r="B17" s="29" t="s">
        <v>25</v>
      </c>
      <c r="C17" s="30" t="s">
        <v>25</v>
      </c>
      <c r="D17" s="26" t="s">
        <v>56</v>
      </c>
      <c r="E17" s="27" t="s">
        <v>26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</row>
    <row r="18" spans="1:20" ht="14.25" customHeight="1" x14ac:dyDescent="0.2">
      <c r="A18" s="4">
        <v>6</v>
      </c>
      <c r="B18" s="29" t="s">
        <v>27</v>
      </c>
      <c r="C18" s="30" t="s">
        <v>27</v>
      </c>
      <c r="D18" s="26" t="s">
        <v>61</v>
      </c>
      <c r="E18" s="27" t="s">
        <v>28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  <row r="19" spans="1:20" x14ac:dyDescent="0.2">
      <c r="A19" s="4">
        <v>7</v>
      </c>
      <c r="B19" s="29" t="s">
        <v>12</v>
      </c>
      <c r="C19" s="30" t="s">
        <v>12</v>
      </c>
      <c r="D19" s="29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0"/>
    </row>
  </sheetData>
  <mergeCells count="35">
    <mergeCell ref="A1:T1"/>
    <mergeCell ref="A2:T2"/>
    <mergeCell ref="A3:T3"/>
    <mergeCell ref="A4:A5"/>
    <mergeCell ref="B4:B5"/>
    <mergeCell ref="C4:C5"/>
    <mergeCell ref="D4:D5"/>
    <mergeCell ref="E4:E5"/>
    <mergeCell ref="F4:F5"/>
    <mergeCell ref="H4:H5"/>
    <mergeCell ref="G4:G5"/>
    <mergeCell ref="T4:T5"/>
    <mergeCell ref="I4:I5"/>
    <mergeCell ref="J4:K4"/>
    <mergeCell ref="L4:M4"/>
    <mergeCell ref="P4:Q4"/>
    <mergeCell ref="S4:S5"/>
    <mergeCell ref="N4:O4"/>
    <mergeCell ref="A12:T12"/>
    <mergeCell ref="D17:T17"/>
    <mergeCell ref="D18:T18"/>
    <mergeCell ref="D19:T19"/>
    <mergeCell ref="U6:U10"/>
    <mergeCell ref="S6:S11"/>
    <mergeCell ref="B17:C17"/>
    <mergeCell ref="B18:C18"/>
    <mergeCell ref="B19:C19"/>
    <mergeCell ref="D14:T14"/>
    <mergeCell ref="D15:T15"/>
    <mergeCell ref="D16:T16"/>
    <mergeCell ref="D13:T13"/>
    <mergeCell ref="B13:C13"/>
    <mergeCell ref="B14:C14"/>
    <mergeCell ref="B15:C15"/>
    <mergeCell ref="B16:C16"/>
  </mergeCells>
  <phoneticPr fontId="11" type="noConversion"/>
  <pageMargins left="0.7" right="0.7" top="0.75" bottom="0.75" header="0.3" footer="0.3"/>
  <pageSetup paperSize="9" orientation="portrait" r:id="rId1"/>
  <ignoredErrors>
    <ignoredError sqref="G6:G7" numberStoredAsText="1"/>
    <ignoredError sqref="J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cp:lastPrinted>2022-02-14T08:02:00Z</cp:lastPrinted>
  <dcterms:created xsi:type="dcterms:W3CDTF">2014-01-06T03:04:00Z</dcterms:created>
  <dcterms:modified xsi:type="dcterms:W3CDTF">2023-11-02T09:27:46Z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