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9040" windowHeight="15990" tabRatio="703" activeTab="1"/>
  </bookViews>
  <sheets>
    <sheet name="驾驶员座椅总成首页" sheetId="9" r:id="rId1"/>
    <sheet name="驾驶员座椅EBOM" sheetId="5" r:id="rId2"/>
    <sheet name="副驾驶员座椅总成首页" sheetId="16" r:id="rId3"/>
    <sheet name="副驾驶员座椅总成" sheetId="17" r:id="rId4"/>
    <sheet name="Sheet1" sheetId="15" r:id="rId5"/>
  </sheets>
  <definedNames>
    <definedName name="_xlnm._FilterDatabase" localSheetId="3" hidden="1">副驾驶员座椅总成!$A$8:$AJ$155</definedName>
    <definedName name="_xlnm._FilterDatabase" localSheetId="1" hidden="1">驾驶员座椅EBOM!$A$9:$AA$106</definedName>
    <definedName name="_xlnm.Print_Area" localSheetId="3">副驾驶员座椅总成!$A$1:$AK$155</definedName>
    <definedName name="_xlnm.Print_Area" localSheetId="1">驾驶员座椅EBOM!$A$1:$AA$106</definedName>
  </definedNames>
  <calcPr calcId="145621"/>
</workbook>
</file>

<file path=xl/calcChain.xml><?xml version="1.0" encoding="utf-8"?>
<calcChain xmlns="http://schemas.openxmlformats.org/spreadsheetml/2006/main">
  <c r="AA100" i="17" l="1"/>
  <c r="A100" i="17"/>
  <c r="A99" i="17"/>
  <c r="A98" i="17"/>
  <c r="A97" i="17"/>
  <c r="A96" i="17"/>
  <c r="AA15" i="17"/>
  <c r="AA10" i="17" s="1"/>
  <c r="A15" i="17"/>
  <c r="S14" i="17"/>
  <c r="A14" i="17"/>
  <c r="A13" i="17"/>
  <c r="A12" i="17"/>
  <c r="A11" i="17"/>
  <c r="A10" i="17"/>
  <c r="K74" i="5" l="1"/>
  <c r="A155" i="17" l="1"/>
  <c r="A154" i="17"/>
  <c r="A153" i="17"/>
  <c r="A152" i="17"/>
  <c r="A151" i="17"/>
  <c r="A150" i="17"/>
  <c r="A149" i="17"/>
  <c r="S148" i="17"/>
  <c r="A148" i="17"/>
  <c r="S147" i="17"/>
  <c r="A147" i="17"/>
  <c r="S146" i="17"/>
  <c r="A146" i="17"/>
  <c r="S145" i="17"/>
  <c r="A145" i="17"/>
  <c r="S144" i="17"/>
  <c r="A144" i="17"/>
  <c r="A143" i="17"/>
  <c r="S142" i="17"/>
  <c r="A142" i="17"/>
  <c r="A141" i="17"/>
  <c r="A140" i="17"/>
  <c r="AA139" i="17"/>
  <c r="A139" i="17"/>
  <c r="A138" i="17"/>
  <c r="A137" i="17"/>
  <c r="A136" i="17"/>
  <c r="A135" i="17"/>
  <c r="A134" i="17"/>
  <c r="A133" i="17"/>
  <c r="A132" i="17"/>
  <c r="AA131" i="17"/>
  <c r="A131" i="17"/>
  <c r="A130" i="17"/>
  <c r="A129" i="17"/>
  <c r="A128" i="17"/>
  <c r="A127" i="17"/>
  <c r="S126" i="17"/>
  <c r="A126" i="17"/>
  <c r="AA125" i="17"/>
  <c r="AA123" i="17" s="1"/>
  <c r="S125" i="17"/>
  <c r="A125" i="17"/>
  <c r="A124" i="17"/>
  <c r="S123" i="17"/>
  <c r="A123" i="17"/>
  <c r="S122" i="17"/>
  <c r="A122" i="17"/>
  <c r="S121" i="17"/>
  <c r="A121" i="17"/>
  <c r="AA120" i="17"/>
  <c r="AA118" i="17" s="1"/>
  <c r="S120" i="17"/>
  <c r="A120" i="17"/>
  <c r="A119" i="17"/>
  <c r="S118" i="17"/>
  <c r="A118" i="17"/>
  <c r="A117" i="17"/>
  <c r="A116" i="17"/>
  <c r="A115" i="17"/>
  <c r="A114" i="17"/>
  <c r="A113" i="17"/>
  <c r="A112" i="17"/>
  <c r="AA111" i="17"/>
  <c r="A111" i="17"/>
  <c r="A110" i="17"/>
  <c r="A109" i="17"/>
  <c r="AA108" i="17"/>
  <c r="A108" i="17"/>
  <c r="A107" i="17"/>
  <c r="A106" i="17"/>
  <c r="A105" i="17"/>
  <c r="A104" i="17"/>
  <c r="AA103" i="17"/>
  <c r="A103" i="17"/>
  <c r="A102" i="17"/>
  <c r="A101" i="17"/>
  <c r="S95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A80" i="17"/>
  <c r="A80" i="17"/>
  <c r="A79" i="17"/>
  <c r="A78" i="17"/>
  <c r="AA77" i="17"/>
  <c r="A77" i="17"/>
  <c r="A76" i="17"/>
  <c r="A75" i="17"/>
  <c r="A74" i="17"/>
  <c r="A73" i="17"/>
  <c r="A72" i="17"/>
  <c r="AA71" i="17"/>
  <c r="A71" i="17"/>
  <c r="A70" i="17"/>
  <c r="A69" i="17"/>
  <c r="AA68" i="17"/>
  <c r="A68" i="17"/>
  <c r="A67" i="17"/>
  <c r="A66" i="17"/>
  <c r="A65" i="17"/>
  <c r="A64" i="17"/>
  <c r="A63" i="17"/>
  <c r="A62" i="17"/>
  <c r="A61" i="17"/>
  <c r="AA60" i="17"/>
  <c r="A60" i="17"/>
  <c r="A59" i="17"/>
  <c r="A58" i="17"/>
  <c r="A57" i="17"/>
  <c r="A56" i="17"/>
  <c r="A55" i="17"/>
  <c r="A54" i="17"/>
  <c r="A53" i="17"/>
  <c r="AA52" i="17"/>
  <c r="AA51" i="17" s="1"/>
  <c r="A52" i="17"/>
  <c r="A51" i="17"/>
  <c r="A50" i="17"/>
  <c r="A49" i="17"/>
  <c r="AA48" i="17"/>
  <c r="A48" i="17"/>
  <c r="A47" i="17"/>
  <c r="A46" i="17"/>
  <c r="AA45" i="17"/>
  <c r="A45" i="17"/>
  <c r="A44" i="17"/>
  <c r="A43" i="17"/>
  <c r="AA42" i="17"/>
  <c r="A42" i="17"/>
  <c r="A41" i="17"/>
  <c r="A40" i="17"/>
  <c r="A39" i="17"/>
  <c r="A38" i="17"/>
  <c r="A37" i="17"/>
  <c r="A36" i="17"/>
  <c r="A35" i="17"/>
  <c r="A34" i="17"/>
  <c r="AA33" i="17"/>
  <c r="AA32" i="17" s="1"/>
  <c r="A33" i="17"/>
  <c r="A32" i="17"/>
  <c r="Z31" i="17"/>
  <c r="A31" i="17"/>
  <c r="A30" i="17"/>
  <c r="A29" i="17"/>
  <c r="A28" i="17"/>
  <c r="A27" i="17"/>
  <c r="A26" i="17"/>
  <c r="AA25" i="17"/>
  <c r="A25" i="17"/>
  <c r="A24" i="17"/>
  <c r="A23" i="17"/>
  <c r="A22" i="17"/>
  <c r="A21" i="17"/>
  <c r="A20" i="17"/>
  <c r="S19" i="17"/>
  <c r="A19" i="17"/>
  <c r="S18" i="17"/>
  <c r="A18" i="17"/>
  <c r="S17" i="17"/>
  <c r="A17" i="17"/>
  <c r="A16" i="17"/>
  <c r="AA31" i="17"/>
  <c r="AA29" i="17" s="1"/>
  <c r="AA101" i="17" l="1"/>
  <c r="AA40" i="17"/>
  <c r="AA117" i="17"/>
  <c r="AA22" i="17"/>
  <c r="AA21" i="17" s="1"/>
  <c r="AA20" i="17" s="1"/>
  <c r="AJ6" i="17" s="1"/>
  <c r="U37" i="5" l="1"/>
</calcChain>
</file>

<file path=xl/comments1.xml><?xml version="1.0" encoding="utf-8"?>
<comments xmlns="http://schemas.openxmlformats.org/spreadsheetml/2006/main">
  <authors>
    <author>作者</author>
  </authors>
  <commentList>
    <comment ref="P53" authorId="0">
      <text>
        <r>
          <rPr>
            <b/>
            <sz val="9"/>
            <rFont val="宋体"/>
            <family val="3"/>
            <charset val="134"/>
          </rPr>
          <t>付园 用户:</t>
        </r>
        <r>
          <rPr>
            <sz val="9"/>
            <rFont val="宋体"/>
            <family val="3"/>
            <charset val="134"/>
          </rPr>
          <t xml:space="preserve">
对标样件材料为：ZP5为  DIN EN 12844 标准材料
中国合金代号YX041 gb/t 13821-2009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L148" authorId="0">
      <text>
        <r>
          <rPr>
            <b/>
            <sz val="9"/>
            <rFont val="宋体"/>
            <family val="3"/>
            <charset val="134"/>
          </rPr>
          <t>hp:调整零件号</t>
        </r>
      </text>
    </comment>
    <comment ref="S148" authorId="0">
      <text>
        <r>
          <rPr>
            <b/>
            <sz val="9"/>
            <rFont val="宋体"/>
            <family val="3"/>
            <charset val="134"/>
          </rPr>
          <t>hp:调整零件号</t>
        </r>
      </text>
    </comment>
  </commentList>
</comments>
</file>

<file path=xl/sharedStrings.xml><?xml version="1.0" encoding="utf-8"?>
<sst xmlns="http://schemas.openxmlformats.org/spreadsheetml/2006/main" count="3908" uniqueCount="931">
  <si>
    <t>H6</t>
  </si>
  <si>
    <t>图示</t>
  </si>
  <si>
    <t>备注</t>
  </si>
  <si>
    <t>零件号</t>
  </si>
  <si>
    <t>中文名称</t>
  </si>
  <si>
    <t>序号</t>
  </si>
  <si>
    <t>装配等级</t>
  </si>
  <si>
    <t>来源</t>
  </si>
  <si>
    <t>零件描述</t>
  </si>
  <si>
    <t>重要度</t>
  </si>
  <si>
    <t>单位</t>
  </si>
  <si>
    <t>数据版本</t>
  </si>
  <si>
    <r>
      <rPr>
        <sz val="11"/>
        <color theme="1"/>
        <rFont val="宋体"/>
        <family val="3"/>
        <charset val="134"/>
      </rPr>
      <t>图纸号</t>
    </r>
  </si>
  <si>
    <r>
      <rPr>
        <sz val="11"/>
        <color theme="1"/>
        <rFont val="宋体"/>
        <family val="3"/>
        <charset val="134"/>
      </rPr>
      <t>图纸版本</t>
    </r>
  </si>
  <si>
    <t>是否申请新零件号</t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</si>
  <si>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</si>
  <si>
    <r>
      <rPr>
        <sz val="11"/>
        <color theme="1"/>
        <rFont val="宋体"/>
        <family val="3"/>
        <charset val="134"/>
      </rPr>
      <t>零件类别</t>
    </r>
  </si>
  <si>
    <t>材料</t>
  </si>
  <si>
    <t>材料标准</t>
  </si>
  <si>
    <t>轮廓尺寸
(长*宽*高)</t>
  </si>
  <si>
    <t>表面处理</t>
  </si>
  <si>
    <t>用量</t>
  </si>
  <si>
    <t>——</t>
  </si>
  <si>
    <t>装配分总成</t>
  </si>
  <si>
    <t>ASSY</t>
  </si>
  <si>
    <t>缝制到护面</t>
  </si>
  <si>
    <t xml:space="preserve">通风加热 </t>
  </si>
  <si>
    <t>无底布</t>
  </si>
  <si>
    <t>通风加热、普通安全带</t>
  </si>
  <si>
    <t>带螺栓（Autoliv）</t>
  </si>
  <si>
    <t>包含固定螺栓</t>
  </si>
  <si>
    <t>高调型</t>
  </si>
  <si>
    <t>标准件</t>
  </si>
  <si>
    <t>左右共用</t>
  </si>
  <si>
    <t>0.8482</t>
  </si>
  <si>
    <t>安全带高调、四气袋腰托、单扶手</t>
  </si>
  <si>
    <t>焊接总成件</t>
  </si>
  <si>
    <t>通风加热</t>
  </si>
  <si>
    <t>电泳（ED)</t>
  </si>
  <si>
    <t>0.001</t>
  </si>
  <si>
    <t>镀白锌</t>
  </si>
  <si>
    <t>弹簧</t>
  </si>
  <si>
    <t>74*33*58</t>
  </si>
  <si>
    <t>螺钉固定到钣金上</t>
  </si>
  <si>
    <t>螺钉固定到塑料件上</t>
  </si>
  <si>
    <t>坐垫和靠背连接用</t>
  </si>
  <si>
    <t>驾驶员座椅总成</t>
    <phoneticPr fontId="28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</si>
  <si>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5" type="noConversion"/>
  </si>
  <si>
    <t>校核：   标准化：</t>
    <phoneticPr fontId="25" type="noConversion"/>
  </si>
  <si>
    <t>零件号</t>
    <phoneticPr fontId="25" type="noConversion"/>
  </si>
  <si>
    <t>内部号</t>
    <phoneticPr fontId="25" type="noConversion"/>
  </si>
  <si>
    <t>会签：</t>
    <phoneticPr fontId="25" type="noConversion"/>
  </si>
  <si>
    <t>名称</t>
    <phoneticPr fontId="25" type="noConversion"/>
  </si>
  <si>
    <t>驾驶员座椅总成</t>
    <phoneticPr fontId="34" type="noConversion"/>
  </si>
  <si>
    <t>批准：</t>
    <phoneticPr fontId="25" type="noConversion"/>
  </si>
  <si>
    <t>日期：</t>
    <phoneticPr fontId="25" type="noConversion"/>
  </si>
  <si>
    <t>规格型号</t>
    <phoneticPr fontId="25" type="noConversion"/>
  </si>
  <si>
    <t>版本：A</t>
    <phoneticPr fontId="25" type="noConversion"/>
  </si>
  <si>
    <t>车型配置</t>
    <phoneticPr fontId="25" type="noConversion"/>
  </si>
  <si>
    <t>说明：</t>
    <phoneticPr fontId="25" type="noConversion"/>
  </si>
  <si>
    <t>种类</t>
    <phoneticPr fontId="25" type="noConversion"/>
  </si>
  <si>
    <t>规格</t>
    <phoneticPr fontId="28" type="noConversion"/>
  </si>
  <si>
    <t>设计密度</t>
    <phoneticPr fontId="28" type="noConversion"/>
  </si>
  <si>
    <t>设计重量
（Kg）</t>
    <phoneticPr fontId="28" type="noConversion"/>
  </si>
  <si>
    <t>平台</t>
    <phoneticPr fontId="28" type="noConversion"/>
  </si>
  <si>
    <t>颜色</t>
    <phoneticPr fontId="28" type="noConversion"/>
  </si>
  <si>
    <t>皮纹</t>
    <phoneticPr fontId="28" type="noConversion"/>
  </si>
  <si>
    <t>通风加热靠背装配总成</t>
    <phoneticPr fontId="34" type="noConversion"/>
  </si>
  <si>
    <t>A</t>
    <phoneticPr fontId="34" type="noConversion"/>
  </si>
  <si>
    <t>ea</t>
    <phoneticPr fontId="34" type="noConversion"/>
  </si>
  <si>
    <t>——</t>
    <phoneticPr fontId="34" type="noConversion"/>
  </si>
  <si>
    <t>Y</t>
    <phoneticPr fontId="34" type="noConversion"/>
  </si>
  <si>
    <t>N</t>
    <phoneticPr fontId="34" type="noConversion"/>
  </si>
  <si>
    <t>装配分总成</t>
    <phoneticPr fontId="34" type="noConversion"/>
  </si>
  <si>
    <t>ASSY</t>
    <phoneticPr fontId="34" type="noConversion"/>
  </si>
  <si>
    <t>SHT0010669</t>
    <phoneticPr fontId="34" type="noConversion"/>
  </si>
  <si>
    <t>靠背支撑板</t>
    <phoneticPr fontId="34" type="noConversion"/>
  </si>
  <si>
    <t>C</t>
    <phoneticPr fontId="34" type="noConversion"/>
  </si>
  <si>
    <t>塑料件</t>
    <phoneticPr fontId="34" type="noConversion"/>
  </si>
  <si>
    <t>PP</t>
    <phoneticPr fontId="34" type="noConversion"/>
  </si>
  <si>
    <t>B</t>
    <phoneticPr fontId="34" type="noConversion"/>
  </si>
  <si>
    <t>缝纫总成</t>
    <phoneticPr fontId="34" type="noConversion"/>
  </si>
  <si>
    <t>BEC0010021</t>
    <phoneticPr fontId="34" type="noConversion"/>
  </si>
  <si>
    <t>靠背加热垫总成</t>
    <phoneticPr fontId="34" type="noConversion"/>
  </si>
  <si>
    <t>电器件</t>
    <phoneticPr fontId="34" type="noConversion"/>
  </si>
  <si>
    <t>SHT0011100</t>
    <phoneticPr fontId="34" type="noConversion"/>
  </si>
  <si>
    <t>靠背舒适性海绵上</t>
    <phoneticPr fontId="34" type="noConversion"/>
  </si>
  <si>
    <t>泡沫</t>
    <phoneticPr fontId="34" type="noConversion"/>
  </si>
  <si>
    <t>SHT0011315</t>
    <phoneticPr fontId="34" type="noConversion"/>
  </si>
  <si>
    <t>靠背舒适性海绵下</t>
    <phoneticPr fontId="34" type="noConversion"/>
  </si>
  <si>
    <t>SHT0011108</t>
    <phoneticPr fontId="34" type="noConversion"/>
  </si>
  <si>
    <t>驾驶员座椅通风靠背泡沫总成</t>
    <phoneticPr fontId="34" type="noConversion"/>
  </si>
  <si>
    <t>线材件</t>
    <phoneticPr fontId="34" type="noConversion"/>
  </si>
  <si>
    <t>BEC0010019</t>
    <phoneticPr fontId="34" type="noConversion"/>
  </si>
  <si>
    <t>靠背风扇总成</t>
    <phoneticPr fontId="34" type="noConversion"/>
  </si>
  <si>
    <t>BEC0010017</t>
    <phoneticPr fontId="34" type="noConversion"/>
  </si>
  <si>
    <t>风扇保护壳</t>
    <phoneticPr fontId="34" type="noConversion"/>
  </si>
  <si>
    <t>BEC0010026</t>
    <phoneticPr fontId="34" type="noConversion"/>
  </si>
  <si>
    <t>靠背风扇</t>
    <phoneticPr fontId="34" type="noConversion"/>
  </si>
  <si>
    <t>靠背3D网格上</t>
    <phoneticPr fontId="34" type="noConversion"/>
  </si>
  <si>
    <t>织网</t>
    <phoneticPr fontId="34" type="noConversion"/>
  </si>
  <si>
    <t>SHT0011316</t>
    <phoneticPr fontId="34" type="noConversion"/>
  </si>
  <si>
    <t>靠背3D网格下</t>
    <phoneticPr fontId="34" type="noConversion"/>
  </si>
  <si>
    <t>BEC0010024</t>
    <phoneticPr fontId="34" type="noConversion"/>
  </si>
  <si>
    <t>ECU</t>
    <phoneticPr fontId="34" type="noConversion"/>
  </si>
  <si>
    <t>安全件</t>
    <phoneticPr fontId="34" type="noConversion"/>
  </si>
  <si>
    <t>GB 14166</t>
    <phoneticPr fontId="34" type="noConversion"/>
  </si>
  <si>
    <t>SHT0011116</t>
    <phoneticPr fontId="34" type="noConversion"/>
  </si>
  <si>
    <t>主驾带扣总成</t>
    <phoneticPr fontId="34" type="noConversion"/>
  </si>
  <si>
    <t>SHT0010601</t>
    <phoneticPr fontId="34" type="noConversion"/>
  </si>
  <si>
    <t>安全带高调器总成</t>
    <phoneticPr fontId="34" type="noConversion"/>
  </si>
  <si>
    <t>185x43x35</t>
    <phoneticPr fontId="34" type="noConversion"/>
  </si>
  <si>
    <t>SHT0010880</t>
    <phoneticPr fontId="34" type="noConversion"/>
  </si>
  <si>
    <t>高配安全带出口罩壳</t>
    <phoneticPr fontId="34" type="noConversion"/>
  </si>
  <si>
    <t>PC+ABS</t>
    <phoneticPr fontId="34" type="noConversion"/>
  </si>
  <si>
    <t>61*119*291</t>
    <phoneticPr fontId="34" type="noConversion"/>
  </si>
  <si>
    <t>皮纹</t>
    <phoneticPr fontId="34" type="noConversion"/>
  </si>
  <si>
    <t>SHT0010881</t>
    <phoneticPr fontId="34" type="noConversion"/>
  </si>
  <si>
    <t>高配安全带出口罩壳底座</t>
    <phoneticPr fontId="34" type="noConversion"/>
  </si>
  <si>
    <t>73*78*751</t>
    <phoneticPr fontId="34" type="noConversion"/>
  </si>
  <si>
    <t>SHT0011662</t>
    <phoneticPr fontId="34" type="noConversion"/>
  </si>
  <si>
    <t>高调器滑盖分总成</t>
    <phoneticPr fontId="34" type="noConversion"/>
  </si>
  <si>
    <t>67*32*132</t>
    <phoneticPr fontId="34" type="noConversion"/>
  </si>
  <si>
    <t>SHT0011574</t>
    <phoneticPr fontId="34" type="noConversion"/>
  </si>
  <si>
    <t>高调器上滑盖</t>
    <phoneticPr fontId="34" type="noConversion"/>
  </si>
  <si>
    <t>12*62*128</t>
    <phoneticPr fontId="34" type="noConversion"/>
  </si>
  <si>
    <t>SHT0011575</t>
    <phoneticPr fontId="34" type="noConversion"/>
  </si>
  <si>
    <t>高调器下滑盖</t>
    <phoneticPr fontId="34" type="noConversion"/>
  </si>
  <si>
    <t>32*67*127</t>
    <phoneticPr fontId="34" type="noConversion"/>
  </si>
  <si>
    <t>BSP0010014</t>
    <phoneticPr fontId="34" type="noConversion"/>
  </si>
  <si>
    <t>高调器滑盖回位簧</t>
    <phoneticPr fontId="34" type="noConversion"/>
  </si>
  <si>
    <t>65Mn</t>
    <phoneticPr fontId="34" type="noConversion"/>
  </si>
  <si>
    <t>φ3*50</t>
    <phoneticPr fontId="34" type="noConversion"/>
  </si>
  <si>
    <t>达克罗</t>
    <phoneticPr fontId="34" type="noConversion"/>
  </si>
  <si>
    <t>SHT0011642</t>
    <phoneticPr fontId="34" type="noConversion"/>
  </si>
  <si>
    <t>高调器衬套</t>
    <phoneticPr fontId="34" type="noConversion"/>
  </si>
  <si>
    <t>标准件</t>
    <phoneticPr fontId="34" type="noConversion"/>
  </si>
  <si>
    <t>SWRCH35K</t>
    <phoneticPr fontId="34" type="noConversion"/>
  </si>
  <si>
    <t>Q /BQB 501
SWRCH35K-Q /BQB 517</t>
    <phoneticPr fontId="34" type="noConversion"/>
  </si>
  <si>
    <t>SHT0011113</t>
    <phoneticPr fontId="34" type="noConversion"/>
  </si>
  <si>
    <t>安全带高调解锁塑料件总成</t>
    <phoneticPr fontId="34" type="noConversion"/>
  </si>
  <si>
    <t>66*65*68</t>
    <phoneticPr fontId="34" type="noConversion"/>
  </si>
  <si>
    <t>SHT0010879</t>
    <phoneticPr fontId="34" type="noConversion"/>
  </si>
  <si>
    <t>安全带高调解锁按钮</t>
    <phoneticPr fontId="34" type="noConversion"/>
  </si>
  <si>
    <t>ABS</t>
    <phoneticPr fontId="34" type="noConversion"/>
  </si>
  <si>
    <t>55*47*54</t>
    <phoneticPr fontId="34" type="noConversion"/>
  </si>
  <si>
    <t>SHT0010878</t>
    <phoneticPr fontId="34" type="noConversion"/>
  </si>
  <si>
    <t>安全带高调解锁按钮底座</t>
    <phoneticPr fontId="34" type="noConversion"/>
  </si>
  <si>
    <t>BSP0010015</t>
    <phoneticPr fontId="34" type="noConversion"/>
  </si>
  <si>
    <t>调高解锁按钮回位簧</t>
    <phoneticPr fontId="34" type="noConversion"/>
  </si>
  <si>
    <t>φ6*21</t>
    <phoneticPr fontId="34" type="noConversion"/>
  </si>
  <si>
    <t>SHT0010877</t>
    <phoneticPr fontId="34" type="noConversion"/>
  </si>
  <si>
    <t>安全带高调解锁按钮限位块</t>
    <phoneticPr fontId="34" type="noConversion"/>
  </si>
  <si>
    <t>14*28*9</t>
    <phoneticPr fontId="34" type="noConversion"/>
  </si>
  <si>
    <t>pp8303</t>
    <phoneticPr fontId="34" type="noConversion"/>
  </si>
  <si>
    <t>150*235*217</t>
    <phoneticPr fontId="34" type="noConversion"/>
  </si>
  <si>
    <t>BFA0010014</t>
    <phoneticPr fontId="34" type="noConversion"/>
  </si>
  <si>
    <t>扶手锁止销</t>
    <phoneticPr fontId="34" type="noConversion"/>
  </si>
  <si>
    <t>14*14*43（M14）</t>
    <phoneticPr fontId="34" type="noConversion"/>
  </si>
  <si>
    <t>扶手外盖</t>
    <phoneticPr fontId="34" type="noConversion"/>
  </si>
  <si>
    <t>PA6+GF30</t>
    <phoneticPr fontId="34" type="noConversion"/>
  </si>
  <si>
    <t>86*31*43</t>
    <phoneticPr fontId="34" type="noConversion"/>
  </si>
  <si>
    <t>SHT0011613</t>
    <phoneticPr fontId="34" type="noConversion"/>
  </si>
  <si>
    <t>右侧扶手本体总成</t>
    <phoneticPr fontId="34" type="noConversion"/>
  </si>
  <si>
    <t>总成件</t>
    <phoneticPr fontId="34" type="noConversion"/>
  </si>
  <si>
    <t>4378*63*100</t>
    <phoneticPr fontId="34" type="noConversion"/>
  </si>
  <si>
    <t>SHT0010777</t>
    <phoneticPr fontId="34" type="noConversion"/>
  </si>
  <si>
    <t>H4高配靠背骨架总成</t>
    <phoneticPr fontId="34" type="noConversion"/>
  </si>
  <si>
    <t>焊接总成件</t>
    <phoneticPr fontId="34" type="noConversion"/>
  </si>
  <si>
    <t>通风加热坐垫装配总成</t>
    <phoneticPr fontId="34" type="noConversion"/>
  </si>
  <si>
    <t>493x531x124</t>
    <phoneticPr fontId="34" type="noConversion"/>
  </si>
  <si>
    <t>BEC0010020</t>
    <phoneticPr fontId="34" type="noConversion"/>
  </si>
  <si>
    <t>坐垫加热垫总成</t>
    <phoneticPr fontId="34" type="noConversion"/>
  </si>
  <si>
    <t>SHT0011099</t>
    <phoneticPr fontId="34" type="noConversion"/>
  </si>
  <si>
    <t>坐垫舒适性海绵</t>
    <phoneticPr fontId="34" type="noConversion"/>
  </si>
  <si>
    <t>海绵</t>
    <phoneticPr fontId="34" type="noConversion"/>
  </si>
  <si>
    <t>SHT0011105</t>
    <phoneticPr fontId="34" type="noConversion"/>
  </si>
  <si>
    <t>驾驶员座椅通风坐垫泡沫总成</t>
    <phoneticPr fontId="34" type="noConversion"/>
  </si>
  <si>
    <t>SHT0011920</t>
    <phoneticPr fontId="34" type="noConversion"/>
  </si>
  <si>
    <t>坐垫3D网格</t>
    <phoneticPr fontId="34" type="noConversion"/>
  </si>
  <si>
    <t>BEC0010018</t>
    <phoneticPr fontId="34" type="noConversion"/>
  </si>
  <si>
    <t>坐垫风扇总成</t>
    <phoneticPr fontId="34" type="noConversion"/>
  </si>
  <si>
    <t>注塑件</t>
    <phoneticPr fontId="34" type="noConversion"/>
  </si>
  <si>
    <t>BEC0010025</t>
    <phoneticPr fontId="34" type="noConversion"/>
  </si>
  <si>
    <t>坐垫风扇</t>
    <phoneticPr fontId="34" type="noConversion"/>
  </si>
  <si>
    <t>坐盆骨架总成</t>
    <phoneticPr fontId="34" type="noConversion"/>
  </si>
  <si>
    <t>468*449*71</t>
    <phoneticPr fontId="34" type="noConversion"/>
  </si>
  <si>
    <t>电泳（ED)</t>
    <phoneticPr fontId="34" type="noConversion"/>
  </si>
  <si>
    <t>GHRC000001</t>
    <phoneticPr fontId="34" type="noConversion"/>
  </si>
  <si>
    <t>C型钉</t>
    <phoneticPr fontId="34" type="noConversion"/>
  </si>
  <si>
    <t>SHT0010354</t>
    <phoneticPr fontId="34" type="noConversion"/>
  </si>
  <si>
    <t>坐盆延伸手柄</t>
    <phoneticPr fontId="34" type="noConversion"/>
  </si>
  <si>
    <t>34*136*29</t>
    <phoneticPr fontId="34" type="noConversion"/>
  </si>
  <si>
    <t>SHT0011078</t>
    <phoneticPr fontId="34" type="noConversion"/>
  </si>
  <si>
    <t>驾驶员高配左侧罩壳分总成</t>
    <phoneticPr fontId="34" type="noConversion"/>
  </si>
  <si>
    <t>595*100*263</t>
    <phoneticPr fontId="34" type="noConversion"/>
  </si>
  <si>
    <t>SHT0010654</t>
    <phoneticPr fontId="34" type="noConversion"/>
  </si>
  <si>
    <t>驾驶员座椅左侧罩壳</t>
    <phoneticPr fontId="34" type="noConversion"/>
  </si>
  <si>
    <t>PP-T20</t>
    <phoneticPr fontId="34" type="noConversion"/>
  </si>
  <si>
    <t>BEC0010012</t>
    <phoneticPr fontId="34" type="noConversion"/>
  </si>
  <si>
    <t>通风开关总成</t>
    <phoneticPr fontId="34" type="noConversion"/>
  </si>
  <si>
    <t>60x46x20</t>
    <phoneticPr fontId="34" type="noConversion"/>
  </si>
  <si>
    <t>BEC0010011</t>
    <phoneticPr fontId="34" type="noConversion"/>
  </si>
  <si>
    <t>加热开关总成</t>
    <phoneticPr fontId="34" type="noConversion"/>
  </si>
  <si>
    <t>SHT0010655</t>
    <phoneticPr fontId="34" type="noConversion"/>
  </si>
  <si>
    <t>驾驶员右侧罩壳</t>
    <phoneticPr fontId="34" type="noConversion"/>
  </si>
  <si>
    <t>595*89*261</t>
    <phoneticPr fontId="34" type="noConversion"/>
  </si>
  <si>
    <t>BSP0010020</t>
    <phoneticPr fontId="34" type="noConversion"/>
  </si>
  <si>
    <t>罩壳弹簧卡子</t>
    <phoneticPr fontId="34" type="noConversion"/>
  </si>
  <si>
    <t>非标件</t>
    <phoneticPr fontId="34" type="noConversion"/>
  </si>
  <si>
    <t>镀白锌</t>
    <phoneticPr fontId="34" type="noConversion"/>
  </si>
  <si>
    <t>驾驶员前罩壳</t>
    <phoneticPr fontId="34" type="noConversion"/>
  </si>
  <si>
    <t>49*350*62</t>
    <phoneticPr fontId="34" type="noConversion"/>
  </si>
  <si>
    <t>驾驶员后侧罩壳</t>
    <phoneticPr fontId="34" type="noConversion"/>
  </si>
  <si>
    <t>63*337*103</t>
    <phoneticPr fontId="34" type="noConversion"/>
  </si>
  <si>
    <t>SHT0010981</t>
    <phoneticPr fontId="34" type="noConversion"/>
  </si>
  <si>
    <t>驾驶员塑料件支撑板</t>
    <phoneticPr fontId="34" type="noConversion"/>
  </si>
  <si>
    <t>346*82*123</t>
    <phoneticPr fontId="34" type="noConversion"/>
  </si>
  <si>
    <t>SHT0010908</t>
    <phoneticPr fontId="34" type="noConversion"/>
  </si>
  <si>
    <t>驾驶员靠背调节手柄总成</t>
    <phoneticPr fontId="34" type="noConversion"/>
  </si>
  <si>
    <t>159*61*67</t>
    <phoneticPr fontId="34" type="noConversion"/>
  </si>
  <si>
    <t>SHT0010658</t>
    <phoneticPr fontId="34" type="noConversion"/>
  </si>
  <si>
    <t>驾驶员靠背调节手柄分总成</t>
    <phoneticPr fontId="34" type="noConversion"/>
  </si>
  <si>
    <t>144×63×62</t>
    <phoneticPr fontId="34" type="noConversion"/>
  </si>
  <si>
    <t>皮纹/丝印</t>
    <phoneticPr fontId="34" type="noConversion"/>
  </si>
  <si>
    <t>SHT0010659</t>
    <phoneticPr fontId="34" type="noConversion"/>
  </si>
  <si>
    <t>驾驶员靠背调节手柄</t>
    <phoneticPr fontId="34" type="noConversion"/>
  </si>
  <si>
    <t>159*34*67</t>
    <phoneticPr fontId="34" type="noConversion"/>
  </si>
  <si>
    <t>SHT0010356</t>
    <phoneticPr fontId="34" type="noConversion"/>
  </si>
  <si>
    <t>靠背调节手柄销轴</t>
    <phoneticPr fontId="34" type="noConversion"/>
  </si>
  <si>
    <t>圆钢</t>
    <phoneticPr fontId="34" type="noConversion"/>
  </si>
  <si>
    <t>20#</t>
    <phoneticPr fontId="34" type="noConversion"/>
  </si>
  <si>
    <t>8*8*47.5</t>
    <phoneticPr fontId="34" type="noConversion"/>
  </si>
  <si>
    <t>BSP0010026</t>
    <phoneticPr fontId="34" type="noConversion"/>
  </si>
  <si>
    <t>主驾驶靠背调节手柄卡接簧</t>
    <phoneticPr fontId="34" type="noConversion"/>
  </si>
  <si>
    <t>132*8*30</t>
    <phoneticPr fontId="34" type="noConversion"/>
  </si>
  <si>
    <t>SHT0010904</t>
    <phoneticPr fontId="34" type="noConversion"/>
  </si>
  <si>
    <t>主驾驶座椅高度调节机构总成</t>
    <phoneticPr fontId="34" type="noConversion"/>
  </si>
  <si>
    <t>SHT0010383</t>
    <phoneticPr fontId="34" type="noConversion"/>
  </si>
  <si>
    <t>仰角调节拉线</t>
    <phoneticPr fontId="34" type="noConversion"/>
  </si>
  <si>
    <t>φ5*380</t>
    <phoneticPr fontId="34" type="noConversion"/>
  </si>
  <si>
    <t>开口挡圈</t>
    <phoneticPr fontId="34" type="noConversion"/>
  </si>
  <si>
    <t>SHT0010874</t>
    <phoneticPr fontId="34" type="noConversion"/>
  </si>
  <si>
    <t>速降开关按钮帽</t>
    <phoneticPr fontId="34" type="noConversion"/>
  </si>
  <si>
    <t>61x41x29</t>
    <phoneticPr fontId="34" type="noConversion"/>
  </si>
  <si>
    <t>BPC0010060</t>
    <phoneticPr fontId="34" type="noConversion"/>
  </si>
  <si>
    <t>座椅速升速降阀</t>
    <phoneticPr fontId="34" type="noConversion"/>
  </si>
  <si>
    <t>φ28*66</t>
    <phoneticPr fontId="34" type="noConversion"/>
  </si>
  <si>
    <t>BFA0010037</t>
    <phoneticPr fontId="34" type="noConversion"/>
  </si>
  <si>
    <t>内梅花盘头三角牙自攻螺钉</t>
    <phoneticPr fontId="34" type="noConversion"/>
  </si>
  <si>
    <t>M5*10</t>
    <phoneticPr fontId="34" type="noConversion"/>
  </si>
  <si>
    <t>黑锌</t>
    <phoneticPr fontId="34" type="noConversion"/>
  </si>
  <si>
    <t>BFA0010038</t>
    <phoneticPr fontId="34" type="noConversion"/>
  </si>
  <si>
    <t>内梅花盘头自攻螺钉（尾端平头）</t>
    <phoneticPr fontId="34" type="noConversion"/>
  </si>
  <si>
    <t>ST4.2*12</t>
    <phoneticPr fontId="34" type="noConversion"/>
  </si>
  <si>
    <t>BFA0010019</t>
    <phoneticPr fontId="34" type="noConversion"/>
  </si>
  <si>
    <t>内六角花形低圆柱头螺钉</t>
    <phoneticPr fontId="34" type="noConversion"/>
  </si>
  <si>
    <t>Fe/Zn12F  镀锌膜厚12um黑色钝化中性盐雾120h(GB/T9799)</t>
    <phoneticPr fontId="34" type="noConversion"/>
  </si>
  <si>
    <t>BCL0010004</t>
    <phoneticPr fontId="34" type="noConversion"/>
  </si>
  <si>
    <t>扎带卡扣</t>
    <phoneticPr fontId="34" type="noConversion"/>
  </si>
  <si>
    <t>BCL0010005</t>
    <phoneticPr fontId="34" type="noConversion"/>
  </si>
  <si>
    <t>钣金扎带</t>
    <phoneticPr fontId="34" type="noConversion"/>
  </si>
  <si>
    <t>SHT0011148</t>
    <phoneticPr fontId="34" type="noConversion"/>
  </si>
  <si>
    <t>靠背防护罩</t>
    <phoneticPr fontId="34" type="noConversion"/>
  </si>
  <si>
    <t>PU</t>
    <phoneticPr fontId="34" type="noConversion"/>
  </si>
  <si>
    <t>SHT0011149</t>
    <phoneticPr fontId="34" type="noConversion"/>
  </si>
  <si>
    <t>坐垫防护罩</t>
    <phoneticPr fontId="34" type="noConversion"/>
  </si>
  <si>
    <t>编号：GR-21-01-23</t>
    <phoneticPr fontId="25" type="noConversion"/>
  </si>
  <si>
    <t xml:space="preserve">    </t>
    <phoneticPr fontId="25" type="noConversion"/>
  </si>
  <si>
    <t>车型</t>
    <phoneticPr fontId="25" type="noConversion"/>
  </si>
  <si>
    <t>编制</t>
    <phoneticPr fontId="25" type="noConversion"/>
  </si>
  <si>
    <t>审核</t>
    <phoneticPr fontId="39" type="noConversion"/>
  </si>
  <si>
    <t>标准化</t>
    <phoneticPr fontId="39" type="noConversion"/>
  </si>
  <si>
    <t>批准</t>
    <phoneticPr fontId="25" type="noConversion"/>
  </si>
  <si>
    <t>页次</t>
    <phoneticPr fontId="39" type="noConversion"/>
  </si>
  <si>
    <t>日 期</t>
    <phoneticPr fontId="39" type="noConversion"/>
  </si>
  <si>
    <t xml:space="preserve">                                  (首页 )</t>
    <phoneticPr fontId="39" type="noConversion"/>
  </si>
  <si>
    <t>李世新</t>
    <phoneticPr fontId="25" type="noConversion"/>
  </si>
  <si>
    <t>1/1</t>
    <phoneticPr fontId="25" type="noConversion"/>
  </si>
  <si>
    <t>图示</t>
    <phoneticPr fontId="25" type="noConversion"/>
  </si>
  <si>
    <t>NO.</t>
    <phoneticPr fontId="25" type="noConversion"/>
  </si>
  <si>
    <t>件号</t>
    <phoneticPr fontId="25" type="noConversion"/>
  </si>
  <si>
    <t>件名</t>
    <phoneticPr fontId="25" type="noConversion"/>
  </si>
  <si>
    <t>产品描述</t>
    <phoneticPr fontId="25" type="noConversion"/>
  </si>
  <si>
    <t>单台用量</t>
    <phoneticPr fontId="25" type="noConversion"/>
  </si>
  <si>
    <t>备注</t>
    <phoneticPr fontId="25" type="noConversion"/>
  </si>
  <si>
    <t>变更履历</t>
    <phoneticPr fontId="39" type="noConversion"/>
  </si>
  <si>
    <t>No</t>
    <phoneticPr fontId="25" type="noConversion"/>
  </si>
  <si>
    <t>日期</t>
    <phoneticPr fontId="25" type="noConversion"/>
  </si>
  <si>
    <t>零件号</t>
    <phoneticPr fontId="34" type="noConversion"/>
  </si>
  <si>
    <t>零件名称</t>
    <phoneticPr fontId="34" type="noConversion"/>
  </si>
  <si>
    <t>变更内容</t>
    <phoneticPr fontId="34" type="noConversion"/>
  </si>
  <si>
    <t>变更原因</t>
    <phoneticPr fontId="34" type="noConversion"/>
  </si>
  <si>
    <t xml:space="preserve">  变更来源</t>
    <phoneticPr fontId="25" type="noConversion"/>
  </si>
  <si>
    <t>版本：A
识别号：GR/ZY/BOM-2023-07-001</t>
    <phoneticPr fontId="25" type="noConversion"/>
  </si>
  <si>
    <t>3.0自适应</t>
    <phoneticPr fontId="34" type="noConversion"/>
  </si>
  <si>
    <t>H4-3.0</t>
  </si>
  <si>
    <t>H4-3.0</t>
    <phoneticPr fontId="34" type="noConversion"/>
  </si>
  <si>
    <t>H6</t>
    <phoneticPr fontId="34" type="noConversion"/>
  </si>
  <si>
    <t>黑色</t>
    <phoneticPr fontId="34" type="noConversion"/>
  </si>
  <si>
    <t>SHT0010862</t>
    <phoneticPr fontId="34" type="noConversion"/>
  </si>
  <si>
    <t>没有阻尼安装孔</t>
    <phoneticPr fontId="34" type="noConversion"/>
  </si>
  <si>
    <t>Q218B0816</t>
    <phoneticPr fontId="34" type="noConversion"/>
  </si>
  <si>
    <t>内六角螺栓</t>
    <phoneticPr fontId="34" type="noConversion"/>
  </si>
  <si>
    <t>M8*16</t>
    <phoneticPr fontId="34" type="noConversion"/>
  </si>
  <si>
    <t>∅12*28</t>
    <phoneticPr fontId="34" type="noConversion"/>
  </si>
  <si>
    <t>发黑</t>
    <phoneticPr fontId="34" type="noConversion"/>
  </si>
  <si>
    <t>SHT0011331</t>
    <phoneticPr fontId="34" type="noConversion"/>
  </si>
  <si>
    <t>主驾驶靠背两气袋腰托总成</t>
    <phoneticPr fontId="34" type="noConversion"/>
  </si>
  <si>
    <r>
      <rPr>
        <sz val="14"/>
        <color theme="1"/>
        <rFont val="宋体"/>
        <family val="3"/>
        <charset val="134"/>
      </rPr>
      <t>SHT0011330</t>
    </r>
    <phoneticPr fontId="34" type="noConversion"/>
  </si>
  <si>
    <t>SHT0011480</t>
    <phoneticPr fontId="34" type="noConversion"/>
  </si>
  <si>
    <t>驾驶员四孔腰托开关总成</t>
    <phoneticPr fontId="34" type="noConversion"/>
  </si>
  <si>
    <t xml:space="preserve">原名：福田2020选装靠背骨架焊接总成 更新为：H4高配靠背骨架焊接总成-20201225  【N】ECR0006870 </t>
    <phoneticPr fontId="28" type="noConversion"/>
  </si>
  <si>
    <t>系统原零件名称为：靠背调节钣金.现改为：靠背调节铸件</t>
  </si>
  <si>
    <t>压铸</t>
  </si>
  <si>
    <t>31.2*16*71.5</t>
  </si>
  <si>
    <t>阳极氧化</t>
  </si>
  <si>
    <t>系统原零件名称为：仰角解锁钣金.现改为：仰角解锁铸件</t>
  </si>
  <si>
    <t>48*7.5*71</t>
  </si>
  <si>
    <t>表面氧化</t>
  </si>
  <si>
    <t>7*65</t>
  </si>
  <si>
    <t>12*96*128</t>
  </si>
  <si>
    <t>磷皂化</t>
  </si>
  <si>
    <t>7*10*20</t>
  </si>
  <si>
    <t>焊接件</t>
  </si>
  <si>
    <t>96*92*84</t>
  </si>
  <si>
    <t>扶手支架固定使用，GB/T5782等级8.8级 预涂S级锁固胶（标准QC/T 597）</t>
    <phoneticPr fontId="28" type="noConversion"/>
  </si>
  <si>
    <t>SHT0010753</t>
    <phoneticPr fontId="34" type="noConversion"/>
  </si>
  <si>
    <t>SHT0010257</t>
    <phoneticPr fontId="34" type="noConversion"/>
  </si>
  <si>
    <t>靠背调节铸件</t>
    <phoneticPr fontId="34" type="noConversion"/>
  </si>
  <si>
    <t>YX041</t>
    <phoneticPr fontId="34" type="noConversion"/>
  </si>
  <si>
    <t xml:space="preserve"> GB/T 13821-2009</t>
    <phoneticPr fontId="34" type="noConversion"/>
  </si>
  <si>
    <t>SHT0010258</t>
    <phoneticPr fontId="34" type="noConversion"/>
  </si>
  <si>
    <t>仰角解锁铸件</t>
    <phoneticPr fontId="34" type="noConversion"/>
  </si>
  <si>
    <t>BFA0010041</t>
    <phoneticPr fontId="34" type="noConversion"/>
  </si>
  <si>
    <t>BSP0010008</t>
    <phoneticPr fontId="34" type="noConversion"/>
  </si>
  <si>
    <t>靠背调节铸件回位簧</t>
    <phoneticPr fontId="34" type="noConversion"/>
  </si>
  <si>
    <t>BSP0010006</t>
    <phoneticPr fontId="34" type="noConversion"/>
  </si>
  <si>
    <t>靠背回位蜗簧</t>
    <phoneticPr fontId="34" type="noConversion"/>
  </si>
  <si>
    <t>BSP0010009</t>
    <phoneticPr fontId="34" type="noConversion"/>
  </si>
  <si>
    <t>仰角解锁铸件回位簧</t>
    <phoneticPr fontId="34" type="noConversion"/>
  </si>
  <si>
    <t>SHT0011333</t>
    <phoneticPr fontId="34" type="noConversion"/>
  </si>
  <si>
    <t>扶手支架总成</t>
    <phoneticPr fontId="34" type="noConversion"/>
  </si>
  <si>
    <t>BFA0010018</t>
    <phoneticPr fontId="34" type="noConversion"/>
  </si>
  <si>
    <t>六角头螺栓</t>
    <phoneticPr fontId="34" type="noConversion"/>
  </si>
  <si>
    <t>G3</t>
    <phoneticPr fontId="34" type="noConversion"/>
  </si>
  <si>
    <t>SHT0015228</t>
    <phoneticPr fontId="34" type="noConversion"/>
  </si>
  <si>
    <t>BCL0010009</t>
    <phoneticPr fontId="34" type="noConversion"/>
  </si>
  <si>
    <t>靠背板固定卡扣</t>
    <phoneticPr fontId="34" type="noConversion"/>
  </si>
  <si>
    <t>固定靠背支撑板</t>
    <phoneticPr fontId="34" type="noConversion"/>
  </si>
  <si>
    <t>带双面胶带</t>
    <phoneticPr fontId="28" type="noConversion"/>
  </si>
  <si>
    <t>SHT0014864</t>
    <phoneticPr fontId="34" type="noConversion"/>
  </si>
  <si>
    <t>靠背风扇保护壳分总成</t>
    <phoneticPr fontId="34" type="noConversion"/>
  </si>
  <si>
    <t>78*78*21.5</t>
    <phoneticPr fontId="34" type="noConversion"/>
  </si>
  <si>
    <t>SHT0014865</t>
    <phoneticPr fontId="34" type="noConversion"/>
  </si>
  <si>
    <t>双面胶带</t>
    <phoneticPr fontId="34" type="noConversion"/>
  </si>
  <si>
    <t>216*15</t>
    <phoneticPr fontId="34" type="noConversion"/>
  </si>
  <si>
    <t>电泳</t>
    <phoneticPr fontId="28" type="noConversion"/>
  </si>
  <si>
    <t>表面处理要求：      颜色：黑色               盐雾试验要求：DIN 50021-SS,要求120小时后无基材腐蚀且不允许出现大量锌腐蚀产物，另外在供货状态以及在120℃下进行24h存放后系统抗腐蚀性必须保证。</t>
    <phoneticPr fontId="34" type="noConversion"/>
  </si>
  <si>
    <t>677*580*1185</t>
    <phoneticPr fontId="34" type="noConversion"/>
  </si>
  <si>
    <t>SHT0011649</t>
  </si>
  <si>
    <t>主驾低配安全带总成</t>
    <phoneticPr fontId="34" type="noConversion"/>
  </si>
  <si>
    <t>SHT0014043</t>
    <phoneticPr fontId="28" type="noConversion"/>
  </si>
  <si>
    <t>Autoliv</t>
    <phoneticPr fontId="28" type="noConversion"/>
  </si>
  <si>
    <t>SHT0014041</t>
    <phoneticPr fontId="28" type="noConversion"/>
  </si>
  <si>
    <t>吊环固定螺栓A</t>
    <phoneticPr fontId="34" type="noConversion"/>
  </si>
  <si>
    <t>端片固定螺栓</t>
    <phoneticPr fontId="34" type="noConversion"/>
  </si>
  <si>
    <t>安全带扣延长线束</t>
    <phoneticPr fontId="34" type="noConversion"/>
  </si>
  <si>
    <t>D</t>
    <phoneticPr fontId="34" type="noConversion"/>
  </si>
  <si>
    <t>连接通风加热和安全带锁扣后与车身连接</t>
    <phoneticPr fontId="34" type="noConversion"/>
  </si>
  <si>
    <t>不带火药</t>
    <phoneticPr fontId="34" type="noConversion"/>
  </si>
  <si>
    <t>黑色手轮</t>
    <phoneticPr fontId="34" type="noConversion"/>
  </si>
  <si>
    <t>安全带高调、右扶手、通风、加热、靠背调节、倾角调节、坐垫延伸、速升速降、高度调节、两气袋腰托、前后调节、阻尼自适应</t>
    <phoneticPr fontId="28" type="noConversion"/>
  </si>
  <si>
    <t xml:space="preserve">                          重汽出口车3.0自适应平台座椅总成EBOM清单                          </t>
    <phoneticPr fontId="25" type="noConversion"/>
  </si>
  <si>
    <t>重汽出口车3.0自适应平台座椅总成EBOM</t>
    <phoneticPr fontId="25" type="noConversion"/>
  </si>
  <si>
    <t>——</t>
    <phoneticPr fontId="25" type="noConversion"/>
  </si>
  <si>
    <t>重汽出口3.0</t>
    <phoneticPr fontId="34" type="noConversion"/>
  </si>
  <si>
    <t>批准:</t>
  </si>
  <si>
    <t>SHT0010036</t>
    <phoneticPr fontId="34" type="noConversion"/>
  </si>
  <si>
    <t>SHT0016427</t>
    <phoneticPr fontId="34" type="noConversion"/>
  </si>
  <si>
    <t>SHT0016456</t>
    <phoneticPr fontId="34" type="noConversion"/>
  </si>
  <si>
    <t>SHT0016457</t>
    <phoneticPr fontId="34" type="noConversion"/>
  </si>
  <si>
    <t>SHT0016458</t>
    <phoneticPr fontId="34" type="noConversion"/>
  </si>
  <si>
    <t>SHT0016459</t>
    <phoneticPr fontId="34" type="noConversion"/>
  </si>
  <si>
    <t>SHT0016460</t>
    <phoneticPr fontId="34" type="noConversion"/>
  </si>
  <si>
    <t>SHT0016535</t>
    <phoneticPr fontId="34" type="noConversion"/>
  </si>
  <si>
    <t>H4-2.2</t>
    <phoneticPr fontId="34" type="noConversion"/>
  </si>
  <si>
    <t>SHT0016534</t>
    <phoneticPr fontId="34" type="noConversion"/>
  </si>
  <si>
    <t>H4-3.0</t>
    <phoneticPr fontId="34" type="noConversion"/>
  </si>
  <si>
    <t>H4-3.0</t>
    <phoneticPr fontId="34" type="noConversion"/>
  </si>
  <si>
    <t>支撑轴套</t>
    <phoneticPr fontId="34" type="noConversion"/>
  </si>
  <si>
    <t>BAS0010008</t>
    <phoneticPr fontId="34" type="noConversion"/>
  </si>
  <si>
    <t>——</t>
    <phoneticPr fontId="34" type="noConversion"/>
  </si>
  <si>
    <t>钢管</t>
    <phoneticPr fontId="34" type="noConversion"/>
  </si>
  <si>
    <r>
      <t>20</t>
    </r>
    <r>
      <rPr>
        <sz val="11"/>
        <color theme="1"/>
        <rFont val="宋体"/>
        <family val="3"/>
        <charset val="134"/>
      </rPr>
      <t>井</t>
    </r>
    <phoneticPr fontId="34" type="noConversion"/>
  </si>
  <si>
    <t>16*16*25</t>
    <phoneticPr fontId="34" type="noConversion"/>
  </si>
  <si>
    <t>H3</t>
  </si>
  <si>
    <t>座盆固定螺钉</t>
  </si>
  <si>
    <t>B</t>
  </si>
  <si>
    <t>EA</t>
  </si>
  <si>
    <t>A</t>
  </si>
  <si>
    <t>N</t>
  </si>
  <si>
    <t>Y</t>
  </si>
  <si>
    <t>M6*12</t>
  </si>
  <si>
    <t>N</t>
    <phoneticPr fontId="34" type="noConversion"/>
  </si>
  <si>
    <t>Y</t>
    <phoneticPr fontId="34" type="noConversion"/>
  </si>
  <si>
    <t>H4</t>
  </si>
  <si>
    <t>C</t>
  </si>
  <si>
    <t xml:space="preserve">铝 </t>
  </si>
  <si>
    <t>Φ3.2×7</t>
  </si>
  <si>
    <t>固定滑轨底支架</t>
    <phoneticPr fontId="34" type="noConversion"/>
  </si>
  <si>
    <t>抽芯拉铆钉</t>
    <phoneticPr fontId="34" type="noConversion"/>
  </si>
  <si>
    <t>H4681010095A0</t>
    <phoneticPr fontId="34" type="noConversion"/>
  </si>
  <si>
    <t>Q2140612</t>
    <phoneticPr fontId="34" type="noConversion"/>
  </si>
  <si>
    <t>司机主边调角器下连接钣A</t>
  </si>
  <si>
    <t>SHT0010722</t>
  </si>
  <si>
    <t>司机副边调角器下连接钣B</t>
  </si>
  <si>
    <t>SHT0010725</t>
  </si>
  <si>
    <t>司机副边调角器下连接钣A</t>
  </si>
  <si>
    <t>SHT0010724</t>
  </si>
  <si>
    <t>扶手固定加强板1</t>
  </si>
  <si>
    <t>SHT0010070</t>
  </si>
  <si>
    <t>扶手固定加强板2</t>
  </si>
  <si>
    <t>SHT0010245</t>
  </si>
  <si>
    <t>法兰面焊接螺母</t>
  </si>
  <si>
    <t>SHT0011408</t>
  </si>
  <si>
    <t>靠背下U形管</t>
  </si>
  <si>
    <t>SHT0010076</t>
  </si>
  <si>
    <t>座框主管</t>
  </si>
  <si>
    <t>SHT0010690</t>
  </si>
  <si>
    <t>罩壳固定钣金片</t>
  </si>
  <si>
    <t>SHT0010786</t>
  </si>
  <si>
    <t>副司机副边调角器下连接板A焊接分总成</t>
  </si>
  <si>
    <t>SHT0010894</t>
  </si>
  <si>
    <t>H6靠背调节手柄安装轴</t>
  </si>
  <si>
    <t>SHT0010299</t>
  </si>
  <si>
    <t>副司机主边调角器下连接钣A焊接分总成</t>
  </si>
  <si>
    <t>SHT0010892</t>
  </si>
  <si>
    <t>BFA0000292</t>
  </si>
  <si>
    <t>气袋腰托支撑钣金</t>
  </si>
  <si>
    <t>SHT0010778</t>
  </si>
  <si>
    <t>司机主边调角器下连接钣B</t>
  </si>
  <si>
    <t>SHT0010723</t>
  </si>
  <si>
    <t>靠背弯管焊接总成（H6功能座椅）</t>
  </si>
  <si>
    <t>SHT0011789</t>
  </si>
  <si>
    <t>变更来源</t>
  </si>
  <si>
    <t>变更原因</t>
  </si>
  <si>
    <t xml:space="preserve">  变更内容</t>
  </si>
  <si>
    <t>零件名称</t>
  </si>
  <si>
    <t xml:space="preserve"> 日期</t>
  </si>
  <si>
    <t>No</t>
  </si>
  <si>
    <t>日期</t>
  </si>
  <si>
    <t>变更履历</t>
  </si>
  <si>
    <t>以下空白</t>
  </si>
  <si>
    <t>-</t>
  </si>
  <si>
    <t>坐垫翻折</t>
  </si>
  <si>
    <t>车型配置</t>
  </si>
  <si>
    <t>单台用量</t>
  </si>
  <si>
    <t>产品描述</t>
  </si>
  <si>
    <t>件名</t>
  </si>
  <si>
    <t>件号</t>
  </si>
  <si>
    <t>NO.</t>
  </si>
  <si>
    <t xml:space="preserve">                                  (首页 )</t>
  </si>
  <si>
    <t>日 期</t>
  </si>
  <si>
    <t>页次</t>
  </si>
  <si>
    <t>批准</t>
  </si>
  <si>
    <t>标准化</t>
  </si>
  <si>
    <t>审核</t>
  </si>
  <si>
    <t>编制</t>
  </si>
  <si>
    <r>
      <rPr>
        <b/>
        <sz val="17"/>
        <rFont val="微软雅黑"/>
        <family val="2"/>
        <charset val="134"/>
      </rPr>
      <t xml:space="preserve">           </t>
    </r>
    <r>
      <rPr>
        <b/>
        <u/>
        <sz val="17"/>
        <rFont val="微软雅黑"/>
        <family val="2"/>
        <charset val="134"/>
      </rPr>
      <t>H6副驾驶功能座椅总成EBOM清单</t>
    </r>
  </si>
  <si>
    <t>车型</t>
  </si>
  <si>
    <t xml:space="preserve">    </t>
  </si>
  <si>
    <t>编号：GR-21-01-23</t>
  </si>
  <si>
    <t>版本：0/A0
识别号：GR/ZY/BOM-2022-12-16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</si>
  <si>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</si>
  <si>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校核：</t>
  </si>
  <si>
    <t>标准化：</t>
  </si>
  <si>
    <t>H6副驾驶功能座椅总成EBOM清单</t>
  </si>
  <si>
    <t>会签：</t>
  </si>
  <si>
    <t>日期：</t>
  </si>
  <si>
    <t>规格型号</t>
  </si>
  <si>
    <t>版本：H</t>
  </si>
  <si>
    <t>说明：</t>
  </si>
  <si>
    <t>重量</t>
  </si>
  <si>
    <t>价格</t>
  </si>
  <si>
    <r>
      <rPr>
        <sz val="11"/>
        <rFont val="宋体"/>
        <family val="3"/>
        <charset val="134"/>
      </rPr>
      <t>图纸号</t>
    </r>
  </si>
  <si>
    <t>沿用件Y/N</t>
  </si>
  <si>
    <r>
      <rPr>
        <sz val="11"/>
        <rFont val="宋体"/>
        <family val="3"/>
        <charset val="134"/>
      </rPr>
      <t>零件类别</t>
    </r>
  </si>
  <si>
    <t>重量
（Kg）</t>
  </si>
  <si>
    <t>工艺规格</t>
  </si>
  <si>
    <t>工艺用量
（Kg）</t>
  </si>
  <si>
    <t>焊接长度
（cm）</t>
  </si>
  <si>
    <r>
      <rPr>
        <sz val="11"/>
        <rFont val="宋体"/>
        <family val="3"/>
        <charset val="134"/>
        <scheme val="minor"/>
      </rPr>
      <t>涂装面积
（m</t>
    </r>
    <r>
      <rPr>
        <vertAlign val="super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  <scheme val="minor"/>
      </rPr>
      <t>）</t>
    </r>
  </si>
  <si>
    <t>外购/自制</t>
  </si>
  <si>
    <r>
      <rPr>
        <sz val="11"/>
        <rFont val="宋体"/>
        <family val="3"/>
        <charset val="134"/>
      </rPr>
      <t>备注</t>
    </r>
  </si>
  <si>
    <t>副司机座椅靠背总成</t>
  </si>
  <si>
    <t>分总成</t>
  </si>
  <si>
    <t>ea</t>
  </si>
  <si>
    <t>装配总成</t>
  </si>
  <si>
    <t>182*540*1002</t>
  </si>
  <si>
    <t>分成件</t>
  </si>
  <si>
    <t>182*540*866</t>
  </si>
  <si>
    <t>SHT0011643</t>
  </si>
  <si>
    <t>靠背支撑板</t>
  </si>
  <si>
    <t>黑色</t>
  </si>
  <si>
    <t>塑料件</t>
  </si>
  <si>
    <t>PP</t>
  </si>
  <si>
    <t>791x554x1</t>
  </si>
  <si>
    <t>BCL0010009</t>
  </si>
  <si>
    <t>靠背板固定卡扣</t>
  </si>
  <si>
    <t>安全带吊环罩壳</t>
  </si>
  <si>
    <t>PP-T20</t>
  </si>
  <si>
    <t>32*66*76</t>
  </si>
  <si>
    <t>注塑件</t>
  </si>
  <si>
    <t>线材</t>
  </si>
  <si>
    <t>SHT0011651</t>
  </si>
  <si>
    <t>副驾驶安全带卷收器总成</t>
  </si>
  <si>
    <t>SHT0010616</t>
  </si>
  <si>
    <t>安全件</t>
  </si>
  <si>
    <t>SHT0014042</t>
  </si>
  <si>
    <t>吊环固定螺栓B</t>
  </si>
  <si>
    <t>Autoliv</t>
  </si>
  <si>
    <t>SHT0014044</t>
  </si>
  <si>
    <t>吊环隔圈</t>
  </si>
  <si>
    <t>SHT0014043</t>
  </si>
  <si>
    <t>端片固定螺栓</t>
  </si>
  <si>
    <t>SHT0010399</t>
  </si>
  <si>
    <t>副司机靠背骨架总成</t>
  </si>
  <si>
    <t>813*505*150</t>
  </si>
  <si>
    <t>喷涂</t>
  </si>
  <si>
    <t>戴姆勒专属</t>
  </si>
  <si>
    <t>SHT0010400</t>
  </si>
  <si>
    <t>副司机靠背骨架焊接总成</t>
  </si>
  <si>
    <t>管材</t>
  </si>
  <si>
    <t>图纸需要更新</t>
  </si>
  <si>
    <t>焊接总成</t>
  </si>
  <si>
    <t>SHT0010401</t>
  </si>
  <si>
    <t>副司机右侧骨架焊接总成</t>
  </si>
  <si>
    <t>SHT0010256</t>
  </si>
  <si>
    <t>调节器解锁钣金</t>
  </si>
  <si>
    <t>钣金件</t>
  </si>
  <si>
    <t>SPFH590 t=2.0</t>
  </si>
  <si>
    <t>2.0-Q/BQB 301   SPFH590-Q/BQB 310</t>
  </si>
  <si>
    <t>20*3*60</t>
  </si>
  <si>
    <t>借用H6主驾</t>
  </si>
  <si>
    <t>SHT0010406</t>
  </si>
  <si>
    <t>H6副驾驶主动侧圆盘总成</t>
  </si>
  <si>
    <t>S3U</t>
  </si>
  <si>
    <t>SHT0010407</t>
  </si>
  <si>
    <t>坐垫翻折支撑钣焊接总成右</t>
  </si>
  <si>
    <t>SHT0010371</t>
  </si>
  <si>
    <t>坐垫翻折支撑钣金右</t>
  </si>
  <si>
    <t>SHT0010370</t>
  </si>
  <si>
    <t>SPFH590
t=3.0</t>
  </si>
  <si>
    <t>3.0-Q/BQB 301
SPFH590-Q/BQB 310</t>
  </si>
  <si>
    <t>81*66*15</t>
  </si>
  <si>
    <t>SHT0010408</t>
  </si>
  <si>
    <t>坐垫翻折支撑轴套</t>
  </si>
  <si>
    <t>冷镦</t>
  </si>
  <si>
    <t>SWRCH35K</t>
  </si>
  <si>
    <t>Q/BQB 501
SWRCH35K-Q/BQB 517</t>
  </si>
  <si>
    <t>25*25*17</t>
  </si>
  <si>
    <t>SHT0010890</t>
  </si>
  <si>
    <t>翻转限位钣金安装轴</t>
  </si>
  <si>
    <t>10*10*15</t>
  </si>
  <si>
    <t>SHT0010409</t>
  </si>
  <si>
    <t>靠背骨架右侧边板焊接总成</t>
  </si>
  <si>
    <t>副司机</t>
  </si>
  <si>
    <t>SHT0010064</t>
  </si>
  <si>
    <t>靠背骨架侧边板</t>
  </si>
  <si>
    <t>SPFH590
t=2.0</t>
  </si>
  <si>
    <t>2.0-Q/BQB 301
SPFH590-Q/BQB 310</t>
  </si>
  <si>
    <t>29*177*510</t>
  </si>
  <si>
    <t>SHT0011209</t>
  </si>
  <si>
    <t>【C】SPFH590 /T=1.6</t>
  </si>
  <si>
    <t>1.6-Q/BQB 301   SPFH590-Q/BQB310</t>
  </si>
  <si>
    <t>借用H7主驾</t>
  </si>
  <si>
    <t>SHT0010403</t>
  </si>
  <si>
    <t>副司机主边调角器下连接板焊接总成(H6)</t>
  </si>
  <si>
    <t>SPFH590
t=1.6</t>
  </si>
  <si>
    <t>182*44*215</t>
  </si>
  <si>
    <t>SWRCH22A</t>
  </si>
  <si>
    <t>Q/BQB 501
SWRCH22A-Q/BQB 517</t>
  </si>
  <si>
    <t>非标件</t>
  </si>
  <si>
    <t>26*26*10</t>
  </si>
  <si>
    <t>SAPH440 t=2.0</t>
  </si>
  <si>
    <t xml:space="preserve">2.0-Q/BQB 301   SAPH440-Q/BQB310 </t>
  </si>
  <si>
    <t>SHT0010910</t>
  </si>
  <si>
    <t>靠背调节角度限位片-主边</t>
  </si>
  <si>
    <t>SAPH440 t=3.0</t>
  </si>
  <si>
    <t>3.0-Q/BQB 301   SAPH440-Q/BQB310</t>
  </si>
  <si>
    <t>41*17*8</t>
  </si>
  <si>
    <t>SHT0010410</t>
  </si>
  <si>
    <t>副司机左侧骨架焊接总成</t>
  </si>
  <si>
    <t>SHT0010412</t>
  </si>
  <si>
    <t>H6副驾驶从动侧圆盘总成</t>
  </si>
  <si>
    <t>SHT0010414</t>
  </si>
  <si>
    <t>坐垫翻折支撑钣焊接总成左</t>
  </si>
  <si>
    <t>81*66*21</t>
  </si>
  <si>
    <t>坐垫翻折支撑钣金左</t>
  </si>
  <si>
    <t>3.0-Q /BQB 301
SPFH590-Q /BQB 310</t>
  </si>
  <si>
    <t>SHT0010415</t>
  </si>
  <si>
    <t>靠背骨架左侧边板焊接总成(副司机)</t>
  </si>
  <si>
    <t>1.6-Q/BQB 301
SPFH590-Q/BQB 310</t>
  </si>
  <si>
    <t>SHT0010413</t>
  </si>
  <si>
    <t>副司机蜗簧固定钣金焊接总成</t>
  </si>
  <si>
    <t>SHT0010075</t>
  </si>
  <si>
    <t>SHT0010384</t>
  </si>
  <si>
    <t>副驾蜗簧固定钣金片1</t>
  </si>
  <si>
    <t>SHT0010191</t>
  </si>
  <si>
    <t>38*109*84</t>
  </si>
  <si>
    <t>SHT0010192</t>
  </si>
  <si>
    <t>蜗簧固定钣金片2</t>
  </si>
  <si>
    <t>21*18*40</t>
  </si>
  <si>
    <t>SHT0010411</t>
  </si>
  <si>
    <t>副司机副边调角器下连接板焊接总成</t>
  </si>
  <si>
    <t>SHT0010794</t>
  </si>
  <si>
    <t>付园</t>
  </si>
  <si>
    <t>SHT0010069</t>
  </si>
  <si>
    <t>蜗簧下固定钣金</t>
  </si>
  <si>
    <t>33*36*33</t>
  </si>
  <si>
    <t>SAPH440 T=2.0</t>
  </si>
  <si>
    <t>借用H8主驾</t>
  </si>
  <si>
    <t>SHT0010909</t>
  </si>
  <si>
    <t>靠背调节角度限位片-副边</t>
  </si>
  <si>
    <t>SAPH440 T=3.0</t>
  </si>
  <si>
    <t>SHT0010763</t>
  </si>
  <si>
    <t>H6肩部支撑钢丝</t>
  </si>
  <si>
    <t>Q235 Φ6</t>
  </si>
  <si>
    <t>⌀6-GB/T 342
Q235-GB/T 700</t>
  </si>
  <si>
    <t>借用H6主驾，戴姆勒专属</t>
  </si>
  <si>
    <t>SHT0010765</t>
  </si>
  <si>
    <t>H6低配座椅头枕管</t>
  </si>
  <si>
    <t>QSTE420TM   
Φ20*2.0</t>
  </si>
  <si>
    <t>20*410*437</t>
  </si>
  <si>
    <t>借用H8主驾，戴姆勒专属</t>
  </si>
  <si>
    <t>QSTE340TM Φ25*2.0</t>
  </si>
  <si>
    <t>2.0-Q/BQB 401   QSTE340TM-Q/BQB 419</t>
  </si>
  <si>
    <t>25*423*392</t>
  </si>
  <si>
    <t>借用H9主驾</t>
  </si>
  <si>
    <t>SHT0010294</t>
  </si>
  <si>
    <t>靠背上支撑方管</t>
  </si>
  <si>
    <t>Q235
t=1.5</t>
  </si>
  <si>
    <t>20*20*422</t>
  </si>
  <si>
    <t>借用H11主驾</t>
  </si>
  <si>
    <t>SAPH440 t=1.5</t>
  </si>
  <si>
    <t>1.5-Q/BQB 301   SAPH440-Q/BQB310</t>
  </si>
  <si>
    <t>借用H12主驾</t>
  </si>
  <si>
    <t>SHT0010066</t>
  </si>
  <si>
    <t>横衬板</t>
  </si>
  <si>
    <t>Q235 t=2.0</t>
  </si>
  <si>
    <t>380*10*2</t>
  </si>
  <si>
    <t>借用H10主驾</t>
  </si>
  <si>
    <t>SHT0010081</t>
  </si>
  <si>
    <t>靠背板支撑钢丝1</t>
  </si>
  <si>
    <t>Q235 Φ5</t>
  </si>
  <si>
    <t>φ5-GB/T 342        Q235-GB/T 700</t>
  </si>
  <si>
    <t>7*412*3</t>
  </si>
  <si>
    <t>借用H13主驾</t>
  </si>
  <si>
    <t>SHT0010418</t>
  </si>
  <si>
    <t>安全带上支撑钢丝</t>
  </si>
  <si>
    <t>SHT0010060</t>
  </si>
  <si>
    <t>129*32*147</t>
  </si>
  <si>
    <t>(副司机)</t>
  </si>
  <si>
    <t>SHT0010780</t>
  </si>
  <si>
    <t>气袋腰托下固定点焊接总成</t>
  </si>
  <si>
    <t>SHT0010078</t>
  </si>
  <si>
    <t>调角器连动杆保护管</t>
  </si>
  <si>
    <t>线材件</t>
  </si>
  <si>
    <t>Q235 Φ8</t>
  </si>
  <si>
    <t>φ8-GB/T 342        Q235-GB/T 700</t>
  </si>
  <si>
    <t>42*395*92</t>
  </si>
  <si>
    <t>SHT0010781</t>
  </si>
  <si>
    <t>机械腰托下固定钢丝</t>
  </si>
  <si>
    <t>5*5*350</t>
  </si>
  <si>
    <t>SHT0010416</t>
  </si>
  <si>
    <t>副司机安全带上固定钣焊接总成</t>
  </si>
  <si>
    <t>SHT0010295</t>
  </si>
  <si>
    <t>SHT0010368</t>
  </si>
  <si>
    <t>副司机安全带上固定钣金</t>
  </si>
  <si>
    <t>152*43*356</t>
  </si>
  <si>
    <t>BFA0000400</t>
  </si>
  <si>
    <t>汽车安全带用焊接螺母</t>
  </si>
  <si>
    <t>17*17*9</t>
  </si>
  <si>
    <t>SHT0010369</t>
  </si>
  <si>
    <t>副司机安全带上固定加强钣金</t>
  </si>
  <si>
    <t>SHT0010249</t>
  </si>
  <si>
    <t>6804556X0001A</t>
  </si>
  <si>
    <t>主驾塑料耦合器（黑色）</t>
  </si>
  <si>
    <t>司机主驾副边星盘使用</t>
  </si>
  <si>
    <t>Minlon 11C40</t>
  </si>
  <si>
    <t>13.7*17.3*13.7</t>
  </si>
  <si>
    <t>SHT0010296</t>
  </si>
  <si>
    <t>调角器连动杆</t>
  </si>
  <si>
    <t>50Mn  t=1.0</t>
  </si>
  <si>
    <t>10×425×10</t>
  </si>
  <si>
    <t>SHT0010419</t>
  </si>
  <si>
    <t>坐垫翻折连接钣总成左</t>
  </si>
  <si>
    <t>BAS0010013</t>
  </si>
  <si>
    <t>金属轴套(坐垫翻折)</t>
  </si>
  <si>
    <t>DC01 t=0.5</t>
  </si>
  <si>
    <t>0.5-Q/BQB 408
DC01-Q/BQB 408</t>
  </si>
  <si>
    <t>SHT0010385</t>
  </si>
  <si>
    <t>坐垫翻折连接钣金左</t>
  </si>
  <si>
    <t>SAPH440 t=5.0</t>
  </si>
  <si>
    <t>SHT0010421</t>
  </si>
  <si>
    <t>坐垫翻折连接钣总成右</t>
  </si>
  <si>
    <t>SHT0010386</t>
  </si>
  <si>
    <t>坐垫翻折连接钣金右</t>
  </si>
  <si>
    <t>SHT0010895</t>
  </si>
  <si>
    <t>开口挡圈</t>
  </si>
  <si>
    <t>（非标件） 公称直径d=16mm</t>
  </si>
  <si>
    <t>65Mn</t>
  </si>
  <si>
    <t>SHT0010798</t>
  </si>
  <si>
    <t>靠背调节铸件(福田)</t>
  </si>
  <si>
    <t>压铸件</t>
  </si>
  <si>
    <t>YX041</t>
  </si>
  <si>
    <t>借用H4-2020主驾</t>
  </si>
  <si>
    <t>BSP0010008</t>
  </si>
  <si>
    <t>靠背调节钣金回位簧</t>
  </si>
  <si>
    <t>SHT0010302</t>
  </si>
  <si>
    <t>BFA0010041</t>
  </si>
  <si>
    <t>GB896-86 公称直径d=8mm</t>
  </si>
  <si>
    <t>BSP0010006</t>
  </si>
  <si>
    <t>靠背调节蜗簧</t>
  </si>
  <si>
    <t>15000次寿命需求</t>
  </si>
  <si>
    <t>SHT0010201</t>
  </si>
  <si>
    <t>123*14*96</t>
  </si>
  <si>
    <t>SHT0010372</t>
  </si>
  <si>
    <t>坐垫翻折限位钣金</t>
  </si>
  <si>
    <t>SAPH440 t=6.0</t>
  </si>
  <si>
    <t>BFA0010031</t>
  </si>
  <si>
    <t>内六角花型盘头螺钉</t>
  </si>
  <si>
    <t>Fe/Zn12F  镀锌膜厚12um黑色钝化中性盐雾120h(GB/T9799)</t>
  </si>
  <si>
    <t>BFA0010032</t>
  </si>
  <si>
    <t>大垫圈</t>
  </si>
  <si>
    <t>GB/T 96.1-2002</t>
  </si>
  <si>
    <t>BSP0010016</t>
  </si>
  <si>
    <t>坐垫翻折限位钣金回位簧</t>
  </si>
  <si>
    <t>SHT0010423</t>
  </si>
  <si>
    <t>SHT0011030</t>
  </si>
  <si>
    <t>副驾驶安全带出口罩壳底座</t>
  </si>
  <si>
    <t>PC+ABS</t>
  </si>
  <si>
    <t>58*163*388</t>
  </si>
  <si>
    <t>BFA0010037</t>
  </si>
  <si>
    <t>内梅花三角牙自攻螺钉</t>
  </si>
  <si>
    <t>固定安全带出口罩壳底座</t>
  </si>
  <si>
    <t>黑锌</t>
  </si>
  <si>
    <t>SHT0010674</t>
  </si>
  <si>
    <t>副驾驶安全带出口罩壳</t>
  </si>
  <si>
    <t>BFA0010038</t>
  </si>
  <si>
    <t>内梅花盘头自攻螺钉（尾端平头）</t>
  </si>
  <si>
    <t>ST4.2*12
K50*12</t>
  </si>
  <si>
    <t>副司机座椅座垫总成</t>
  </si>
  <si>
    <t>538*519*111</t>
  </si>
  <si>
    <t>BEC0010195</t>
  </si>
  <si>
    <t>SBR总成</t>
  </si>
  <si>
    <t>电器件</t>
  </si>
  <si>
    <t>SHT0011026</t>
  </si>
  <si>
    <t>PUR</t>
  </si>
  <si>
    <t>无纺布</t>
  </si>
  <si>
    <t>SHT0010689</t>
  </si>
  <si>
    <t>座框骨架总成</t>
  </si>
  <si>
    <t>QSTE340TM
Φ25*2.0</t>
  </si>
  <si>
    <t>SHT0011014</t>
  </si>
  <si>
    <t>钢丝焊接总成</t>
  </si>
  <si>
    <t>SHT0010691</t>
  </si>
  <si>
    <t>座框纵向钢丝</t>
  </si>
  <si>
    <t>Q235</t>
  </si>
  <si>
    <t>SHT0010692</t>
  </si>
  <si>
    <t>座框横向钢丝1</t>
  </si>
  <si>
    <t>SHT0010693</t>
  </si>
  <si>
    <t>座框横向钢丝2</t>
  </si>
  <si>
    <t>SHT0010694</t>
  </si>
  <si>
    <t>座框后横管</t>
  </si>
  <si>
    <t>SHT0010695</t>
  </si>
  <si>
    <t>左旁侧板焊接总成</t>
  </si>
  <si>
    <t>SHT0010696</t>
  </si>
  <si>
    <t>左旁侧板</t>
  </si>
  <si>
    <t>BFA0010062</t>
  </si>
  <si>
    <t>焊接方螺母</t>
  </si>
  <si>
    <t>M8</t>
  </si>
  <si>
    <t>25*32*55</t>
  </si>
  <si>
    <t>SHT0010697</t>
  </si>
  <si>
    <t>右旁侧板焊接总成</t>
  </si>
  <si>
    <t>SHT0010698</t>
  </si>
  <si>
    <t>右旁侧板</t>
  </si>
  <si>
    <t>SHT0010699</t>
  </si>
  <si>
    <t>橡胶垫安装支架</t>
  </si>
  <si>
    <t>SHT0014101</t>
  </si>
  <si>
    <t>垫片</t>
  </si>
  <si>
    <t>ABS</t>
  </si>
  <si>
    <t>十字槽沉头自攻钉-C型</t>
  </si>
  <si>
    <t>Q2744213</t>
  </si>
  <si>
    <t>SHT0010427</t>
  </si>
  <si>
    <t>H6副司机底座焊接总成</t>
  </si>
  <si>
    <t>SHT0010429</t>
  </si>
  <si>
    <t>左侧立板焊接总成</t>
  </si>
  <si>
    <t>SHT0010392</t>
  </si>
  <si>
    <t>H6左侧立板</t>
  </si>
  <si>
    <t>SAPH590 t=2.0</t>
  </si>
  <si>
    <t>SHT0014166</t>
  </si>
  <si>
    <t>左侧立板加强板焊接总成</t>
  </si>
  <si>
    <t>SHT0014099</t>
  </si>
  <si>
    <t>左侧立板加强板</t>
  </si>
  <si>
    <t>BFA0000087</t>
  </si>
  <si>
    <t>M10</t>
  </si>
  <si>
    <t>SHT0010428</t>
  </si>
  <si>
    <t>右侧立板焊接总成</t>
  </si>
  <si>
    <t>SHT0010391</t>
  </si>
  <si>
    <t>H6右侧立板</t>
  </si>
  <si>
    <t>SHT0014167</t>
  </si>
  <si>
    <t>右侧立板加强板焊接总成</t>
  </si>
  <si>
    <t>SHT0014100</t>
  </si>
  <si>
    <t>右侧立板加强板</t>
  </si>
  <si>
    <t>SHT0014098</t>
  </si>
  <si>
    <t>底座上连接方管2</t>
  </si>
  <si>
    <t>方管
40X20X2 Q235</t>
  </si>
  <si>
    <t>SHT0010393</t>
  </si>
  <si>
    <t>H6前下支撑板</t>
  </si>
  <si>
    <t>SAPH440 t=2.5</t>
  </si>
  <si>
    <t>294*71*50</t>
  </si>
  <si>
    <t>SHT0010394</t>
  </si>
  <si>
    <t>H6后下支撑板</t>
  </si>
  <si>
    <t>294*83*48</t>
  </si>
  <si>
    <t>SHT0010430</t>
  </si>
  <si>
    <t>H6副驾安全带固定钣焊接总成</t>
  </si>
  <si>
    <t>324*60*20</t>
  </si>
  <si>
    <t>SHT0010395</t>
  </si>
  <si>
    <t>H6副驾安全带固定钣金</t>
  </si>
  <si>
    <t>SHT0010928</t>
  </si>
  <si>
    <t>H6底座上连接方管</t>
  </si>
  <si>
    <t>SHT0010431</t>
  </si>
  <si>
    <t>SHT0014256</t>
  </si>
  <si>
    <t>线束护套固定钣金</t>
  </si>
  <si>
    <t>104*52*33</t>
  </si>
  <si>
    <t>SHT0010675</t>
  </si>
  <si>
    <t>副驾驶员副边罩壳</t>
  </si>
  <si>
    <t>294*110*256</t>
  </si>
  <si>
    <t>SHT0010676</t>
  </si>
  <si>
    <t>副驾驶员主边罩壳</t>
  </si>
  <si>
    <t>SHT0011556</t>
  </si>
  <si>
    <t>副驾驶员后部罩壳</t>
  </si>
  <si>
    <t>68*420*114</t>
  </si>
  <si>
    <t>SHT0011476</t>
  </si>
  <si>
    <t>靠背调节手柄总成</t>
  </si>
  <si>
    <t>SHT0010677</t>
  </si>
  <si>
    <t>靠背调节手柄</t>
  </si>
  <si>
    <t>PA6+GF30</t>
  </si>
  <si>
    <t>159*34*68</t>
  </si>
  <si>
    <t>SHT0011265</t>
  </si>
  <si>
    <t>副驾低配驶靠背调节手柄本体</t>
  </si>
  <si>
    <t>SHT0010678</t>
  </si>
  <si>
    <t>SHT0014852</t>
  </si>
  <si>
    <t>主驾驶移印标识</t>
  </si>
  <si>
    <t>SHT0010356</t>
  </si>
  <si>
    <t>靠背调节手柄销轴</t>
  </si>
  <si>
    <t>BSP0010018</t>
  </si>
  <si>
    <t>副驾驶靠背调节手柄卡接簧</t>
  </si>
  <si>
    <t>SHT0015072</t>
  </si>
  <si>
    <t>副驾手柄铜套</t>
  </si>
  <si>
    <t>Cu</t>
  </si>
  <si>
    <t>⌀8.3*0.15*25</t>
  </si>
  <si>
    <t>SHT0013970</t>
  </si>
  <si>
    <t>功能座椅遮挡塑料件</t>
  </si>
  <si>
    <t>PP-TD20</t>
  </si>
  <si>
    <t>29×400×54</t>
  </si>
  <si>
    <t>皮纹</t>
  </si>
  <si>
    <t>戴姆勒专用</t>
  </si>
  <si>
    <t>BSP0010020</t>
  </si>
  <si>
    <t>弹簧卡子</t>
  </si>
  <si>
    <t>白锌</t>
  </si>
  <si>
    <t>BFA0010033</t>
  </si>
  <si>
    <t>内六角花形圆柱头螺钉</t>
  </si>
  <si>
    <t>H6副司机座框总成 连接使用。</t>
  </si>
  <si>
    <t>总成件</t>
  </si>
  <si>
    <t>SHT0010743</t>
  </si>
  <si>
    <t>SHT0011652</t>
  </si>
  <si>
    <t>副驾高配带扣总成</t>
  </si>
  <si>
    <t>BFA0010019</t>
  </si>
  <si>
    <t>内六角花形圆柱头自攻锁紧螺钉</t>
  </si>
  <si>
    <t>13*38*13</t>
  </si>
  <si>
    <t>新开</t>
  </si>
  <si>
    <t>GHRC000001</t>
  </si>
  <si>
    <t>C型钉</t>
  </si>
  <si>
    <t>SHT0014963</t>
  </si>
  <si>
    <t>副驾靠背防护罩</t>
  </si>
  <si>
    <t>PU</t>
  </si>
  <si>
    <t>1</t>
  </si>
  <si>
    <t>SHT0011149</t>
  </si>
  <si>
    <t>坐垫防护罩</t>
  </si>
  <si>
    <t>个</t>
    <phoneticPr fontId="34" type="noConversion"/>
  </si>
  <si>
    <t>通风加热靠背面套总成（需要改制）</t>
    <phoneticPr fontId="34" type="noConversion"/>
  </si>
  <si>
    <t>坐垫护面总成(通风加热）（需要改制）</t>
    <phoneticPr fontId="34" type="noConversion"/>
  </si>
  <si>
    <t>H4高配靠背骨架焊接总成（改制5台份）</t>
    <phoneticPr fontId="34" type="noConversion"/>
  </si>
  <si>
    <t>SHT0015292</t>
  </si>
  <si>
    <t>N/A</t>
  </si>
  <si>
    <t>SHT0015293</t>
  </si>
  <si>
    <t>SHT0015177</t>
  </si>
  <si>
    <t>SHT0015192</t>
  </si>
  <si>
    <t>SHT0015294</t>
  </si>
  <si>
    <t>SHT0015301</t>
  </si>
  <si>
    <t>SHT0015302</t>
  </si>
  <si>
    <t>SHT0015303</t>
  </si>
  <si>
    <t>BEC0010228</t>
  </si>
  <si>
    <t>SHT0015304</t>
  </si>
  <si>
    <t>副司机座垫护面总成（改制）</t>
    <phoneticPr fontId="28" type="noConversion"/>
  </si>
  <si>
    <t>副司机靠背护面总成（改制）</t>
    <phoneticPr fontId="28" type="noConversion"/>
  </si>
  <si>
    <t>副司机靠背泡沫总成（改制）</t>
    <phoneticPr fontId="28" type="noConversion"/>
  </si>
  <si>
    <t>副司机座垫泡沫总成</t>
    <phoneticPr fontId="28" type="noConversion"/>
  </si>
  <si>
    <t>A6</t>
    <phoneticPr fontId="28" type="noConversion"/>
  </si>
  <si>
    <t>A668100000010</t>
    <phoneticPr fontId="28" type="noConversion"/>
  </si>
  <si>
    <t>2023.11.16</t>
  </si>
  <si>
    <t>A668100000006</t>
    <phoneticPr fontId="28" type="noConversion"/>
  </si>
  <si>
    <t>副驾驶员座椅总成</t>
    <phoneticPr fontId="28" type="noConversion"/>
  </si>
  <si>
    <t>A668100000007</t>
    <phoneticPr fontId="28" type="noConversion"/>
  </si>
  <si>
    <t>座椅安装支架</t>
    <phoneticPr fontId="28" type="noConversion"/>
  </si>
  <si>
    <t>SHT0016629</t>
    <phoneticPr fontId="28" type="noConversion"/>
  </si>
  <si>
    <t>六角薄螺母</t>
    <phoneticPr fontId="34" type="noConversion"/>
  </si>
  <si>
    <t>A668100000010</t>
    <phoneticPr fontId="34" type="noConversion"/>
  </si>
  <si>
    <t>A6</t>
    <phoneticPr fontId="34" type="noConversion"/>
  </si>
  <si>
    <t>标配加热通风系统线束总成（A6-35辆份）</t>
    <phoneticPr fontId="34" type="noConversion"/>
  </si>
  <si>
    <t>A6进气接头</t>
    <phoneticPr fontId="34" type="noConversion"/>
  </si>
  <si>
    <t>SHT0010033</t>
    <phoneticPr fontId="34" type="noConversion"/>
  </si>
  <si>
    <t>H6标准悬挂座椅底座模块化总成（需要改制）</t>
    <phoneticPr fontId="34" type="noConversion"/>
  </si>
  <si>
    <t>BEC0010279</t>
    <phoneticPr fontId="28" type="noConversion"/>
  </si>
  <si>
    <t xml:space="preserve"> 安全带扣与SBR延长线束（A6-35辆份） </t>
    <phoneticPr fontId="28" type="noConversion"/>
  </si>
  <si>
    <t>BPC0010299</t>
    <phoneticPr fontId="34" type="noConversion"/>
  </si>
  <si>
    <t>Q351B16T15</t>
    <phoneticPr fontId="34" type="noConversion"/>
  </si>
  <si>
    <t xml:space="preserve">BEC0010278   </t>
    <phoneticPr fontId="34" type="noConversion"/>
  </si>
  <si>
    <t>BEC0016426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</si>
</sst>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.0000"/>
    <numFmt numFmtId="177" formatCode="0.0000_);[Red]\(0.0000\)"/>
    <numFmt numFmtId="178" formatCode="0.000_);[Red]\(0.000\)"/>
    <numFmt numFmtId="179" formatCode="0_);[Red]\(0\)"/>
    <numFmt numFmtId="180" formatCode="0.00_);[Red]\(0.00\)"/>
    <numFmt numFmtId="181" formatCode="0.000_ "/>
    <numFmt numFmtId="182" formatCode="&quot;√&quot;"/>
  </numFmts>
  <fonts count="9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sz val="14"/>
      <name val="微软雅黑"/>
      <family val="2"/>
      <charset val="134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2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1"/>
      <name val="Arial"/>
      <family val="2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4"/>
      <name val="Arial"/>
      <family val="2"/>
    </font>
    <font>
      <b/>
      <sz val="20"/>
      <name val="宋体"/>
      <family val="3"/>
      <charset val="134"/>
    </font>
    <font>
      <vertAlign val="superscript"/>
      <sz val="11"/>
      <name val="宋体"/>
      <family val="3"/>
      <charset val="134"/>
    </font>
    <font>
      <sz val="10"/>
      <name val="仿宋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/>
      <right/>
      <top/>
      <bottom/>
      <diagonal style="thin">
        <color auto="1"/>
      </diagonal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976">
    <xf numFmtId="0" fontId="0" fillId="0" borderId="0">
      <alignment vertical="center"/>
    </xf>
    <xf numFmtId="0" fontId="45" fillId="0" borderId="0" applyNumberFormat="0" applyFill="0" applyBorder="0" applyAlignment="0" applyProtection="0"/>
    <xf numFmtId="0" fontId="5" fillId="0" borderId="0"/>
    <xf numFmtId="0" fontId="27" fillId="0" borderId="0">
      <alignment vertical="center"/>
    </xf>
    <xf numFmtId="0" fontId="21" fillId="0" borderId="5" applyNumberFormat="0" applyFill="0" applyBorder="0" applyAlignment="0" applyProtection="0">
      <alignment vertical="center"/>
    </xf>
    <xf numFmtId="0" fontId="27" fillId="0" borderId="0">
      <alignment vertical="center"/>
    </xf>
    <xf numFmtId="0" fontId="22" fillId="0" borderId="0"/>
    <xf numFmtId="0" fontId="5" fillId="0" borderId="0"/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Border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0" fillId="0" borderId="0"/>
    <xf numFmtId="0" fontId="5" fillId="0" borderId="0"/>
    <xf numFmtId="0" fontId="5" fillId="0" borderId="0"/>
    <xf numFmtId="0" fontId="38" fillId="0" borderId="0"/>
    <xf numFmtId="0" fontId="41" fillId="0" borderId="0">
      <alignment vertical="center"/>
    </xf>
    <xf numFmtId="0" fontId="21" fillId="0" borderId="5" applyNumberFormat="0" applyFill="0" applyBorder="0" applyAlignment="0" applyProtection="0">
      <alignment vertical="center"/>
    </xf>
    <xf numFmtId="0" fontId="21" fillId="0" borderId="5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>
      <alignment vertical="center"/>
    </xf>
    <xf numFmtId="0" fontId="2" fillId="0" borderId="0"/>
    <xf numFmtId="0" fontId="1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4" fillId="0" borderId="0"/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6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6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9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9" fillId="20" borderId="31" applyNumberFormat="0" applyAlignment="0" applyProtection="0">
      <alignment vertical="center"/>
    </xf>
    <xf numFmtId="0" fontId="69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68" fillId="20" borderId="31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1" fillId="21" borderId="32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1" fillId="21" borderId="32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0" fillId="21" borderId="32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7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7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1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1" fillId="20" borderId="34" applyNumberFormat="0" applyAlignment="0" applyProtection="0">
      <alignment vertical="center"/>
    </xf>
    <xf numFmtId="0" fontId="81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0" fillId="20" borderId="34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3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3" fillId="11" borderId="31" applyNumberFormat="0" applyAlignment="0" applyProtection="0">
      <alignment vertical="center"/>
    </xf>
    <xf numFmtId="0" fontId="83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82" fillId="11" borderId="31" applyNumberForma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84" fillId="3" borderId="17" applyNumberFormat="0" applyFont="0" applyAlignment="0" applyProtection="0">
      <alignment vertical="center"/>
    </xf>
    <xf numFmtId="0" fontId="8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8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84" fillId="3" borderId="17" applyNumberFormat="0" applyFont="0" applyAlignment="0" applyProtection="0">
      <alignment vertical="center"/>
    </xf>
    <xf numFmtId="0" fontId="84" fillId="3" borderId="17" applyNumberFormat="0" applyFont="0" applyAlignment="0" applyProtection="0">
      <alignment vertical="center"/>
    </xf>
    <xf numFmtId="0" fontId="84" fillId="3" borderId="17" applyNumberFormat="0" applyFont="0" applyAlignment="0" applyProtection="0">
      <alignment vertical="center"/>
    </xf>
    <xf numFmtId="0" fontId="84" fillId="3" borderId="17" applyNumberFormat="0" applyFont="0" applyAlignment="0" applyProtection="0">
      <alignment vertical="center"/>
    </xf>
    <xf numFmtId="0" fontId="8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5" fillId="0" borderId="0"/>
    <xf numFmtId="0" fontId="1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5" fillId="0" borderId="0"/>
  </cellStyleXfs>
  <cellXfs count="521">
    <xf numFmtId="0" fontId="0" fillId="0" borderId="0" xfId="0">
      <alignment vertical="center"/>
    </xf>
    <xf numFmtId="0" fontId="11" fillId="0" borderId="5" xfId="15" applyFont="1" applyBorder="1" applyAlignment="1">
      <alignment horizontal="left" vertical="center"/>
    </xf>
    <xf numFmtId="0" fontId="6" fillId="0" borderId="0" xfId="4" applyFont="1" applyFill="1" applyBorder="1" applyAlignment="1" applyProtection="1">
      <alignment horizontal="center" vertical="center" wrapText="1"/>
      <protection locked="0"/>
    </xf>
    <xf numFmtId="0" fontId="37" fillId="2" borderId="0" xfId="14" applyFont="1" applyFill="1" applyAlignment="1" applyProtection="1">
      <alignment horizontal="center" vertical="center" wrapText="1"/>
      <protection locked="0"/>
    </xf>
    <xf numFmtId="0" fontId="11" fillId="0" borderId="5" xfId="15" applyFont="1" applyBorder="1" applyAlignment="1">
      <alignment horizontal="left" vertical="center"/>
    </xf>
    <xf numFmtId="0" fontId="13" fillId="0" borderId="5" xfId="15" applyFont="1" applyBorder="1" applyAlignment="1">
      <alignment horizontal="center" vertical="center"/>
    </xf>
    <xf numFmtId="0" fontId="12" fillId="0" borderId="5" xfId="15" applyFont="1" applyBorder="1" applyAlignment="1">
      <alignment vertical="center"/>
    </xf>
    <xf numFmtId="0" fontId="12" fillId="0" borderId="0" xfId="15" applyFont="1" applyAlignment="1">
      <alignment vertical="center"/>
    </xf>
    <xf numFmtId="0" fontId="9" fillId="0" borderId="0" xfId="15" applyFont="1" applyAlignment="1">
      <alignment vertical="center"/>
    </xf>
    <xf numFmtId="0" fontId="13" fillId="0" borderId="5" xfId="15" applyFont="1" applyBorder="1" applyAlignment="1">
      <alignment horizontal="left" vertical="center"/>
    </xf>
    <xf numFmtId="0" fontId="9" fillId="0" borderId="5" xfId="15" applyFont="1" applyBorder="1" applyAlignment="1">
      <alignment vertical="center"/>
    </xf>
    <xf numFmtId="0" fontId="15" fillId="0" borderId="5" xfId="15" applyFont="1" applyBorder="1" applyAlignment="1">
      <alignment horizontal="center" vertical="center"/>
    </xf>
    <xf numFmtId="0" fontId="3" fillId="0" borderId="5" xfId="15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9" fillId="0" borderId="0" xfId="15" applyFont="1" applyAlignment="1">
      <alignment vertical="center" wrapText="1"/>
    </xf>
    <xf numFmtId="0" fontId="18" fillId="0" borderId="5" xfId="15" applyFont="1" applyBorder="1" applyAlignment="1">
      <alignment horizontal="center" vertical="center"/>
    </xf>
    <xf numFmtId="14" fontId="3" fillId="0" borderId="5" xfId="15" applyNumberFormat="1" applyFont="1" applyBorder="1" applyAlignment="1">
      <alignment horizontal="center" vertical="center" shrinkToFit="1"/>
    </xf>
    <xf numFmtId="49" fontId="18" fillId="0" borderId="5" xfId="15" applyNumberFormat="1" applyFont="1" applyBorder="1" applyAlignment="1">
      <alignment horizontal="center" vertical="center" shrinkToFit="1"/>
    </xf>
    <xf numFmtId="14" fontId="18" fillId="0" borderId="5" xfId="15" applyNumberFormat="1" applyFont="1" applyBorder="1" applyAlignment="1">
      <alignment horizontal="center" vertical="center" shrinkToFit="1"/>
    </xf>
    <xf numFmtId="0" fontId="10" fillId="0" borderId="5" xfId="7" applyFont="1" applyBorder="1" applyAlignment="1">
      <alignment horizontal="center" vertical="center"/>
    </xf>
    <xf numFmtId="0" fontId="10" fillId="0" borderId="5" xfId="15" applyFont="1" applyBorder="1" applyAlignment="1">
      <alignment horizontal="center" vertical="center"/>
    </xf>
    <xf numFmtId="0" fontId="10" fillId="0" borderId="0" xfId="15" applyFont="1" applyAlignment="1">
      <alignment vertical="center"/>
    </xf>
    <xf numFmtId="0" fontId="10" fillId="0" borderId="18" xfId="7" applyFont="1" applyBorder="1" applyAlignment="1">
      <alignment horizontal="center" vertical="center"/>
    </xf>
    <xf numFmtId="0" fontId="10" fillId="0" borderId="5" xfId="15" applyFont="1" applyBorder="1" applyAlignment="1">
      <alignment vertical="center"/>
    </xf>
    <xf numFmtId="0" fontId="10" fillId="0" borderId="5" xfId="15" applyFont="1" applyBorder="1" applyAlignment="1">
      <alignment vertical="center" wrapText="1"/>
    </xf>
    <xf numFmtId="0" fontId="36" fillId="0" borderId="5" xfId="16" applyFont="1" applyBorder="1" applyAlignment="1">
      <alignment horizontal="center" vertical="center" wrapText="1"/>
    </xf>
    <xf numFmtId="0" fontId="36" fillId="0" borderId="5" xfId="16" applyFont="1" applyBorder="1" applyAlignment="1">
      <alignment horizontal="left" vertical="center" wrapText="1"/>
    </xf>
    <xf numFmtId="177" fontId="4" fillId="0" borderId="5" xfId="4" applyNumberFormat="1" applyFont="1" applyFill="1" applyBorder="1" applyAlignment="1" applyProtection="1">
      <alignment horizontal="left" vertical="center" wrapText="1"/>
      <protection locked="0"/>
    </xf>
    <xf numFmtId="0" fontId="43" fillId="0" borderId="0" xfId="14" applyFont="1" applyAlignment="1" applyProtection="1">
      <alignment horizontal="center" vertical="center" wrapText="1"/>
      <protection locked="0"/>
    </xf>
    <xf numFmtId="177" fontId="43" fillId="0" borderId="0" xfId="14" applyNumberFormat="1" applyFont="1" applyAlignment="1" applyProtection="1">
      <alignment horizontal="center" vertical="center" wrapText="1"/>
      <protection locked="0"/>
    </xf>
    <xf numFmtId="0" fontId="43" fillId="0" borderId="0" xfId="14" applyFont="1" applyAlignment="1" applyProtection="1">
      <alignment horizontal="left" vertical="center" wrapText="1"/>
      <protection locked="0"/>
    </xf>
    <xf numFmtId="0" fontId="36" fillId="2" borderId="5" xfId="0" applyFont="1" applyFill="1" applyBorder="1" applyAlignment="1">
      <alignment horizontal="center" vertical="center" wrapText="1"/>
    </xf>
    <xf numFmtId="0" fontId="4" fillId="0" borderId="5" xfId="3" applyFont="1" applyBorder="1" applyAlignment="1">
      <alignment vertical="center" wrapText="1"/>
    </xf>
    <xf numFmtId="0" fontId="4" fillId="0" borderId="5" xfId="14" applyFont="1" applyBorder="1" applyAlignment="1" applyProtection="1">
      <alignment vertical="center" wrapText="1"/>
      <protection locked="0"/>
    </xf>
    <xf numFmtId="0" fontId="4" fillId="0" borderId="5" xfId="14" applyFont="1" applyBorder="1" applyAlignment="1" applyProtection="1">
      <alignment horizontal="left" vertical="center" wrapText="1"/>
      <protection locked="0"/>
    </xf>
    <xf numFmtId="0" fontId="6" fillId="2" borderId="5" xfId="14" applyFont="1" applyFill="1" applyBorder="1" applyAlignment="1" applyProtection="1">
      <alignment horizontal="center" vertical="center" wrapText="1"/>
      <protection locked="0"/>
    </xf>
    <xf numFmtId="0" fontId="6" fillId="2" borderId="5" xfId="14" applyFont="1" applyFill="1" applyBorder="1" applyAlignment="1" applyProtection="1">
      <alignment horizontal="left" vertical="center" wrapText="1"/>
      <protection locked="0"/>
    </xf>
    <xf numFmtId="0" fontId="7" fillId="2" borderId="5" xfId="14" applyFont="1" applyFill="1" applyBorder="1" applyAlignment="1" applyProtection="1">
      <alignment horizontal="left" vertical="center" wrapText="1"/>
      <protection locked="0"/>
    </xf>
    <xf numFmtId="0" fontId="37" fillId="2" borderId="5" xfId="17" applyFont="1" applyFill="1" applyBorder="1" applyAlignment="1" applyProtection="1">
      <alignment horizontal="center" vertical="center" wrapText="1"/>
      <protection locked="0"/>
    </xf>
    <xf numFmtId="0" fontId="7" fillId="2" borderId="5" xfId="14" applyFont="1" applyFill="1" applyBorder="1" applyAlignment="1" applyProtection="1">
      <alignment horizontal="center" vertical="center" wrapText="1"/>
      <protection locked="0"/>
    </xf>
    <xf numFmtId="0" fontId="6" fillId="2" borderId="5" xfId="14" applyFont="1" applyFill="1" applyBorder="1" applyAlignment="1" applyProtection="1">
      <alignment vertical="center" wrapText="1"/>
      <protection locked="0"/>
    </xf>
    <xf numFmtId="0" fontId="44" fillId="2" borderId="5" xfId="0" applyFont="1" applyFill="1" applyBorder="1" applyAlignment="1">
      <alignment horizontal="center" vertical="center" wrapText="1"/>
    </xf>
    <xf numFmtId="0" fontId="10" fillId="0" borderId="0" xfId="6" applyFont="1" applyAlignment="1">
      <alignment vertical="center"/>
    </xf>
    <xf numFmtId="0" fontId="48" fillId="0" borderId="39" xfId="6" applyFont="1" applyBorder="1" applyAlignment="1">
      <alignment horizontal="center" vertical="center"/>
    </xf>
    <xf numFmtId="0" fontId="48" fillId="0" borderId="39" xfId="6" applyFont="1" applyBorder="1" applyAlignment="1">
      <alignment horizontal="left" vertical="center"/>
    </xf>
    <xf numFmtId="0" fontId="48" fillId="0" borderId="5" xfId="6" applyFont="1" applyBorder="1" applyAlignment="1">
      <alignment horizontal="center" vertical="center"/>
    </xf>
    <xf numFmtId="0" fontId="48" fillId="0" borderId="5" xfId="6" applyFont="1" applyBorder="1" applyAlignment="1">
      <alignment horizontal="left" vertical="center"/>
    </xf>
    <xf numFmtId="0" fontId="48" fillId="0" borderId="5" xfId="7" applyFont="1" applyBorder="1" applyAlignment="1">
      <alignment horizontal="center" vertical="center"/>
    </xf>
    <xf numFmtId="0" fontId="48" fillId="0" borderId="5" xfId="5" applyFont="1" applyBorder="1" applyAlignment="1">
      <alignment horizontal="left" vertical="center" wrapText="1"/>
    </xf>
    <xf numFmtId="0" fontId="48" fillId="0" borderId="5" xfId="6" applyFont="1" applyBorder="1" applyAlignment="1">
      <alignment horizontal="left" vertical="center" wrapText="1"/>
    </xf>
    <xf numFmtId="0" fontId="10" fillId="0" borderId="5" xfId="6" applyFont="1" applyBorder="1" applyAlignment="1">
      <alignment horizontal="center" vertical="center"/>
    </xf>
    <xf numFmtId="0" fontId="10" fillId="0" borderId="16" xfId="6" applyFont="1" applyBorder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vertical="center" wrapText="1"/>
    </xf>
    <xf numFmtId="14" fontId="18" fillId="0" borderId="45" xfId="6" applyNumberFormat="1" applyFont="1" applyBorder="1" applyAlignment="1">
      <alignment horizontal="center" vertical="center" shrinkToFit="1"/>
    </xf>
    <xf numFmtId="14" fontId="18" fillId="0" borderId="2" xfId="6" applyNumberFormat="1" applyFont="1" applyBorder="1" applyAlignment="1">
      <alignment horizontal="center" vertical="center" shrinkToFit="1"/>
    </xf>
    <xf numFmtId="14" fontId="3" fillId="0" borderId="5" xfId="6" applyNumberFormat="1" applyFont="1" applyBorder="1" applyAlignment="1">
      <alignment horizontal="center" vertical="center" shrinkToFit="1"/>
    </xf>
    <xf numFmtId="0" fontId="18" fillId="0" borderId="5" xfId="6" applyFont="1" applyBorder="1" applyAlignment="1">
      <alignment horizontal="center" vertical="center"/>
    </xf>
    <xf numFmtId="0" fontId="9" fillId="0" borderId="13" xfId="6" applyFont="1" applyBorder="1" applyAlignment="1">
      <alignment vertical="center"/>
    </xf>
    <xf numFmtId="0" fontId="9" fillId="0" borderId="1" xfId="6" applyFont="1" applyBorder="1" applyAlignment="1">
      <alignment vertical="center"/>
    </xf>
    <xf numFmtId="0" fontId="13" fillId="27" borderId="8" xfId="6" applyFont="1" applyFill="1" applyBorder="1" applyAlignment="1">
      <alignment horizontal="center" vertical="center"/>
    </xf>
    <xf numFmtId="0" fontId="3" fillId="0" borderId="46" xfId="6" applyFont="1" applyBorder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0" fontId="15" fillId="27" borderId="12" xfId="6" applyFont="1" applyFill="1" applyBorder="1" applyAlignment="1">
      <alignment horizontal="center" vertical="center"/>
    </xf>
    <xf numFmtId="0" fontId="13" fillId="27" borderId="6" xfId="6" applyFont="1" applyFill="1" applyBorder="1" applyAlignment="1">
      <alignment horizontal="center" vertical="center"/>
    </xf>
    <xf numFmtId="0" fontId="13" fillId="0" borderId="0" xfId="6" applyFont="1" applyAlignment="1">
      <alignment horizontal="left" vertical="center"/>
    </xf>
    <xf numFmtId="0" fontId="11" fillId="0" borderId="0" xfId="6" applyFont="1" applyAlignment="1">
      <alignment horizontal="left" vertical="center"/>
    </xf>
    <xf numFmtId="0" fontId="11" fillId="0" borderId="47" xfId="6" applyFont="1" applyBorder="1" applyAlignment="1">
      <alignment horizontal="left" vertical="center"/>
    </xf>
    <xf numFmtId="0" fontId="12" fillId="0" borderId="0" xfId="6" applyFont="1" applyAlignment="1">
      <alignment vertical="center"/>
    </xf>
    <xf numFmtId="0" fontId="12" fillId="0" borderId="24" xfId="6" applyFont="1" applyBorder="1" applyAlignment="1">
      <alignment vertical="center"/>
    </xf>
    <xf numFmtId="0" fontId="47" fillId="0" borderId="23" xfId="14" applyFont="1" applyBorder="1" applyAlignment="1" applyProtection="1">
      <alignment horizontal="center" vertical="center" wrapText="1"/>
      <protection locked="0"/>
    </xf>
    <xf numFmtId="0" fontId="46" fillId="0" borderId="23" xfId="5" applyFont="1" applyBorder="1" applyAlignment="1">
      <alignment horizontal="left" vertical="center" wrapText="1"/>
    </xf>
    <xf numFmtId="0" fontId="47" fillId="0" borderId="5" xfId="14" applyFont="1" applyBorder="1" applyAlignment="1" applyProtection="1">
      <alignment horizontal="center" vertical="center" wrapText="1"/>
      <protection locked="0"/>
    </xf>
    <xf numFmtId="0" fontId="4" fillId="0" borderId="5" xfId="5" applyFont="1" applyBorder="1" applyAlignment="1">
      <alignment horizontal="left" vertical="center" wrapText="1"/>
    </xf>
    <xf numFmtId="0" fontId="46" fillId="0" borderId="5" xfId="5" applyFont="1" applyBorder="1" applyAlignment="1">
      <alignment horizontal="left" vertical="center" wrapText="1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43" fillId="0" borderId="45" xfId="14" applyFont="1" applyBorder="1" applyAlignment="1" applyProtection="1">
      <alignment horizontal="left" vertical="center" wrapText="1"/>
      <protection locked="0"/>
    </xf>
    <xf numFmtId="177" fontId="46" fillId="0" borderId="45" xfId="18" applyNumberFormat="1" applyFont="1" applyFill="1" applyBorder="1" applyAlignment="1" applyProtection="1">
      <alignment horizontal="left" vertical="center" wrapText="1"/>
      <protection locked="0"/>
    </xf>
    <xf numFmtId="0" fontId="49" fillId="0" borderId="5" xfId="14" applyFont="1" applyBorder="1" applyAlignment="1" applyProtection="1">
      <alignment horizontal="left" vertical="center" wrapText="1"/>
      <protection locked="0"/>
    </xf>
    <xf numFmtId="0" fontId="43" fillId="0" borderId="9" xfId="14" applyFont="1" applyBorder="1" applyAlignment="1" applyProtection="1">
      <alignment horizontal="center" vertical="center" wrapText="1"/>
      <protection locked="0"/>
    </xf>
    <xf numFmtId="0" fontId="46" fillId="0" borderId="5" xfId="14" applyFont="1" applyBorder="1" applyAlignment="1" applyProtection="1">
      <alignment horizontal="center" vertical="center" wrapText="1"/>
      <protection locked="0"/>
    </xf>
    <xf numFmtId="0" fontId="46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43" fillId="0" borderId="10" xfId="14" applyFont="1" applyBorder="1" applyAlignment="1" applyProtection="1">
      <alignment horizontal="center" vertical="center" wrapText="1"/>
      <protection locked="0"/>
    </xf>
    <xf numFmtId="0" fontId="43" fillId="0" borderId="0" xfId="18" applyFont="1" applyFill="1" applyBorder="1" applyAlignment="1" applyProtection="1">
      <alignment horizontal="center" vertical="center" wrapText="1"/>
      <protection locked="0"/>
    </xf>
    <xf numFmtId="0" fontId="46" fillId="0" borderId="50" xfId="14" applyFont="1" applyBorder="1" applyAlignment="1" applyProtection="1">
      <alignment horizontal="left" vertical="center" wrapText="1"/>
      <protection locked="0"/>
    </xf>
    <xf numFmtId="0" fontId="46" fillId="0" borderId="5" xfId="18" applyNumberFormat="1" applyFont="1" applyFill="1" applyBorder="1" applyAlignment="1" applyProtection="1">
      <alignment horizontal="left" vertical="center" wrapText="1"/>
      <protection locked="0"/>
    </xf>
    <xf numFmtId="0" fontId="46" fillId="0" borderId="5" xfId="14" applyFont="1" applyBorder="1" applyAlignment="1" applyProtection="1">
      <alignment horizontal="left" vertical="center" wrapText="1"/>
      <protection locked="0"/>
    </xf>
    <xf numFmtId="181" fontId="46" fillId="0" borderId="2" xfId="5" applyNumberFormat="1" applyFont="1" applyBorder="1" applyAlignment="1">
      <alignment horizontal="left" vertical="center" wrapText="1"/>
    </xf>
    <xf numFmtId="49" fontId="46" fillId="0" borderId="5" xfId="18" applyNumberFormat="1" applyFont="1" applyFill="1" applyBorder="1" applyAlignment="1" applyProtection="1">
      <alignment horizontal="left" vertical="center" wrapText="1"/>
      <protection locked="0"/>
    </xf>
    <xf numFmtId="177" fontId="46" fillId="0" borderId="5" xfId="18" applyNumberFormat="1" applyFont="1" applyFill="1" applyBorder="1" applyAlignment="1" applyProtection="1">
      <alignment horizontal="left" vertical="center" wrapText="1"/>
      <protection locked="0"/>
    </xf>
    <xf numFmtId="178" fontId="46" fillId="0" borderId="5" xfId="18" applyNumberFormat="1" applyFont="1" applyFill="1" applyBorder="1" applyAlignment="1" applyProtection="1">
      <alignment horizontal="left" vertical="center" wrapText="1"/>
      <protection locked="0"/>
    </xf>
    <xf numFmtId="180" fontId="46" fillId="0" borderId="5" xfId="18" applyNumberFormat="1" applyFont="1" applyFill="1" applyBorder="1" applyAlignment="1" applyProtection="1">
      <alignment horizontal="left" vertical="center" wrapText="1"/>
      <protection locked="0"/>
    </xf>
    <xf numFmtId="179" fontId="46" fillId="0" borderId="5" xfId="5" applyNumberFormat="1" applyFont="1" applyBorder="1" applyAlignment="1">
      <alignment horizontal="left" vertical="center" wrapText="1"/>
    </xf>
    <xf numFmtId="0" fontId="46" fillId="0" borderId="45" xfId="14" applyFont="1" applyBorder="1" applyAlignment="1" applyProtection="1">
      <alignment horizontal="left" vertical="center" wrapText="1"/>
      <protection locked="0"/>
    </xf>
    <xf numFmtId="0" fontId="46" fillId="0" borderId="0" xfId="14" applyFont="1" applyAlignment="1" applyProtection="1">
      <alignment horizontal="left" vertical="center" wrapText="1"/>
      <protection locked="0"/>
    </xf>
    <xf numFmtId="0" fontId="46" fillId="0" borderId="5" xfId="18" applyFont="1" applyFill="1" applyBorder="1" applyAlignment="1" applyProtection="1">
      <alignment horizontal="left" vertical="center" wrapText="1"/>
      <protection locked="0"/>
    </xf>
    <xf numFmtId="49" fontId="4" fillId="0" borderId="5" xfId="18" applyNumberFormat="1" applyFont="1" applyFill="1" applyBorder="1" applyAlignment="1" applyProtection="1">
      <alignment horizontal="left" vertical="center" wrapText="1"/>
      <protection locked="0"/>
    </xf>
    <xf numFmtId="0" fontId="4" fillId="0" borderId="5" xfId="18" applyNumberFormat="1" applyFont="1" applyFill="1" applyBorder="1" applyAlignment="1" applyProtection="1">
      <alignment horizontal="left" vertical="center" wrapText="1"/>
      <protection locked="0"/>
    </xf>
    <xf numFmtId="0" fontId="89" fillId="0" borderId="5" xfId="5" applyFont="1" applyBorder="1" applyAlignment="1">
      <alignment horizontal="left" vertical="center" wrapText="1"/>
    </xf>
    <xf numFmtId="49" fontId="4" fillId="0" borderId="5" xfId="5" applyNumberFormat="1" applyFont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/>
    </xf>
    <xf numFmtId="0" fontId="4" fillId="0" borderId="5" xfId="5" applyFont="1" applyBorder="1" applyAlignment="1">
      <alignment horizontal="center" vertical="center"/>
    </xf>
    <xf numFmtId="0" fontId="4" fillId="0" borderId="5" xfId="18" applyNumberFormat="1" applyFont="1" applyFill="1" applyBorder="1" applyAlignment="1" applyProtection="1">
      <alignment vertical="center" wrapText="1"/>
      <protection locked="0"/>
    </xf>
    <xf numFmtId="177" fontId="46" fillId="0" borderId="10" xfId="14" applyNumberFormat="1" applyFont="1" applyBorder="1" applyAlignment="1" applyProtection="1">
      <alignment horizontal="left" vertical="center" wrapText="1"/>
      <protection locked="0"/>
    </xf>
    <xf numFmtId="49" fontId="46" fillId="0" borderId="10" xfId="18" applyNumberFormat="1" applyFont="1" applyFill="1" applyBorder="1" applyAlignment="1" applyProtection="1">
      <alignment horizontal="left" vertical="center" wrapText="1"/>
      <protection locked="0"/>
    </xf>
    <xf numFmtId="177" fontId="46" fillId="0" borderId="5" xfId="19" applyNumberFormat="1" applyFont="1" applyBorder="1" applyAlignment="1">
      <alignment horizontal="left" vertical="center" wrapText="1"/>
    </xf>
    <xf numFmtId="0" fontId="46" fillId="0" borderId="5" xfId="19" applyFont="1" applyBorder="1" applyAlignment="1">
      <alignment horizontal="left" vertical="center" wrapText="1"/>
    </xf>
    <xf numFmtId="0" fontId="4" fillId="0" borderId="5" xfId="14" applyFont="1" applyBorder="1" applyAlignment="1">
      <alignment horizontal="left" vertical="center" wrapText="1"/>
    </xf>
    <xf numFmtId="177" fontId="4" fillId="0" borderId="5" xfId="14" applyNumberFormat="1" applyFont="1" applyBorder="1" applyAlignment="1">
      <alignment horizontal="left" vertical="center" wrapText="1"/>
    </xf>
    <xf numFmtId="0" fontId="46" fillId="0" borderId="10" xfId="18" applyNumberFormat="1" applyFont="1" applyFill="1" applyBorder="1" applyAlignment="1" applyProtection="1">
      <alignment horizontal="left" vertical="center" wrapText="1"/>
      <protection locked="0"/>
    </xf>
    <xf numFmtId="177" fontId="46" fillId="0" borderId="10" xfId="19" applyNumberFormat="1" applyFont="1" applyBorder="1" applyAlignment="1">
      <alignment horizontal="left" vertical="center" wrapText="1"/>
    </xf>
    <xf numFmtId="0" fontId="46" fillId="0" borderId="10" xfId="14" applyFont="1" applyBorder="1" applyAlignment="1" applyProtection="1">
      <alignment horizontal="left" vertical="center" wrapText="1"/>
      <protection locked="0"/>
    </xf>
    <xf numFmtId="49" fontId="46" fillId="0" borderId="10" xfId="14" applyNumberFormat="1" applyFont="1" applyBorder="1" applyAlignment="1" applyProtection="1">
      <alignment horizontal="left" vertical="center" wrapText="1"/>
      <protection locked="0"/>
    </xf>
    <xf numFmtId="0" fontId="46" fillId="0" borderId="10" xfId="5" applyFont="1" applyBorder="1" applyAlignment="1">
      <alignment horizontal="left" vertical="center" wrapText="1"/>
    </xf>
    <xf numFmtId="49" fontId="4" fillId="0" borderId="5" xfId="14" applyNumberFormat="1" applyFont="1" applyBorder="1" applyAlignment="1" applyProtection="1">
      <alignment horizontal="left" vertical="center" wrapText="1"/>
      <protection locked="0"/>
    </xf>
    <xf numFmtId="49" fontId="46" fillId="0" borderId="5" xfId="14" applyNumberFormat="1" applyFont="1" applyBorder="1" applyAlignment="1" applyProtection="1">
      <alignment horizontal="left" vertical="center" wrapText="1"/>
      <protection locked="0"/>
    </xf>
    <xf numFmtId="0" fontId="46" fillId="0" borderId="5" xfId="5" applyFont="1" applyBorder="1" applyAlignment="1">
      <alignment horizontal="left" vertical="center"/>
    </xf>
    <xf numFmtId="0" fontId="46" fillId="0" borderId="10" xfId="5" applyFont="1" applyBorder="1" applyAlignment="1">
      <alignment horizontal="left" vertical="center"/>
    </xf>
    <xf numFmtId="182" fontId="46" fillId="0" borderId="10" xfId="14" applyNumberFormat="1" applyFont="1" applyBorder="1" applyAlignment="1" applyProtection="1">
      <alignment horizontal="left" vertical="center" wrapText="1"/>
      <protection locked="0"/>
    </xf>
    <xf numFmtId="0" fontId="46" fillId="0" borderId="10" xfId="10" applyFont="1" applyBorder="1" applyAlignment="1">
      <alignment horizontal="left" vertical="center" wrapText="1"/>
    </xf>
    <xf numFmtId="49" fontId="4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46" fillId="0" borderId="10" xfId="14" applyFont="1" applyBorder="1" applyAlignment="1">
      <alignment horizontal="left" vertical="center" wrapText="1"/>
    </xf>
    <xf numFmtId="177" fontId="4" fillId="0" borderId="10" xfId="5" applyNumberFormat="1" applyFont="1" applyBorder="1" applyAlignment="1">
      <alignment horizontal="left" vertical="center"/>
    </xf>
    <xf numFmtId="0" fontId="46" fillId="0" borderId="10" xfId="10" applyFont="1" applyBorder="1" applyAlignment="1">
      <alignment horizontal="left" vertical="center"/>
    </xf>
    <xf numFmtId="177" fontId="46" fillId="0" borderId="5" xfId="5" applyNumberFormat="1" applyFont="1" applyBorder="1" applyAlignment="1">
      <alignment horizontal="left" vertical="center"/>
    </xf>
    <xf numFmtId="0" fontId="4" fillId="0" borderId="10" xfId="14" applyFont="1" applyBorder="1" applyAlignment="1" applyProtection="1">
      <alignment horizontal="left" vertical="center" wrapText="1"/>
      <protection locked="0"/>
    </xf>
    <xf numFmtId="177" fontId="46" fillId="0" borderId="5" xfId="14" applyNumberFormat="1" applyFont="1" applyBorder="1" applyAlignment="1" applyProtection="1">
      <alignment horizontal="left" vertical="center" wrapText="1"/>
      <protection locked="0"/>
    </xf>
    <xf numFmtId="0" fontId="46" fillId="0" borderId="5" xfId="20" applyFont="1" applyBorder="1" applyAlignment="1">
      <alignment horizontal="left" vertical="center"/>
    </xf>
    <xf numFmtId="0" fontId="4" fillId="0" borderId="5" xfId="20" applyFont="1" applyBorder="1" applyAlignment="1">
      <alignment horizontal="left" vertical="center"/>
    </xf>
    <xf numFmtId="182" fontId="46" fillId="0" borderId="5" xfId="14" applyNumberFormat="1" applyFont="1" applyBorder="1" applyAlignment="1" applyProtection="1">
      <alignment horizontal="left" vertical="center" wrapText="1"/>
      <protection locked="0"/>
    </xf>
    <xf numFmtId="0" fontId="46" fillId="0" borderId="5" xfId="10" applyFont="1" applyBorder="1" applyAlignment="1">
      <alignment horizontal="left" vertical="center"/>
    </xf>
    <xf numFmtId="180" fontId="46" fillId="0" borderId="5" xfId="14" applyNumberFormat="1" applyFont="1" applyBorder="1" applyAlignment="1" applyProtection="1">
      <alignment horizontal="left" vertical="center" wrapText="1"/>
      <protection locked="0"/>
    </xf>
    <xf numFmtId="179" fontId="46" fillId="0" borderId="5" xfId="18" applyNumberFormat="1" applyFont="1" applyFill="1" applyBorder="1" applyAlignment="1" applyProtection="1">
      <alignment horizontal="left" vertical="center" wrapText="1"/>
      <protection locked="0"/>
    </xf>
    <xf numFmtId="49" fontId="46" fillId="0" borderId="2" xfId="14" applyNumberFormat="1" applyFont="1" applyBorder="1" applyAlignment="1" applyProtection="1">
      <alignment horizontal="left" vertical="center" wrapText="1"/>
      <protection locked="0"/>
    </xf>
    <xf numFmtId="179" fontId="46" fillId="0" borderId="5" xfId="14" applyNumberFormat="1" applyFont="1" applyBorder="1" applyAlignment="1" applyProtection="1">
      <alignment horizontal="left" vertical="center" wrapText="1"/>
      <protection locked="0"/>
    </xf>
    <xf numFmtId="0" fontId="4" fillId="0" borderId="10" xfId="5" applyFont="1" applyBorder="1" applyAlignment="1">
      <alignment horizontal="left" vertical="center" wrapText="1"/>
    </xf>
    <xf numFmtId="177" fontId="4" fillId="0" borderId="5" xfId="14" applyNumberFormat="1" applyFont="1" applyBorder="1" applyAlignment="1" applyProtection="1">
      <alignment horizontal="left" vertical="center" wrapText="1"/>
      <protection locked="0"/>
    </xf>
    <xf numFmtId="0" fontId="4" fillId="0" borderId="0" xfId="18" applyFont="1" applyFill="1" applyBorder="1" applyAlignment="1" applyProtection="1">
      <alignment horizontal="left" vertical="center" wrapText="1"/>
      <protection locked="0"/>
    </xf>
    <xf numFmtId="0" fontId="46" fillId="0" borderId="5" xfId="8" applyFont="1" applyBorder="1" applyAlignment="1">
      <alignment horizontal="left" vertical="center" wrapText="1"/>
    </xf>
    <xf numFmtId="0" fontId="46" fillId="0" borderId="2" xfId="5" applyFont="1" applyBorder="1" applyAlignment="1">
      <alignment horizontal="left" vertical="center" wrapText="1"/>
    </xf>
    <xf numFmtId="0" fontId="46" fillId="0" borderId="2" xfId="18" applyNumberFormat="1" applyFont="1" applyFill="1" applyBorder="1" applyAlignment="1" applyProtection="1">
      <alignment horizontal="left" vertical="center" wrapText="1"/>
      <protection locked="0"/>
    </xf>
    <xf numFmtId="49" fontId="46" fillId="0" borderId="5" xfId="5" applyNumberFormat="1" applyFont="1" applyBorder="1" applyAlignment="1">
      <alignment horizontal="left" vertical="center" wrapText="1"/>
    </xf>
    <xf numFmtId="0" fontId="46" fillId="0" borderId="5" xfId="19" applyFont="1" applyBorder="1" applyAlignment="1">
      <alignment horizontal="left" vertical="center"/>
    </xf>
    <xf numFmtId="177" fontId="46" fillId="0" borderId="5" xfId="19" applyNumberFormat="1" applyFont="1" applyBorder="1" applyAlignment="1">
      <alignment horizontal="left" vertical="center"/>
    </xf>
    <xf numFmtId="177" fontId="46" fillId="0" borderId="5" xfId="5" applyNumberFormat="1" applyFont="1" applyBorder="1" applyAlignment="1">
      <alignment horizontal="left" vertical="center" wrapText="1"/>
    </xf>
    <xf numFmtId="177" fontId="46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48" fillId="0" borderId="5" xfId="14" applyFont="1" applyBorder="1" applyAlignment="1" applyProtection="1">
      <alignment horizontal="left" vertical="center" wrapText="1"/>
      <protection locked="0"/>
    </xf>
    <xf numFmtId="0" fontId="43" fillId="0" borderId="5" xfId="18" applyFont="1" applyFill="1" applyBorder="1" applyAlignment="1" applyProtection="1">
      <alignment horizontal="left" vertical="center" wrapText="1"/>
      <protection locked="0"/>
    </xf>
    <xf numFmtId="0" fontId="48" fillId="0" borderId="5" xfId="18" applyNumberFormat="1" applyFont="1" applyFill="1" applyBorder="1" applyAlignment="1" applyProtection="1">
      <alignment horizontal="left" vertical="center" wrapText="1"/>
      <protection locked="0"/>
    </xf>
    <xf numFmtId="0" fontId="47" fillId="0" borderId="5" xfId="5" applyFont="1" applyBorder="1" applyAlignment="1">
      <alignment horizontal="left" vertical="center" wrapText="1"/>
    </xf>
    <xf numFmtId="0" fontId="47" fillId="0" borderId="10" xfId="14" applyFont="1" applyBorder="1" applyAlignment="1" applyProtection="1">
      <alignment horizontal="left" vertical="center" wrapText="1"/>
      <protection locked="0"/>
    </xf>
    <xf numFmtId="49" fontId="47" fillId="0" borderId="10" xfId="14" applyNumberFormat="1" applyFont="1" applyBorder="1" applyAlignment="1" applyProtection="1">
      <alignment horizontal="left" vertical="center" wrapText="1"/>
      <protection locked="0"/>
    </xf>
    <xf numFmtId="49" fontId="48" fillId="0" borderId="10" xfId="14" applyNumberFormat="1" applyFont="1" applyBorder="1" applyAlignment="1" applyProtection="1">
      <alignment horizontal="left" vertical="center" wrapText="1"/>
      <protection locked="0"/>
    </xf>
    <xf numFmtId="49" fontId="48" fillId="0" borderId="5" xfId="18" applyNumberFormat="1" applyFont="1" applyFill="1" applyBorder="1" applyAlignment="1" applyProtection="1">
      <alignment horizontal="left" vertical="center" wrapText="1"/>
      <protection locked="0"/>
    </xf>
    <xf numFmtId="49" fontId="47" fillId="0" borderId="5" xfId="18" applyNumberFormat="1" applyFont="1" applyFill="1" applyBorder="1" applyAlignment="1" applyProtection="1">
      <alignment horizontal="left" vertical="center" wrapText="1"/>
      <protection locked="0"/>
    </xf>
    <xf numFmtId="49" fontId="47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14" applyFont="1" applyBorder="1" applyAlignment="1" applyProtection="1">
      <alignment horizontal="left" vertical="center" wrapText="1"/>
      <protection locked="0"/>
    </xf>
    <xf numFmtId="177" fontId="0" fillId="0" borderId="10" xfId="14" applyNumberFormat="1" applyFont="1" applyBorder="1" applyAlignment="1" applyProtection="1">
      <alignment horizontal="left" vertical="center" wrapText="1"/>
      <protection locked="0"/>
    </xf>
    <xf numFmtId="0" fontId="27" fillId="0" borderId="10" xfId="5" applyBorder="1" applyAlignment="1">
      <alignment horizontal="left" vertical="center" wrapText="1"/>
    </xf>
    <xf numFmtId="0" fontId="43" fillId="0" borderId="10" xfId="14" applyFont="1" applyBorder="1" applyAlignment="1" applyProtection="1">
      <alignment horizontal="left" vertical="center" wrapText="1"/>
      <protection locked="0"/>
    </xf>
    <xf numFmtId="0" fontId="47" fillId="0" borderId="8" xfId="14" applyFont="1" applyBorder="1" applyAlignment="1" applyProtection="1">
      <alignment horizontal="left" vertical="center" wrapText="1"/>
      <protection locked="0"/>
    </xf>
    <xf numFmtId="0" fontId="43" fillId="0" borderId="8" xfId="14" applyFont="1" applyBorder="1" applyAlignment="1" applyProtection="1">
      <alignment horizontal="left" vertical="center" wrapText="1"/>
      <protection locked="0"/>
    </xf>
    <xf numFmtId="0" fontId="47" fillId="0" borderId="52" xfId="14" applyFont="1" applyBorder="1" applyAlignment="1" applyProtection="1">
      <alignment horizontal="left" vertical="center" wrapText="1"/>
      <protection locked="0"/>
    </xf>
    <xf numFmtId="0" fontId="43" fillId="0" borderId="0" xfId="18" applyFont="1" applyFill="1" applyBorder="1" applyAlignment="1" applyProtection="1">
      <alignment horizontal="left" vertical="center" wrapText="1"/>
      <protection locked="0"/>
    </xf>
    <xf numFmtId="0" fontId="4" fillId="0" borderId="5" xfId="18" applyFont="1" applyFill="1" applyBorder="1" applyAlignment="1" applyProtection="1">
      <alignment horizontal="left" vertical="center" wrapText="1"/>
      <protection locked="0"/>
    </xf>
    <xf numFmtId="0" fontId="4" fillId="0" borderId="5" xfId="5" applyFont="1" applyBorder="1" applyAlignment="1">
      <alignment vertical="center" wrapText="1"/>
    </xf>
    <xf numFmtId="49" fontId="4" fillId="0" borderId="5" xfId="5" applyNumberFormat="1" applyFont="1" applyBorder="1" applyAlignment="1">
      <alignment vertical="center" wrapText="1"/>
    </xf>
    <xf numFmtId="0" fontId="4" fillId="0" borderId="5" xfId="5" applyFont="1" applyBorder="1">
      <alignment vertical="center"/>
    </xf>
    <xf numFmtId="0" fontId="4" fillId="0" borderId="8" xfId="14" applyFont="1" applyBorder="1" applyAlignment="1" applyProtection="1">
      <alignment horizontal="left" vertical="center" wrapText="1"/>
      <protection locked="0"/>
    </xf>
    <xf numFmtId="49" fontId="46" fillId="0" borderId="2" xfId="18" applyNumberFormat="1" applyFont="1" applyFill="1" applyBorder="1" applyAlignment="1" applyProtection="1">
      <alignment horizontal="left" vertical="center" wrapText="1"/>
      <protection locked="0"/>
    </xf>
    <xf numFmtId="0" fontId="46" fillId="0" borderId="9" xfId="14" applyFont="1" applyBorder="1" applyAlignment="1" applyProtection="1">
      <alignment horizontal="left" vertical="center" wrapText="1"/>
      <protection locked="0"/>
    </xf>
    <xf numFmtId="0" fontId="46" fillId="0" borderId="9" xfId="5" applyFont="1" applyBorder="1" applyAlignment="1">
      <alignment horizontal="left" vertical="center"/>
    </xf>
    <xf numFmtId="0" fontId="46" fillId="0" borderId="9" xfId="5" applyFont="1" applyBorder="1" applyAlignment="1">
      <alignment horizontal="left" vertical="center" wrapText="1"/>
    </xf>
    <xf numFmtId="0" fontId="46" fillId="0" borderId="9" xfId="18" applyFont="1" applyFill="1" applyBorder="1" applyAlignment="1" applyProtection="1">
      <alignment horizontal="left" vertical="center" wrapText="1"/>
      <protection locked="0"/>
    </xf>
    <xf numFmtId="49" fontId="46" fillId="0" borderId="6" xfId="18" applyNumberFormat="1" applyFont="1" applyFill="1" applyBorder="1" applyAlignment="1" applyProtection="1">
      <alignment horizontal="left" vertical="center" wrapText="1"/>
      <protection locked="0"/>
    </xf>
    <xf numFmtId="181" fontId="46" fillId="0" borderId="6" xfId="5" applyNumberFormat="1" applyFont="1" applyBorder="1" applyAlignment="1">
      <alignment horizontal="left" vertical="center" wrapText="1"/>
    </xf>
    <xf numFmtId="49" fontId="46" fillId="0" borderId="9" xfId="18" applyNumberFormat="1" applyFont="1" applyFill="1" applyBorder="1" applyAlignment="1" applyProtection="1">
      <alignment horizontal="left" vertical="center" wrapText="1"/>
      <protection locked="0"/>
    </xf>
    <xf numFmtId="177" fontId="46" fillId="0" borderId="9" xfId="14" applyNumberFormat="1" applyFont="1" applyBorder="1" applyAlignment="1" applyProtection="1">
      <alignment horizontal="left" vertical="center" wrapText="1"/>
      <protection locked="0"/>
    </xf>
    <xf numFmtId="180" fontId="46" fillId="0" borderId="9" xfId="14" applyNumberFormat="1" applyFont="1" applyBorder="1" applyAlignment="1" applyProtection="1">
      <alignment horizontal="left" vertical="center" wrapText="1"/>
      <protection locked="0"/>
    </xf>
    <xf numFmtId="178" fontId="46" fillId="0" borderId="9" xfId="18" applyNumberFormat="1" applyFont="1" applyFill="1" applyBorder="1" applyAlignment="1" applyProtection="1">
      <alignment horizontal="left" vertical="center" wrapText="1"/>
      <protection locked="0"/>
    </xf>
    <xf numFmtId="179" fontId="46" fillId="0" borderId="9" xfId="14" applyNumberFormat="1" applyFont="1" applyBorder="1" applyAlignment="1" applyProtection="1">
      <alignment horizontal="left" vertical="center" wrapText="1"/>
      <protection locked="0"/>
    </xf>
    <xf numFmtId="0" fontId="46" fillId="0" borderId="46" xfId="14" applyFont="1" applyBorder="1" applyAlignment="1" applyProtection="1">
      <alignment horizontal="left" vertical="center" wrapText="1"/>
      <protection locked="0"/>
    </xf>
    <xf numFmtId="0" fontId="4" fillId="0" borderId="5" xfId="14" applyFont="1" applyBorder="1" applyAlignment="1" applyProtection="1">
      <alignment horizontal="center" vertical="center" wrapText="1"/>
      <protection locked="0"/>
    </xf>
    <xf numFmtId="0" fontId="47" fillId="0" borderId="5" xfId="5" applyFont="1" applyBorder="1" applyAlignment="1">
      <alignment vertical="center" wrapText="1"/>
    </xf>
    <xf numFmtId="49" fontId="4" fillId="0" borderId="5" xfId="5" applyNumberFormat="1" applyFont="1" applyBorder="1" applyAlignment="1">
      <alignment horizontal="center" vertical="center" wrapText="1"/>
    </xf>
    <xf numFmtId="177" fontId="48" fillId="0" borderId="5" xfId="14" applyNumberFormat="1" applyFont="1" applyBorder="1" applyAlignment="1" applyProtection="1">
      <alignment horizontal="left" vertical="center" wrapText="1"/>
      <protection locked="0"/>
    </xf>
    <xf numFmtId="0" fontId="4" fillId="0" borderId="45" xfId="5" applyFont="1" applyBorder="1" applyAlignment="1">
      <alignment horizontal="left" vertical="center"/>
    </xf>
    <xf numFmtId="179" fontId="46" fillId="0" borderId="10" xfId="14" applyNumberFormat="1" applyFont="1" applyBorder="1" applyAlignment="1" applyProtection="1">
      <alignment horizontal="left" vertical="center" wrapText="1"/>
      <protection locked="0"/>
    </xf>
    <xf numFmtId="0" fontId="46" fillId="0" borderId="10" xfId="18" applyFont="1" applyFill="1" applyBorder="1" applyAlignment="1" applyProtection="1">
      <alignment horizontal="left" vertical="center" wrapText="1"/>
      <protection locked="0"/>
    </xf>
    <xf numFmtId="49" fontId="46" fillId="0" borderId="8" xfId="18" applyNumberFormat="1" applyFont="1" applyFill="1" applyBorder="1" applyAlignment="1" applyProtection="1">
      <alignment horizontal="left" vertical="center" wrapText="1"/>
      <protection locked="0"/>
    </xf>
    <xf numFmtId="181" fontId="46" fillId="0" borderId="8" xfId="5" applyNumberFormat="1" applyFont="1" applyBorder="1" applyAlignment="1">
      <alignment horizontal="left" vertical="center" wrapText="1"/>
    </xf>
    <xf numFmtId="180" fontId="46" fillId="0" borderId="10" xfId="14" applyNumberFormat="1" applyFont="1" applyBorder="1" applyAlignment="1" applyProtection="1">
      <alignment horizontal="left" vertical="center" wrapText="1"/>
      <protection locked="0"/>
    </xf>
    <xf numFmtId="178" fontId="46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46" fillId="0" borderId="52" xfId="14" applyFont="1" applyBorder="1" applyAlignment="1" applyProtection="1">
      <alignment horizontal="left" vertical="center" wrapText="1"/>
      <protection locked="0"/>
    </xf>
    <xf numFmtId="181" fontId="46" fillId="0" borderId="5" xfId="5" applyNumberFormat="1" applyFont="1" applyBorder="1" applyAlignment="1">
      <alignment horizontal="left" vertical="center" wrapText="1"/>
    </xf>
    <xf numFmtId="179" fontId="46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4" fillId="0" borderId="5" xfId="3" applyFont="1" applyBorder="1" applyAlignment="1">
      <alignment horizontal="left" vertical="center" wrapText="1"/>
    </xf>
    <xf numFmtId="0" fontId="45" fillId="0" borderId="0" xfId="14" applyFont="1" applyAlignment="1" applyProtection="1">
      <alignment horizontal="center" vertical="center" wrapText="1"/>
      <protection locked="0"/>
    </xf>
    <xf numFmtId="0" fontId="45" fillId="0" borderId="0" xfId="14" applyFont="1" applyAlignment="1" applyProtection="1">
      <alignment horizontal="left" vertical="center" wrapText="1"/>
      <protection locked="0"/>
    </xf>
    <xf numFmtId="177" fontId="45" fillId="0" borderId="0" xfId="14" applyNumberFormat="1" applyFont="1" applyAlignment="1" applyProtection="1">
      <alignment horizontal="left" vertical="center" wrapText="1"/>
      <protection locked="0"/>
    </xf>
    <xf numFmtId="177" fontId="45" fillId="0" borderId="0" xfId="14" applyNumberFormat="1" applyFont="1" applyAlignment="1" applyProtection="1">
      <alignment horizontal="center" vertical="center" wrapText="1"/>
      <protection locked="0"/>
    </xf>
    <xf numFmtId="180" fontId="45" fillId="0" borderId="0" xfId="14" applyNumberFormat="1" applyFont="1" applyAlignment="1" applyProtection="1">
      <alignment horizontal="center" vertical="center" wrapText="1"/>
      <protection locked="0"/>
    </xf>
    <xf numFmtId="180" fontId="43" fillId="0" borderId="0" xfId="14" applyNumberFormat="1" applyFont="1" applyAlignment="1" applyProtection="1">
      <alignment horizontal="center" vertical="center" wrapText="1"/>
      <protection locked="0"/>
    </xf>
    <xf numFmtId="0" fontId="29" fillId="0" borderId="0" xfId="14" applyFont="1" applyAlignment="1" applyProtection="1">
      <alignment horizontal="center" vertical="center" wrapText="1"/>
      <protection locked="0"/>
    </xf>
    <xf numFmtId="0" fontId="31" fillId="0" borderId="5" xfId="14" applyFont="1" applyBorder="1" applyAlignment="1" applyProtection="1">
      <alignment horizontal="center" vertical="center" wrapText="1"/>
      <protection locked="0"/>
    </xf>
    <xf numFmtId="0" fontId="33" fillId="0" borderId="5" xfId="14" applyFont="1" applyBorder="1" applyAlignment="1" applyProtection="1">
      <alignment horizontal="center" vertical="center" wrapText="1"/>
      <protection locked="0"/>
    </xf>
    <xf numFmtId="0" fontId="7" fillId="0" borderId="2" xfId="14" applyFont="1" applyBorder="1" applyAlignment="1" applyProtection="1">
      <alignment horizontal="center" vertical="center" wrapText="1"/>
      <protection locked="0"/>
    </xf>
    <xf numFmtId="0" fontId="6" fillId="0" borderId="0" xfId="14" applyFont="1" applyAlignment="1" applyProtection="1">
      <alignment horizontal="center" vertical="top" wrapText="1"/>
      <protection locked="0"/>
    </xf>
    <xf numFmtId="0" fontId="8" fillId="0" borderId="5" xfId="14" applyFont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left" vertical="center" wrapText="1"/>
    </xf>
    <xf numFmtId="0" fontId="37" fillId="0" borderId="0" xfId="14" applyFont="1" applyAlignment="1" applyProtection="1">
      <alignment horizontal="center" vertical="center" wrapText="1"/>
      <protection locked="0"/>
    </xf>
    <xf numFmtId="177" fontId="36" fillId="0" borderId="5" xfId="0" applyNumberFormat="1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left" vertical="center" wrapText="1"/>
    </xf>
    <xf numFmtId="0" fontId="37" fillId="0" borderId="26" xfId="14" applyFont="1" applyBorder="1" applyAlignment="1" applyProtection="1">
      <alignment horizontal="center" vertical="center" wrapText="1"/>
      <protection locked="0"/>
    </xf>
    <xf numFmtId="177" fontId="36" fillId="0" borderId="1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5" xfId="14" applyFont="1" applyBorder="1" applyAlignment="1" applyProtection="1">
      <alignment horizontal="center" vertical="center" wrapText="1"/>
      <protection locked="0"/>
    </xf>
    <xf numFmtId="0" fontId="6" fillId="0" borderId="0" xfId="14" applyFont="1" applyAlignment="1" applyProtection="1">
      <alignment horizontal="center" vertical="center" wrapText="1"/>
      <protection locked="0"/>
    </xf>
    <xf numFmtId="0" fontId="44" fillId="0" borderId="35" xfId="969" applyFont="1" applyBorder="1" applyAlignment="1">
      <alignment horizontal="center" vertical="center" wrapText="1"/>
    </xf>
    <xf numFmtId="0" fontId="37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7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4" applyFont="1" applyAlignment="1" applyProtection="1">
      <alignment horizontal="left" vertical="center" wrapText="1"/>
      <protection locked="0"/>
    </xf>
    <xf numFmtId="49" fontId="6" fillId="0" borderId="0" xfId="14" applyNumberFormat="1" applyFont="1" applyAlignment="1" applyProtection="1">
      <alignment horizontal="center" vertical="center" wrapText="1"/>
      <protection locked="0"/>
    </xf>
    <xf numFmtId="0" fontId="6" fillId="0" borderId="0" xfId="14" applyFont="1" applyAlignment="1" applyProtection="1">
      <alignment vertical="center" wrapText="1"/>
      <protection locked="0"/>
    </xf>
    <xf numFmtId="176" fontId="6" fillId="0" borderId="0" xfId="14" applyNumberFormat="1" applyFont="1" applyAlignment="1" applyProtection="1">
      <alignment horizontal="left" vertical="center" wrapText="1"/>
      <protection locked="0"/>
    </xf>
    <xf numFmtId="177" fontId="36" fillId="2" borderId="5" xfId="0" applyNumberFormat="1" applyFont="1" applyFill="1" applyBorder="1" applyAlignment="1">
      <alignment horizontal="center" vertical="center" wrapText="1"/>
    </xf>
    <xf numFmtId="0" fontId="6" fillId="2" borderId="0" xfId="14" applyFont="1" applyFill="1" applyAlignment="1" applyProtection="1">
      <alignment horizontal="center" vertical="center" wrapText="1"/>
      <protection locked="0"/>
    </xf>
    <xf numFmtId="0" fontId="36" fillId="29" borderId="5" xfId="0" applyFont="1" applyFill="1" applyBorder="1" applyAlignment="1">
      <alignment horizontal="center" vertical="center" wrapText="1"/>
    </xf>
    <xf numFmtId="0" fontId="36" fillId="29" borderId="5" xfId="0" applyFont="1" applyFill="1" applyBorder="1" applyAlignment="1">
      <alignment horizontal="left" vertical="center" wrapText="1"/>
    </xf>
    <xf numFmtId="0" fontId="36" fillId="0" borderId="5" xfId="0" applyFont="1" applyBorder="1" applyAlignment="1">
      <alignment vertical="center" wrapText="1"/>
    </xf>
    <xf numFmtId="0" fontId="44" fillId="0" borderId="35" xfId="969" applyFont="1" applyBorder="1" applyAlignment="1">
      <alignment vertical="center" wrapText="1"/>
    </xf>
    <xf numFmtId="0" fontId="37" fillId="0" borderId="5" xfId="1" applyNumberFormat="1" applyFont="1" applyFill="1" applyBorder="1" applyAlignment="1" applyProtection="1">
      <alignment vertical="center" wrapText="1"/>
      <protection locked="0"/>
    </xf>
    <xf numFmtId="0" fontId="37" fillId="0" borderId="35" xfId="1" applyNumberFormat="1" applyFont="1" applyFill="1" applyBorder="1" applyAlignment="1" applyProtection="1">
      <alignment vertical="center" wrapText="1"/>
      <protection locked="0"/>
    </xf>
    <xf numFmtId="0" fontId="46" fillId="2" borderId="5" xfId="14" applyFont="1" applyFill="1" applyBorder="1" applyAlignment="1" applyProtection="1">
      <alignment horizontal="left" vertical="center" wrapText="1"/>
      <protection locked="0"/>
    </xf>
    <xf numFmtId="0" fontId="46" fillId="2" borderId="50" xfId="14" applyFont="1" applyFill="1" applyBorder="1" applyAlignment="1" applyProtection="1">
      <alignment horizontal="left" vertical="center" wrapText="1"/>
      <protection locked="0"/>
    </xf>
    <xf numFmtId="0" fontId="46" fillId="2" borderId="5" xfId="0" applyFont="1" applyFill="1" applyBorder="1" applyAlignment="1">
      <alignment horizontal="left" vertical="center" wrapText="1"/>
    </xf>
    <xf numFmtId="0" fontId="46" fillId="2" borderId="5" xfId="18" applyNumberFormat="1" applyFont="1" applyFill="1" applyBorder="1" applyAlignment="1" applyProtection="1">
      <alignment horizontal="left" vertical="center" wrapText="1"/>
      <protection locked="0"/>
    </xf>
    <xf numFmtId="0" fontId="90" fillId="2" borderId="5" xfId="0" applyFont="1" applyFill="1" applyBorder="1" applyAlignment="1">
      <alignment horizontal="left" vertical="center" wrapText="1"/>
    </xf>
    <xf numFmtId="181" fontId="46" fillId="2" borderId="2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49" fontId="46" fillId="2" borderId="5" xfId="18" applyNumberFormat="1" applyFont="1" applyFill="1" applyBorder="1" applyAlignment="1" applyProtection="1">
      <alignment horizontal="left" vertical="center" wrapText="1"/>
      <protection locked="0"/>
    </xf>
    <xf numFmtId="177" fontId="46" fillId="2" borderId="5" xfId="18" applyNumberFormat="1" applyFont="1" applyFill="1" applyBorder="1" applyAlignment="1" applyProtection="1">
      <alignment horizontal="left" vertical="center" wrapText="1"/>
      <protection locked="0"/>
    </xf>
    <xf numFmtId="178" fontId="46" fillId="2" borderId="5" xfId="18" applyNumberFormat="1" applyFont="1" applyFill="1" applyBorder="1" applyAlignment="1" applyProtection="1">
      <alignment horizontal="left" vertical="center" wrapText="1"/>
      <protection locked="0"/>
    </xf>
    <xf numFmtId="180" fontId="46" fillId="2" borderId="5" xfId="18" applyNumberFormat="1" applyFont="1" applyFill="1" applyBorder="1" applyAlignment="1" applyProtection="1">
      <alignment horizontal="left" vertical="center" wrapText="1"/>
      <protection locked="0"/>
    </xf>
    <xf numFmtId="0" fontId="46" fillId="2" borderId="45" xfId="14" applyFont="1" applyFill="1" applyBorder="1" applyAlignment="1" applyProtection="1">
      <alignment horizontal="left" vertical="center" wrapText="1"/>
      <protection locked="0"/>
    </xf>
    <xf numFmtId="0" fontId="46" fillId="2" borderId="0" xfId="14" applyFont="1" applyFill="1" applyAlignment="1" applyProtection="1">
      <alignment horizontal="left" vertical="center" wrapText="1"/>
      <protection locked="0"/>
    </xf>
    <xf numFmtId="0" fontId="46" fillId="2" borderId="5" xfId="18" applyFont="1" applyFill="1" applyBorder="1" applyAlignment="1" applyProtection="1">
      <alignment horizontal="left" vertical="center" wrapText="1"/>
      <protection locked="0"/>
    </xf>
    <xf numFmtId="0" fontId="91" fillId="2" borderId="5" xfId="0" applyFont="1" applyFill="1" applyBorder="1" applyAlignment="1">
      <alignment horizontal="left" vertical="center" wrapText="1"/>
    </xf>
    <xf numFmtId="49" fontId="4" fillId="2" borderId="5" xfId="18" applyNumberFormat="1" applyFont="1" applyFill="1" applyBorder="1" applyAlignment="1" applyProtection="1">
      <alignment horizontal="left" vertical="center" wrapText="1"/>
      <protection locked="0"/>
    </xf>
    <xf numFmtId="0" fontId="4" fillId="2" borderId="5" xfId="18" applyNumberFormat="1" applyFont="1" applyFill="1" applyBorder="1" applyAlignment="1" applyProtection="1">
      <alignment horizontal="left" vertical="center" wrapText="1"/>
      <protection locked="0"/>
    </xf>
    <xf numFmtId="177" fontId="4" fillId="2" borderId="5" xfId="18" applyNumberFormat="1" applyFont="1" applyFill="1" applyBorder="1" applyAlignment="1" applyProtection="1">
      <alignment horizontal="left" vertical="center" wrapText="1"/>
      <protection locked="0"/>
    </xf>
    <xf numFmtId="49" fontId="4" fillId="2" borderId="5" xfId="0" applyNumberFormat="1" applyFont="1" applyFill="1" applyBorder="1" applyAlignment="1">
      <alignment horizontal="left" vertical="center" wrapText="1"/>
    </xf>
    <xf numFmtId="0" fontId="4" fillId="2" borderId="5" xfId="18" applyNumberFormat="1" applyFont="1" applyFill="1" applyBorder="1" applyAlignment="1" applyProtection="1">
      <alignment vertical="center" wrapText="1"/>
      <protection locked="0"/>
    </xf>
    <xf numFmtId="177" fontId="46" fillId="2" borderId="10" xfId="14" applyNumberFormat="1" applyFont="1" applyFill="1" applyBorder="1" applyAlignment="1" applyProtection="1">
      <alignment horizontal="left" vertical="center" wrapText="1"/>
      <protection locked="0"/>
    </xf>
    <xf numFmtId="0" fontId="46" fillId="2" borderId="5" xfId="20" applyFont="1" applyFill="1" applyBorder="1" applyAlignment="1">
      <alignment horizontal="left" vertical="center"/>
    </xf>
    <xf numFmtId="0" fontId="46" fillId="2" borderId="5" xfId="19" applyFont="1" applyFill="1" applyBorder="1" applyAlignment="1">
      <alignment horizontal="left" vertical="center" wrapText="1"/>
    </xf>
    <xf numFmtId="177" fontId="46" fillId="2" borderId="5" xfId="19" applyNumberFormat="1" applyFont="1" applyFill="1" applyBorder="1" applyAlignment="1">
      <alignment horizontal="left" vertical="center" wrapText="1"/>
    </xf>
    <xf numFmtId="0" fontId="46" fillId="2" borderId="5" xfId="8" applyFont="1" applyFill="1" applyBorder="1" applyAlignment="1">
      <alignment horizontal="left" vertical="center" wrapText="1"/>
    </xf>
    <xf numFmtId="177" fontId="46" fillId="2" borderId="5" xfId="14" applyNumberFormat="1" applyFont="1" applyFill="1" applyBorder="1" applyAlignment="1" applyProtection="1">
      <alignment horizontal="left" vertical="center" wrapText="1"/>
      <protection locked="0"/>
    </xf>
    <xf numFmtId="0" fontId="46" fillId="28" borderId="50" xfId="14" applyFont="1" applyFill="1" applyBorder="1" applyAlignment="1" applyProtection="1">
      <alignment horizontal="left" vertical="center" wrapText="1"/>
      <protection locked="0"/>
    </xf>
    <xf numFmtId="0" fontId="4" fillId="28" borderId="10" xfId="14" applyFont="1" applyFill="1" applyBorder="1" applyAlignment="1" applyProtection="1">
      <alignment horizontal="left" vertical="center" wrapText="1"/>
      <protection locked="0"/>
    </xf>
    <xf numFmtId="0" fontId="4" fillId="28" borderId="5" xfId="14" applyFont="1" applyFill="1" applyBorder="1" applyAlignment="1" applyProtection="1">
      <alignment horizontal="center" vertical="center" wrapText="1"/>
      <protection locked="0"/>
    </xf>
    <xf numFmtId="49" fontId="4" fillId="28" borderId="10" xfId="5" applyNumberFormat="1" applyFont="1" applyFill="1" applyBorder="1" applyAlignment="1">
      <alignment horizontal="left" vertical="center" wrapText="1"/>
    </xf>
    <xf numFmtId="49" fontId="4" fillId="28" borderId="10" xfId="5" applyNumberFormat="1" applyFont="1" applyFill="1" applyBorder="1" applyAlignment="1">
      <alignment vertical="center" wrapText="1"/>
    </xf>
    <xf numFmtId="0" fontId="47" fillId="28" borderId="10" xfId="5" applyFont="1" applyFill="1" applyBorder="1" applyAlignment="1">
      <alignment vertical="center" wrapText="1"/>
    </xf>
    <xf numFmtId="0" fontId="46" fillId="28" borderId="5" xfId="18" applyFont="1" applyFill="1" applyBorder="1" applyAlignment="1" applyProtection="1">
      <alignment horizontal="left" vertical="center" wrapText="1"/>
      <protection locked="0"/>
    </xf>
    <xf numFmtId="49" fontId="4" fillId="28" borderId="10" xfId="5" applyNumberFormat="1" applyFont="1" applyFill="1" applyBorder="1" applyAlignment="1">
      <alignment horizontal="center" vertical="center" wrapText="1"/>
    </xf>
    <xf numFmtId="0" fontId="47" fillId="28" borderId="8" xfId="5" applyFont="1" applyFill="1" applyBorder="1" applyAlignment="1">
      <alignment vertical="center" wrapText="1"/>
    </xf>
    <xf numFmtId="181" fontId="46" fillId="28" borderId="6" xfId="5" applyNumberFormat="1" applyFont="1" applyFill="1" applyBorder="1" applyAlignment="1">
      <alignment horizontal="left" vertical="center" wrapText="1"/>
    </xf>
    <xf numFmtId="0" fontId="46" fillId="28" borderId="9" xfId="5" applyFont="1" applyFill="1" applyBorder="1" applyAlignment="1">
      <alignment horizontal="left" vertical="center"/>
    </xf>
    <xf numFmtId="0" fontId="4" fillId="28" borderId="8" xfId="14" applyFont="1" applyFill="1" applyBorder="1" applyAlignment="1" applyProtection="1">
      <alignment vertical="center" wrapText="1"/>
      <protection locked="0"/>
    </xf>
    <xf numFmtId="0" fontId="4" fillId="28" borderId="5" xfId="14" applyFont="1" applyFill="1" applyBorder="1" applyAlignment="1" applyProtection="1">
      <alignment vertical="center" wrapText="1"/>
      <protection locked="0"/>
    </xf>
    <xf numFmtId="0" fontId="46" fillId="28" borderId="5" xfId="18" applyNumberFormat="1" applyFont="1" applyFill="1" applyBorder="1" applyAlignment="1" applyProtection="1">
      <alignment horizontal="left" vertical="center" wrapText="1"/>
      <protection locked="0"/>
    </xf>
    <xf numFmtId="0" fontId="4" fillId="28" borderId="10" xfId="14" applyFont="1" applyFill="1" applyBorder="1" applyAlignment="1" applyProtection="1">
      <alignment vertical="center" wrapText="1"/>
      <protection locked="0"/>
    </xf>
    <xf numFmtId="177" fontId="46" fillId="28" borderId="10" xfId="14" applyNumberFormat="1" applyFont="1" applyFill="1" applyBorder="1" applyAlignment="1" applyProtection="1">
      <alignment horizontal="left" vertical="center" wrapText="1"/>
      <protection locked="0"/>
    </xf>
    <xf numFmtId="0" fontId="4" fillId="28" borderId="10" xfId="5" applyFont="1" applyFill="1" applyBorder="1" applyAlignment="1">
      <alignment horizontal="left" vertical="center" wrapText="1"/>
    </xf>
    <xf numFmtId="179" fontId="46" fillId="28" borderId="10" xfId="14" applyNumberFormat="1" applyFont="1" applyFill="1" applyBorder="1" applyAlignment="1" applyProtection="1">
      <alignment horizontal="left" vertical="center" wrapText="1"/>
      <protection locked="0"/>
    </xf>
    <xf numFmtId="0" fontId="4" fillId="28" borderId="52" xfId="5" applyFont="1" applyFill="1" applyBorder="1" applyAlignment="1">
      <alignment horizontal="left" vertical="center"/>
    </xf>
    <xf numFmtId="0" fontId="4" fillId="28" borderId="0" xfId="18" applyFont="1" applyFill="1" applyBorder="1" applyAlignment="1" applyProtection="1">
      <alignment horizontal="left" vertical="center" wrapText="1"/>
      <protection locked="0"/>
    </xf>
    <xf numFmtId="0" fontId="90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90" fillId="29" borderId="5" xfId="0" applyFont="1" applyFill="1" applyBorder="1" applyAlignment="1">
      <alignment vertical="center" wrapText="1"/>
    </xf>
    <xf numFmtId="0" fontId="46" fillId="29" borderId="5" xfId="0" applyFont="1" applyFill="1" applyBorder="1" applyAlignment="1">
      <alignment horizontal="left" vertical="center" wrapText="1"/>
    </xf>
    <xf numFmtId="0" fontId="90" fillId="29" borderId="5" xfId="0" applyFont="1" applyFill="1" applyBorder="1" applyAlignment="1">
      <alignment horizontal="left" vertical="center" wrapText="1"/>
    </xf>
    <xf numFmtId="0" fontId="36" fillId="28" borderId="5" xfId="0" applyFont="1" applyFill="1" applyBorder="1" applyAlignment="1">
      <alignment horizontal="center" vertical="center" wrapText="1"/>
    </xf>
    <xf numFmtId="0" fontId="36" fillId="28" borderId="5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44" fillId="0" borderId="35" xfId="969" applyFont="1" applyFill="1" applyBorder="1" applyAlignment="1">
      <alignment horizontal="center" vertical="center" wrapText="1"/>
    </xf>
    <xf numFmtId="0" fontId="6" fillId="0" borderId="0" xfId="14" applyFont="1" applyFill="1" applyAlignment="1" applyProtection="1">
      <alignment horizontal="center" vertical="center" wrapText="1"/>
      <protection locked="0"/>
    </xf>
    <xf numFmtId="0" fontId="6" fillId="28" borderId="5" xfId="14" applyFont="1" applyFill="1" applyBorder="1" applyAlignment="1" applyProtection="1">
      <alignment horizontal="center" vertical="center" wrapText="1"/>
      <protection locked="0"/>
    </xf>
    <xf numFmtId="0" fontId="13" fillId="0" borderId="5" xfId="15" applyFont="1" applyBorder="1" applyAlignment="1">
      <alignment horizontal="center" vertical="center"/>
    </xf>
    <xf numFmtId="0" fontId="12" fillId="0" borderId="5" xfId="15" applyFont="1" applyBorder="1" applyAlignment="1">
      <alignment horizontal="left" vertical="center" wrapText="1"/>
    </xf>
    <xf numFmtId="0" fontId="14" fillId="0" borderId="5" xfId="15" applyFont="1" applyBorder="1" applyAlignment="1">
      <alignment horizontal="center" vertical="center"/>
    </xf>
    <xf numFmtId="0" fontId="9" fillId="0" borderId="5" xfId="15" applyFont="1" applyBorder="1" applyAlignment="1">
      <alignment horizontal="center" vertical="center"/>
    </xf>
    <xf numFmtId="0" fontId="18" fillId="0" borderId="5" xfId="15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 wrapText="1"/>
    </xf>
    <xf numFmtId="0" fontId="10" fillId="0" borderId="5" xfId="7" applyFont="1" applyBorder="1" applyAlignment="1">
      <alignment horizontal="center" vertical="center"/>
    </xf>
    <xf numFmtId="0" fontId="11" fillId="0" borderId="5" xfId="15" applyFont="1" applyBorder="1" applyAlignment="1">
      <alignment horizontal="center" vertical="center" wrapText="1"/>
    </xf>
    <xf numFmtId="0" fontId="15" fillId="0" borderId="5" xfId="15" applyFont="1" applyBorder="1" applyAlignment="1">
      <alignment horizontal="center" vertical="center"/>
    </xf>
    <xf numFmtId="0" fontId="3" fillId="0" borderId="5" xfId="15" applyFont="1" applyBorder="1" applyAlignment="1">
      <alignment horizontal="center" vertical="center"/>
    </xf>
    <xf numFmtId="0" fontId="16" fillId="0" borderId="5" xfId="15" applyFont="1" applyBorder="1" applyAlignment="1">
      <alignment horizontal="center" vertical="center"/>
    </xf>
    <xf numFmtId="0" fontId="10" fillId="0" borderId="2" xfId="15" applyFont="1" applyBorder="1" applyAlignment="1">
      <alignment horizontal="center" vertical="center"/>
    </xf>
    <xf numFmtId="0" fontId="10" fillId="0" borderId="3" xfId="15" applyFont="1" applyBorder="1" applyAlignment="1">
      <alignment horizontal="center" vertical="center"/>
    </xf>
    <xf numFmtId="0" fontId="10" fillId="0" borderId="4" xfId="15" applyFont="1" applyBorder="1" applyAlignment="1">
      <alignment horizontal="center" vertical="center"/>
    </xf>
    <xf numFmtId="0" fontId="10" fillId="0" borderId="5" xfId="15" applyFont="1" applyBorder="1" applyAlignment="1">
      <alignment horizontal="center" vertical="center"/>
    </xf>
    <xf numFmtId="0" fontId="10" fillId="0" borderId="6" xfId="7" applyFont="1" applyBorder="1" applyAlignment="1">
      <alignment horizontal="center" vertical="center"/>
    </xf>
    <xf numFmtId="0" fontId="10" fillId="0" borderId="7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14" xfId="7" applyFont="1" applyBorder="1" applyAlignment="1">
      <alignment horizontal="center" vertical="center"/>
    </xf>
    <xf numFmtId="0" fontId="10" fillId="0" borderId="8" xfId="7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0" fontId="10" fillId="0" borderId="13" xfId="7" applyFont="1" applyBorder="1" applyAlignment="1">
      <alignment horizontal="center" vertical="center"/>
    </xf>
    <xf numFmtId="0" fontId="17" fillId="0" borderId="5" xfId="7" applyFont="1" applyBorder="1" applyAlignment="1">
      <alignment horizontal="center" vertical="center" wrapText="1"/>
    </xf>
    <xf numFmtId="0" fontId="17" fillId="0" borderId="5" xfId="7" applyFont="1" applyBorder="1" applyAlignment="1">
      <alignment horizontal="center" vertical="center"/>
    </xf>
    <xf numFmtId="0" fontId="17" fillId="0" borderId="5" xfId="7" applyFont="1" applyBorder="1" applyAlignment="1">
      <alignment horizontal="left" vertical="center" wrapText="1"/>
    </xf>
    <xf numFmtId="0" fontId="17" fillId="0" borderId="2" xfId="7" applyFont="1" applyBorder="1" applyAlignment="1">
      <alignment horizontal="center" vertical="center"/>
    </xf>
    <xf numFmtId="0" fontId="17" fillId="0" borderId="3" xfId="7" applyFont="1" applyBorder="1" applyAlignment="1">
      <alignment horizontal="center" vertical="center"/>
    </xf>
    <xf numFmtId="0" fontId="17" fillId="0" borderId="4" xfId="7" applyFont="1" applyBorder="1" applyAlignment="1">
      <alignment horizontal="center" vertical="center"/>
    </xf>
    <xf numFmtId="0" fontId="17" fillId="0" borderId="2" xfId="7" applyFont="1" applyBorder="1" applyAlignment="1">
      <alignment horizontal="left" vertical="center" wrapText="1"/>
    </xf>
    <xf numFmtId="0" fontId="17" fillId="0" borderId="3" xfId="7" applyFont="1" applyBorder="1" applyAlignment="1">
      <alignment horizontal="left" vertical="center" wrapText="1"/>
    </xf>
    <xf numFmtId="0" fontId="17" fillId="0" borderId="4" xfId="7" applyFont="1" applyBorder="1" applyAlignment="1">
      <alignment horizontal="left" vertical="center" wrapText="1"/>
    </xf>
    <xf numFmtId="0" fontId="10" fillId="0" borderId="19" xfId="15" applyFont="1" applyBorder="1" applyAlignment="1">
      <alignment horizontal="center" vertical="center"/>
    </xf>
    <xf numFmtId="0" fontId="10" fillId="0" borderId="20" xfId="15" applyFont="1" applyBorder="1" applyAlignment="1">
      <alignment horizontal="center" vertical="center"/>
    </xf>
    <xf numFmtId="0" fontId="10" fillId="0" borderId="21" xfId="15" applyFont="1" applyBorder="1" applyAlignment="1">
      <alignment horizontal="center" vertical="center"/>
    </xf>
    <xf numFmtId="0" fontId="17" fillId="0" borderId="18" xfId="7" applyFont="1" applyBorder="1" applyAlignment="1">
      <alignment horizontal="center" vertical="center"/>
    </xf>
    <xf numFmtId="0" fontId="17" fillId="0" borderId="18" xfId="7" applyFont="1" applyBorder="1" applyAlignment="1">
      <alignment horizontal="left" vertical="center" wrapText="1"/>
    </xf>
    <xf numFmtId="0" fontId="10" fillId="0" borderId="18" xfId="15" applyFont="1" applyBorder="1" applyAlignment="1">
      <alignment horizontal="center" vertical="center"/>
    </xf>
    <xf numFmtId="0" fontId="40" fillId="0" borderId="5" xfId="15" applyFont="1" applyBorder="1" applyAlignment="1">
      <alignment horizontal="center" vertical="center"/>
    </xf>
    <xf numFmtId="0" fontId="17" fillId="0" borderId="5" xfId="15" applyFont="1" applyBorder="1" applyAlignment="1">
      <alignment horizontal="center" vertical="center"/>
    </xf>
    <xf numFmtId="49" fontId="6" fillId="0" borderId="9" xfId="14" applyNumberFormat="1" applyFont="1" applyBorder="1" applyAlignment="1" applyProtection="1">
      <alignment horizontal="center" vertical="center" wrapText="1"/>
      <protection locked="0"/>
    </xf>
    <xf numFmtId="49" fontId="6" fillId="0" borderId="10" xfId="14" applyNumberFormat="1" applyFont="1" applyBorder="1" applyAlignment="1" applyProtection="1">
      <alignment horizontal="center" vertical="center" wrapText="1"/>
      <protection locked="0"/>
    </xf>
    <xf numFmtId="0" fontId="29" fillId="0" borderId="0" xfId="14" applyFont="1" applyAlignment="1" applyProtection="1">
      <alignment horizontal="center" vertical="center" wrapText="1"/>
      <protection locked="0"/>
    </xf>
    <xf numFmtId="0" fontId="7" fillId="0" borderId="9" xfId="14" applyFont="1" applyBorder="1" applyAlignment="1" applyProtection="1">
      <alignment horizontal="center" vertical="center" wrapText="1"/>
      <protection locked="0"/>
    </xf>
    <xf numFmtId="0" fontId="7" fillId="0" borderId="10" xfId="14" applyFont="1" applyBorder="1" applyAlignment="1" applyProtection="1">
      <alignment horizontal="center" vertical="center" wrapText="1"/>
      <protection locked="0"/>
    </xf>
    <xf numFmtId="49" fontId="7" fillId="0" borderId="9" xfId="14" applyNumberFormat="1" applyFont="1" applyBorder="1" applyAlignment="1" applyProtection="1">
      <alignment horizontal="center" vertical="center" wrapText="1"/>
      <protection locked="0"/>
    </xf>
    <xf numFmtId="49" fontId="7" fillId="0" borderId="10" xfId="14" applyNumberFormat="1" applyFont="1" applyBorder="1" applyAlignment="1" applyProtection="1">
      <alignment horizontal="center" vertical="center" wrapText="1"/>
      <protection locked="0"/>
    </xf>
    <xf numFmtId="0" fontId="6" fillId="0" borderId="9" xfId="14" applyFont="1" applyBorder="1" applyAlignment="1" applyProtection="1">
      <alignment horizontal="center" vertical="center" wrapText="1"/>
      <protection locked="0"/>
    </xf>
    <xf numFmtId="0" fontId="6" fillId="0" borderId="10" xfId="14" applyFont="1" applyBorder="1" applyAlignment="1" applyProtection="1">
      <alignment horizontal="center" vertical="center" wrapText="1"/>
      <protection locked="0"/>
    </xf>
    <xf numFmtId="0" fontId="7" fillId="0" borderId="15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14" applyFont="1" applyFill="1" applyBorder="1" applyAlignment="1" applyProtection="1">
      <alignment horizontal="center" vertical="center" wrapText="1"/>
      <protection locked="0"/>
    </xf>
    <xf numFmtId="0" fontId="7" fillId="0" borderId="10" xfId="14" applyFont="1" applyFill="1" applyBorder="1" applyAlignment="1" applyProtection="1">
      <alignment horizontal="center" vertical="center" wrapText="1"/>
      <protection locked="0"/>
    </xf>
    <xf numFmtId="49" fontId="6" fillId="0" borderId="12" xfId="4" applyNumberFormat="1" applyFont="1" applyFill="1" applyBorder="1" applyAlignment="1" applyProtection="1">
      <alignment horizontal="center" vertical="center" wrapText="1"/>
      <protection locked="0"/>
    </xf>
    <xf numFmtId="49" fontId="6" fillId="0" borderId="13" xfId="4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4" applyFont="1" applyFill="1" applyBorder="1" applyAlignment="1" applyProtection="1">
      <alignment horizontal="center" vertical="center" wrapText="1" shrinkToFit="1"/>
      <protection locked="0"/>
    </xf>
    <xf numFmtId="0" fontId="6" fillId="0" borderId="10" xfId="4" applyFont="1" applyFill="1" applyBorder="1" applyAlignment="1" applyProtection="1">
      <alignment horizontal="center" vertical="center" wrapText="1" shrinkToFit="1"/>
      <protection locked="0"/>
    </xf>
    <xf numFmtId="176" fontId="7" fillId="0" borderId="9" xfId="14" applyNumberFormat="1" applyFont="1" applyBorder="1" applyAlignment="1" applyProtection="1">
      <alignment horizontal="center" vertical="center" wrapText="1"/>
      <protection locked="0"/>
    </xf>
    <xf numFmtId="176" fontId="7" fillId="0" borderId="10" xfId="14" applyNumberFormat="1" applyFont="1" applyBorder="1" applyAlignment="1" applyProtection="1">
      <alignment horizontal="center" vertical="center" wrapText="1"/>
      <protection locked="0"/>
    </xf>
    <xf numFmtId="0" fontId="32" fillId="0" borderId="5" xfId="14" applyFont="1" applyBorder="1" applyAlignment="1" applyProtection="1">
      <alignment horizontal="center" vertical="center" wrapText="1"/>
      <protection locked="0"/>
    </xf>
    <xf numFmtId="0" fontId="30" fillId="0" borderId="5" xfId="14" applyFont="1" applyBorder="1" applyAlignment="1" applyProtection="1">
      <alignment horizontal="left" vertical="center"/>
      <protection locked="0"/>
    </xf>
    <xf numFmtId="0" fontId="31" fillId="0" borderId="5" xfId="14" applyFont="1" applyBorder="1" applyAlignment="1" applyProtection="1">
      <alignment horizontal="left" vertical="center" wrapText="1"/>
      <protection locked="0"/>
    </xf>
    <xf numFmtId="0" fontId="32" fillId="0" borderId="5" xfId="14" applyFont="1" applyBorder="1" applyAlignment="1" applyProtection="1">
      <alignment horizontal="left" vertical="center"/>
      <protection locked="0"/>
    </xf>
    <xf numFmtId="0" fontId="32" fillId="0" borderId="5" xfId="14" applyFont="1" applyBorder="1" applyAlignment="1" applyProtection="1">
      <alignment horizontal="left" vertical="center" wrapText="1"/>
      <protection locked="0"/>
    </xf>
    <xf numFmtId="0" fontId="35" fillId="0" borderId="5" xfId="14" applyFont="1" applyBorder="1" applyAlignment="1" applyProtection="1">
      <alignment horizontal="left" vertical="center" wrapText="1"/>
      <protection locked="0"/>
    </xf>
    <xf numFmtId="0" fontId="32" fillId="0" borderId="5" xfId="14" applyFont="1" applyBorder="1" applyAlignment="1" applyProtection="1">
      <alignment horizontal="center" vertical="top" wrapText="1"/>
      <protection locked="0"/>
    </xf>
    <xf numFmtId="0" fontId="48" fillId="0" borderId="2" xfId="6" applyFont="1" applyBorder="1" applyAlignment="1">
      <alignment horizontal="center" vertical="center"/>
    </xf>
    <xf numFmtId="0" fontId="48" fillId="0" borderId="41" xfId="6" applyFont="1" applyBorder="1" applyAlignment="1">
      <alignment horizontal="center" vertical="center"/>
    </xf>
    <xf numFmtId="49" fontId="48" fillId="0" borderId="5" xfId="6" applyNumberFormat="1" applyFont="1" applyBorder="1" applyAlignment="1">
      <alignment horizontal="left" vertical="center" wrapText="1"/>
    </xf>
    <xf numFmtId="0" fontId="48" fillId="0" borderId="5" xfId="6" applyFont="1" applyBorder="1" applyAlignment="1">
      <alignment horizontal="left" vertical="center"/>
    </xf>
    <xf numFmtId="0" fontId="48" fillId="0" borderId="2" xfId="6" applyFont="1" applyBorder="1" applyAlignment="1">
      <alignment horizontal="left" vertical="center" wrapText="1"/>
    </xf>
    <xf numFmtId="0" fontId="48" fillId="0" borderId="3" xfId="6" applyFont="1" applyBorder="1" applyAlignment="1">
      <alignment horizontal="left" vertical="center" wrapText="1"/>
    </xf>
    <xf numFmtId="0" fontId="48" fillId="0" borderId="4" xfId="6" applyFont="1" applyBorder="1" applyAlignment="1">
      <alignment horizontal="left" vertical="center" wrapText="1"/>
    </xf>
    <xf numFmtId="0" fontId="48" fillId="0" borderId="3" xfId="6" applyFont="1" applyBorder="1" applyAlignment="1">
      <alignment horizontal="center" vertical="center"/>
    </xf>
    <xf numFmtId="0" fontId="48" fillId="0" borderId="4" xfId="6" applyFont="1" applyBorder="1" applyAlignment="1">
      <alignment horizontal="center" vertical="center"/>
    </xf>
    <xf numFmtId="49" fontId="48" fillId="0" borderId="5" xfId="6" applyNumberFormat="1" applyFont="1" applyBorder="1" applyAlignment="1">
      <alignment horizontal="center" vertical="center"/>
    </xf>
    <xf numFmtId="0" fontId="48" fillId="0" borderId="9" xfId="6" applyFont="1" applyBorder="1" applyAlignment="1">
      <alignment horizontal="center" vertical="center"/>
    </xf>
    <xf numFmtId="0" fontId="48" fillId="0" borderId="25" xfId="6" applyFont="1" applyBorder="1" applyAlignment="1">
      <alignment horizontal="center" vertical="center"/>
    </xf>
    <xf numFmtId="0" fontId="48" fillId="0" borderId="10" xfId="6" applyFont="1" applyBorder="1" applyAlignment="1">
      <alignment horizontal="center" vertical="center"/>
    </xf>
    <xf numFmtId="49" fontId="48" fillId="0" borderId="6" xfId="6" applyNumberFormat="1" applyFont="1" applyBorder="1" applyAlignment="1">
      <alignment horizontal="center" vertical="center"/>
    </xf>
    <xf numFmtId="49" fontId="48" fillId="0" borderId="12" xfId="6" applyNumberFormat="1" applyFont="1" applyBorder="1" applyAlignment="1">
      <alignment horizontal="center" vertical="center"/>
    </xf>
    <xf numFmtId="49" fontId="48" fillId="0" borderId="11" xfId="6" applyNumberFormat="1" applyFont="1" applyBorder="1" applyAlignment="1">
      <alignment horizontal="center" vertical="center"/>
    </xf>
    <xf numFmtId="49" fontId="48" fillId="0" borderId="14" xfId="6" applyNumberFormat="1" applyFont="1" applyBorder="1" applyAlignment="1">
      <alignment horizontal="center" vertical="center"/>
    </xf>
    <xf numFmtId="49" fontId="48" fillId="0" borderId="8" xfId="6" applyNumberFormat="1" applyFont="1" applyBorder="1" applyAlignment="1">
      <alignment horizontal="center" vertical="center"/>
    </xf>
    <xf numFmtId="49" fontId="48" fillId="0" borderId="13" xfId="6" applyNumberFormat="1" applyFont="1" applyBorder="1" applyAlignment="1">
      <alignment horizontal="center" vertical="center"/>
    </xf>
    <xf numFmtId="0" fontId="48" fillId="0" borderId="6" xfId="6" applyFont="1" applyBorder="1" applyAlignment="1">
      <alignment horizontal="center" vertical="center"/>
    </xf>
    <xf numFmtId="0" fontId="48" fillId="0" borderId="12" xfId="6" applyFont="1" applyBorder="1" applyAlignment="1">
      <alignment horizontal="center" vertical="center"/>
    </xf>
    <xf numFmtId="0" fontId="48" fillId="0" borderId="11" xfId="6" applyFont="1" applyBorder="1" applyAlignment="1">
      <alignment horizontal="center" vertical="center"/>
    </xf>
    <xf numFmtId="0" fontId="48" fillId="0" borderId="14" xfId="6" applyFont="1" applyBorder="1" applyAlignment="1">
      <alignment horizontal="center" vertical="center"/>
    </xf>
    <xf numFmtId="0" fontId="48" fillId="0" borderId="8" xfId="6" applyFont="1" applyBorder="1" applyAlignment="1">
      <alignment horizontal="center" vertical="center"/>
    </xf>
    <xf numFmtId="0" fontId="48" fillId="0" borderId="13" xfId="6" applyFont="1" applyBorder="1" applyAlignment="1">
      <alignment horizontal="center" vertical="center"/>
    </xf>
    <xf numFmtId="0" fontId="48" fillId="0" borderId="6" xfId="6" applyFont="1" applyBorder="1" applyAlignment="1">
      <alignment horizontal="left" vertical="center"/>
    </xf>
    <xf numFmtId="0" fontId="48" fillId="0" borderId="7" xfId="6" applyFont="1" applyBorder="1" applyAlignment="1">
      <alignment horizontal="left" vertical="center"/>
    </xf>
    <xf numFmtId="0" fontId="48" fillId="0" borderId="11" xfId="6" applyFont="1" applyBorder="1" applyAlignment="1">
      <alignment horizontal="left" vertical="center"/>
    </xf>
    <xf numFmtId="0" fontId="48" fillId="0" borderId="0" xfId="6" applyFont="1" applyAlignment="1">
      <alignment horizontal="left" vertical="center"/>
    </xf>
    <xf numFmtId="0" fontId="48" fillId="0" borderId="8" xfId="6" applyFont="1" applyBorder="1" applyAlignment="1">
      <alignment horizontal="left" vertical="center"/>
    </xf>
    <xf numFmtId="0" fontId="48" fillId="0" borderId="1" xfId="6" applyFont="1" applyBorder="1" applyAlignment="1">
      <alignment horizontal="left" vertical="center"/>
    </xf>
    <xf numFmtId="0" fontId="48" fillId="0" borderId="6" xfId="6" applyFont="1" applyBorder="1" applyAlignment="1">
      <alignment horizontal="left" vertical="top" wrapText="1"/>
    </xf>
    <xf numFmtId="0" fontId="48" fillId="0" borderId="7" xfId="6" applyFont="1" applyBorder="1" applyAlignment="1">
      <alignment horizontal="left" vertical="top" wrapText="1"/>
    </xf>
    <xf numFmtId="0" fontId="48" fillId="0" borderId="12" xfId="6" applyFont="1" applyBorder="1" applyAlignment="1">
      <alignment horizontal="left" vertical="top" wrapText="1"/>
    </xf>
    <xf numFmtId="0" fontId="48" fillId="0" borderId="11" xfId="6" applyFont="1" applyBorder="1" applyAlignment="1">
      <alignment horizontal="left" vertical="top" wrapText="1"/>
    </xf>
    <xf numFmtId="0" fontId="48" fillId="0" borderId="0" xfId="6" applyFont="1" applyAlignment="1">
      <alignment horizontal="left" vertical="top" wrapText="1"/>
    </xf>
    <xf numFmtId="0" fontId="48" fillId="0" borderId="14" xfId="6" applyFont="1" applyBorder="1" applyAlignment="1">
      <alignment horizontal="left" vertical="top" wrapText="1"/>
    </xf>
    <xf numFmtId="0" fontId="48" fillId="0" borderId="8" xfId="6" applyFont="1" applyBorder="1" applyAlignment="1">
      <alignment horizontal="left" vertical="top" wrapText="1"/>
    </xf>
    <xf numFmtId="0" fontId="48" fillId="0" borderId="1" xfId="6" applyFont="1" applyBorder="1" applyAlignment="1">
      <alignment horizontal="left" vertical="top" wrapText="1"/>
    </xf>
    <xf numFmtId="0" fontId="48" fillId="0" borderId="13" xfId="6" applyFont="1" applyBorder="1" applyAlignment="1">
      <alignment horizontal="left" vertical="top" wrapText="1"/>
    </xf>
    <xf numFmtId="0" fontId="48" fillId="0" borderId="44" xfId="6" applyFont="1" applyBorder="1" applyAlignment="1">
      <alignment horizontal="left" vertical="center"/>
    </xf>
    <xf numFmtId="0" fontId="48" fillId="0" borderId="43" xfId="6" applyFont="1" applyBorder="1" applyAlignment="1">
      <alignment horizontal="left" vertical="center"/>
    </xf>
    <xf numFmtId="0" fontId="48" fillId="0" borderId="42" xfId="6" applyFont="1" applyBorder="1" applyAlignment="1">
      <alignment horizontal="left" vertical="center"/>
    </xf>
    <xf numFmtId="0" fontId="46" fillId="0" borderId="6" xfId="6" applyFont="1" applyBorder="1" applyAlignment="1">
      <alignment horizontal="left" vertical="top" wrapText="1"/>
    </xf>
    <xf numFmtId="0" fontId="46" fillId="0" borderId="7" xfId="6" applyFont="1" applyBorder="1" applyAlignment="1">
      <alignment horizontal="left" vertical="top" wrapText="1"/>
    </xf>
    <xf numFmtId="0" fontId="46" fillId="0" borderId="12" xfId="6" applyFont="1" applyBorder="1" applyAlignment="1">
      <alignment horizontal="left" vertical="top" wrapText="1"/>
    </xf>
    <xf numFmtId="0" fontId="46" fillId="0" borderId="11" xfId="6" applyFont="1" applyBorder="1" applyAlignment="1">
      <alignment horizontal="left" vertical="top" wrapText="1"/>
    </xf>
    <xf numFmtId="0" fontId="46" fillId="0" borderId="0" xfId="6" applyFont="1" applyAlignment="1">
      <alignment horizontal="left" vertical="top" wrapText="1"/>
    </xf>
    <xf numFmtId="0" fontId="46" fillId="0" borderId="14" xfId="6" applyFont="1" applyBorder="1" applyAlignment="1">
      <alignment horizontal="left" vertical="top" wrapText="1"/>
    </xf>
    <xf numFmtId="0" fontId="46" fillId="0" borderId="8" xfId="6" applyFont="1" applyBorder="1" applyAlignment="1">
      <alignment horizontal="left" vertical="top" wrapText="1"/>
    </xf>
    <xf numFmtId="0" fontId="46" fillId="0" borderId="1" xfId="6" applyFont="1" applyBorder="1" applyAlignment="1">
      <alignment horizontal="left" vertical="top" wrapText="1"/>
    </xf>
    <xf numFmtId="0" fontId="46" fillId="0" borderId="13" xfId="6" applyFont="1" applyBorder="1" applyAlignment="1">
      <alignment horizontal="left" vertical="top" wrapText="1"/>
    </xf>
    <xf numFmtId="0" fontId="48" fillId="0" borderId="5" xfId="6" applyFont="1" applyBorder="1" applyAlignment="1">
      <alignment horizontal="center" vertical="center"/>
    </xf>
    <xf numFmtId="0" fontId="12" fillId="0" borderId="24" xfId="6" applyFont="1" applyBorder="1" applyAlignment="1">
      <alignment horizontal="left" vertical="center" wrapText="1"/>
    </xf>
    <xf numFmtId="0" fontId="12" fillId="0" borderId="48" xfId="6" applyFont="1" applyBorder="1" applyAlignment="1">
      <alignment horizontal="left" vertical="center" wrapText="1"/>
    </xf>
    <xf numFmtId="0" fontId="12" fillId="0" borderId="0" xfId="6" applyFont="1" applyAlignment="1">
      <alignment horizontal="left" vertical="center" wrapText="1"/>
    </xf>
    <xf numFmtId="0" fontId="12" fillId="0" borderId="43" xfId="6" applyFont="1" applyBorder="1" applyAlignment="1">
      <alignment horizontal="left" vertical="center" wrapText="1"/>
    </xf>
    <xf numFmtId="0" fontId="48" fillId="0" borderId="39" xfId="6" applyFont="1" applyBorder="1" applyAlignment="1">
      <alignment horizontal="center" vertical="center"/>
    </xf>
    <xf numFmtId="0" fontId="48" fillId="0" borderId="37" xfId="6" applyFont="1" applyBorder="1" applyAlignment="1">
      <alignment horizontal="center" vertical="center"/>
    </xf>
    <xf numFmtId="0" fontId="48" fillId="0" borderId="38" xfId="6" applyFont="1" applyBorder="1" applyAlignment="1">
      <alignment horizontal="center" vertical="center"/>
    </xf>
    <xf numFmtId="0" fontId="48" fillId="0" borderId="36" xfId="6" applyFont="1" applyBorder="1" applyAlignment="1">
      <alignment horizontal="center" vertical="center"/>
    </xf>
    <xf numFmtId="49" fontId="48" fillId="0" borderId="39" xfId="6" applyNumberFormat="1" applyFont="1" applyBorder="1" applyAlignment="1">
      <alignment horizontal="left" vertical="center" wrapText="1"/>
    </xf>
    <xf numFmtId="0" fontId="48" fillId="0" borderId="39" xfId="6" applyFont="1" applyBorder="1" applyAlignment="1">
      <alignment horizontal="left" vertical="center"/>
    </xf>
    <xf numFmtId="0" fontId="48" fillId="0" borderId="37" xfId="6" applyFont="1" applyBorder="1" applyAlignment="1">
      <alignment horizontal="left" vertical="center" wrapText="1"/>
    </xf>
    <xf numFmtId="0" fontId="48" fillId="0" borderId="40" xfId="6" applyFont="1" applyBorder="1" applyAlignment="1">
      <alignment horizontal="left" vertical="center" wrapText="1"/>
    </xf>
    <xf numFmtId="0" fontId="48" fillId="0" borderId="38" xfId="6" applyFont="1" applyBorder="1" applyAlignment="1">
      <alignment horizontal="left" vertical="center" wrapText="1"/>
    </xf>
    <xf numFmtId="0" fontId="48" fillId="0" borderId="40" xfId="6" applyFont="1" applyBorder="1" applyAlignment="1">
      <alignment horizontal="center" vertical="center"/>
    </xf>
    <xf numFmtId="49" fontId="48" fillId="0" borderId="39" xfId="6" applyNumberFormat="1" applyFont="1" applyBorder="1" applyAlignment="1">
      <alignment horizontal="center" vertical="center"/>
    </xf>
    <xf numFmtId="0" fontId="48" fillId="0" borderId="5" xfId="6" applyFont="1" applyBorder="1" applyAlignment="1">
      <alignment horizontal="left" vertical="center" wrapText="1"/>
    </xf>
    <xf numFmtId="49" fontId="48" fillId="0" borderId="2" xfId="6" applyNumberFormat="1" applyFont="1" applyBorder="1" applyAlignment="1">
      <alignment horizontal="left" vertical="center"/>
    </xf>
    <xf numFmtId="49" fontId="48" fillId="0" borderId="4" xfId="6" applyNumberFormat="1" applyFont="1" applyBorder="1" applyAlignment="1">
      <alignment horizontal="left" vertical="center"/>
    </xf>
    <xf numFmtId="0" fontId="48" fillId="0" borderId="2" xfId="6" applyFont="1" applyBorder="1" applyAlignment="1">
      <alignment horizontal="left" vertical="center"/>
    </xf>
    <xf numFmtId="0" fontId="48" fillId="0" borderId="4" xfId="6" applyFont="1" applyBorder="1" applyAlignment="1">
      <alignment horizontal="left" vertical="center"/>
    </xf>
    <xf numFmtId="0" fontId="48" fillId="0" borderId="41" xfId="6" applyFont="1" applyBorder="1" applyAlignment="1">
      <alignment horizontal="left" vertical="center"/>
    </xf>
    <xf numFmtId="0" fontId="48" fillId="0" borderId="45" xfId="6" applyFont="1" applyBorder="1" applyAlignment="1">
      <alignment horizontal="left" vertical="center"/>
    </xf>
    <xf numFmtId="0" fontId="10" fillId="0" borderId="10" xfId="6" applyFont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16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0" fillId="0" borderId="4" xfId="6" applyFont="1" applyBorder="1" applyAlignment="1">
      <alignment horizontal="center" vertical="center"/>
    </xf>
    <xf numFmtId="0" fontId="10" fillId="0" borderId="45" xfId="6" applyFont="1" applyBorder="1" applyAlignment="1">
      <alignment horizontal="center" vertical="center"/>
    </xf>
    <xf numFmtId="0" fontId="17" fillId="0" borderId="5" xfId="6" applyFont="1" applyBorder="1" applyAlignment="1">
      <alignment horizontal="center" vertical="center"/>
    </xf>
    <xf numFmtId="0" fontId="10" fillId="0" borderId="3" xfId="6" applyFont="1" applyBorder="1" applyAlignment="1">
      <alignment horizontal="center" vertical="center"/>
    </xf>
    <xf numFmtId="0" fontId="10" fillId="0" borderId="41" xfId="6" applyFont="1" applyBorder="1" applyAlignment="1">
      <alignment horizontal="center" vertical="center"/>
    </xf>
    <xf numFmtId="0" fontId="17" fillId="0" borderId="2" xfId="6" applyFont="1" applyBorder="1" applyAlignment="1">
      <alignment horizontal="center" vertical="center"/>
    </xf>
    <xf numFmtId="0" fontId="17" fillId="0" borderId="3" xfId="6" applyFont="1" applyBorder="1" applyAlignment="1">
      <alignment horizontal="center" vertical="center"/>
    </xf>
    <xf numFmtId="0" fontId="17" fillId="0" borderId="4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10" fillId="0" borderId="8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13" xfId="6" applyFont="1" applyBorder="1" applyAlignment="1">
      <alignment horizontal="center" vertical="center"/>
    </xf>
    <xf numFmtId="0" fontId="10" fillId="0" borderId="42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vertical="center"/>
    </xf>
    <xf numFmtId="0" fontId="11" fillId="0" borderId="49" xfId="6" applyFont="1" applyBorder="1" applyAlignment="1">
      <alignment horizontal="left" vertical="center"/>
    </xf>
    <xf numFmtId="0" fontId="11" fillId="0" borderId="24" xfId="6" applyFont="1" applyBorder="1" applyAlignment="1">
      <alignment horizontal="left" vertical="center"/>
    </xf>
    <xf numFmtId="0" fontId="13" fillId="0" borderId="24" xfId="6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5" fillId="0" borderId="7" xfId="6" applyFont="1" applyBorder="1" applyAlignment="1">
      <alignment horizontal="center" vertical="center"/>
    </xf>
    <xf numFmtId="0" fontId="16" fillId="27" borderId="1" xfId="6" applyFont="1" applyFill="1" applyBorder="1" applyAlignment="1">
      <alignment horizontal="center" vertical="center"/>
    </xf>
    <xf numFmtId="0" fontId="18" fillId="0" borderId="3" xfId="6" applyFont="1" applyBorder="1" applyAlignment="1">
      <alignment horizontal="center" vertical="center"/>
    </xf>
    <xf numFmtId="0" fontId="18" fillId="0" borderId="4" xfId="6" applyFont="1" applyBorder="1" applyAlignment="1">
      <alignment horizontal="center" vertical="center"/>
    </xf>
    <xf numFmtId="0" fontId="10" fillId="0" borderId="10" xfId="7" applyFont="1" applyBorder="1" applyAlignment="1">
      <alignment horizontal="center" vertical="center"/>
    </xf>
    <xf numFmtId="0" fontId="11" fillId="27" borderId="5" xfId="6" applyFont="1" applyFill="1" applyBorder="1" applyAlignment="1">
      <alignment horizontal="center" vertical="center" wrapText="1"/>
    </xf>
    <xf numFmtId="0" fontId="13" fillId="27" borderId="5" xfId="6" applyFont="1" applyFill="1" applyBorder="1" applyAlignment="1">
      <alignment horizontal="center" vertical="center"/>
    </xf>
    <xf numFmtId="0" fontId="13" fillId="27" borderId="2" xfId="6" applyFont="1" applyFill="1" applyBorder="1" applyAlignment="1">
      <alignment horizontal="center" vertical="center"/>
    </xf>
    <xf numFmtId="0" fontId="47" fillId="0" borderId="9" xfId="14" applyFont="1" applyBorder="1" applyAlignment="1" applyProtection="1">
      <alignment horizontal="center" vertical="center" wrapText="1"/>
      <protection locked="0"/>
    </xf>
    <xf numFmtId="0" fontId="47" fillId="0" borderId="10" xfId="14" applyFont="1" applyBorder="1" applyAlignment="1" applyProtection="1">
      <alignment horizontal="center" vertical="center" wrapText="1"/>
      <protection locked="0"/>
    </xf>
    <xf numFmtId="0" fontId="43" fillId="0" borderId="0" xfId="14" applyFont="1" applyAlignment="1" applyProtection="1">
      <alignment horizontal="right" vertical="center" wrapText="1"/>
      <protection locked="0"/>
    </xf>
    <xf numFmtId="0" fontId="86" fillId="0" borderId="22" xfId="14" applyFont="1" applyBorder="1" applyAlignment="1" applyProtection="1">
      <alignment horizontal="left" vertical="center"/>
      <protection locked="0"/>
    </xf>
    <xf numFmtId="0" fontId="86" fillId="0" borderId="23" xfId="14" applyFont="1" applyBorder="1" applyAlignment="1" applyProtection="1">
      <alignment horizontal="left" vertical="center"/>
      <protection locked="0"/>
    </xf>
    <xf numFmtId="0" fontId="3" fillId="0" borderId="23" xfId="14" applyFont="1" applyBorder="1" applyAlignment="1" applyProtection="1">
      <alignment horizontal="left" vertical="center"/>
      <protection locked="0"/>
    </xf>
    <xf numFmtId="0" fontId="3" fillId="0" borderId="23" xfId="14" applyFont="1" applyBorder="1" applyAlignment="1" applyProtection="1">
      <alignment horizontal="left" vertical="center" wrapText="1"/>
      <protection locked="0"/>
    </xf>
    <xf numFmtId="0" fontId="86" fillId="0" borderId="23" xfId="14" applyFont="1" applyBorder="1" applyAlignment="1" applyProtection="1">
      <alignment horizontal="left" vertical="center" wrapText="1"/>
      <protection locked="0"/>
    </xf>
    <xf numFmtId="0" fontId="87" fillId="0" borderId="23" xfId="14" applyFont="1" applyBorder="1" applyAlignment="1" applyProtection="1">
      <alignment horizontal="center" vertical="center" wrapText="1"/>
      <protection locked="0"/>
    </xf>
    <xf numFmtId="0" fontId="87" fillId="0" borderId="5" xfId="14" applyFont="1" applyBorder="1" applyAlignment="1" applyProtection="1">
      <alignment horizontal="center" vertical="center" wrapText="1"/>
      <protection locked="0"/>
    </xf>
    <xf numFmtId="0" fontId="3" fillId="0" borderId="50" xfId="14" applyFont="1" applyBorder="1" applyAlignment="1" applyProtection="1">
      <alignment horizontal="left" vertical="center"/>
      <protection locked="0"/>
    </xf>
    <xf numFmtId="0" fontId="3" fillId="0" borderId="5" xfId="14" applyFont="1" applyBorder="1" applyAlignment="1" applyProtection="1">
      <alignment horizontal="left" vertical="center"/>
      <protection locked="0"/>
    </xf>
    <xf numFmtId="0" fontId="86" fillId="0" borderId="50" xfId="14" applyFont="1" applyBorder="1" applyAlignment="1" applyProtection="1">
      <alignment horizontal="left" vertical="center" wrapText="1"/>
      <protection locked="0"/>
    </xf>
    <xf numFmtId="0" fontId="86" fillId="0" borderId="5" xfId="14" applyFont="1" applyBorder="1" applyAlignment="1" applyProtection="1">
      <alignment horizontal="left" vertical="center" wrapText="1"/>
      <protection locked="0"/>
    </xf>
    <xf numFmtId="0" fontId="3" fillId="0" borderId="5" xfId="14" applyFont="1" applyBorder="1" applyAlignment="1" applyProtection="1">
      <alignment horizontal="left" vertical="center" wrapText="1"/>
      <protection locked="0"/>
    </xf>
    <xf numFmtId="0" fontId="3" fillId="0" borderId="50" xfId="14" applyFont="1" applyBorder="1" applyAlignment="1" applyProtection="1">
      <alignment horizontal="left" vertical="center" wrapText="1"/>
      <protection locked="0"/>
    </xf>
    <xf numFmtId="0" fontId="3" fillId="0" borderId="50" xfId="14" applyFont="1" applyBorder="1" applyAlignment="1" applyProtection="1">
      <alignment horizontal="left" vertical="top" wrapText="1"/>
      <protection locked="0"/>
    </xf>
    <xf numFmtId="0" fontId="3" fillId="0" borderId="5" xfId="14" applyFont="1" applyBorder="1" applyAlignment="1" applyProtection="1">
      <alignment horizontal="left" vertical="top" wrapText="1"/>
      <protection locked="0"/>
    </xf>
    <xf numFmtId="0" fontId="47" fillId="0" borderId="15" xfId="18" applyNumberFormat="1" applyFont="1" applyFill="1" applyBorder="1" applyAlignment="1" applyProtection="1">
      <alignment horizontal="center" vertical="center" wrapText="1"/>
      <protection locked="0"/>
    </xf>
    <xf numFmtId="0" fontId="47" fillId="0" borderId="16" xfId="18" applyNumberFormat="1" applyFont="1" applyFill="1" applyBorder="1" applyAlignment="1" applyProtection="1">
      <alignment horizontal="center" vertical="center" wrapText="1"/>
      <protection locked="0"/>
    </xf>
    <xf numFmtId="0" fontId="47" fillId="0" borderId="2" xfId="14" applyFont="1" applyBorder="1" applyAlignment="1" applyProtection="1">
      <alignment horizontal="center" vertical="center" wrapText="1"/>
      <protection locked="0"/>
    </xf>
    <xf numFmtId="0" fontId="47" fillId="0" borderId="3" xfId="14" applyFont="1" applyBorder="1" applyAlignment="1" applyProtection="1">
      <alignment horizontal="center" vertical="center" wrapText="1"/>
      <protection locked="0"/>
    </xf>
    <xf numFmtId="0" fontId="47" fillId="0" borderId="4" xfId="14" applyFont="1" applyBorder="1" applyAlignment="1" applyProtection="1">
      <alignment horizontal="center" vertical="center" wrapText="1"/>
      <protection locked="0"/>
    </xf>
    <xf numFmtId="49" fontId="4" fillId="0" borderId="9" xfId="14" applyNumberFormat="1" applyFont="1" applyBorder="1" applyAlignment="1" applyProtection="1">
      <alignment horizontal="center" vertical="center" wrapText="1"/>
      <protection locked="0"/>
    </xf>
    <xf numFmtId="49" fontId="4" fillId="0" borderId="10" xfId="14" applyNumberFormat="1" applyFont="1" applyBorder="1" applyAlignment="1" applyProtection="1">
      <alignment horizontal="center" vertical="center" wrapText="1"/>
      <protection locked="0"/>
    </xf>
    <xf numFmtId="0" fontId="4" fillId="0" borderId="9" xfId="14" applyFont="1" applyBorder="1" applyAlignment="1" applyProtection="1">
      <alignment horizontal="center" vertical="center" wrapText="1"/>
      <protection locked="0"/>
    </xf>
    <xf numFmtId="0" fontId="45" fillId="0" borderId="10" xfId="14" applyFont="1" applyBorder="1" applyAlignment="1" applyProtection="1">
      <alignment horizontal="center" vertical="center" wrapText="1"/>
      <protection locked="0"/>
    </xf>
    <xf numFmtId="49" fontId="47" fillId="0" borderId="9" xfId="14" applyNumberFormat="1" applyFont="1" applyBorder="1" applyAlignment="1" applyProtection="1">
      <alignment horizontal="center" vertical="center" wrapText="1"/>
      <protection locked="0"/>
    </xf>
    <xf numFmtId="49" fontId="47" fillId="0" borderId="10" xfId="14" applyNumberFormat="1" applyFont="1" applyBorder="1" applyAlignment="1" applyProtection="1">
      <alignment horizontal="center" vertical="center" wrapText="1"/>
      <protection locked="0"/>
    </xf>
    <xf numFmtId="0" fontId="43" fillId="0" borderId="9" xfId="14" applyFont="1" applyBorder="1" applyAlignment="1" applyProtection="1">
      <alignment horizontal="center" vertical="center" wrapText="1"/>
      <protection locked="0"/>
    </xf>
    <xf numFmtId="0" fontId="43" fillId="0" borderId="10" xfId="14" applyFont="1" applyBorder="1" applyAlignment="1" applyProtection="1">
      <alignment horizontal="center" vertical="center" wrapText="1"/>
      <protection locked="0"/>
    </xf>
    <xf numFmtId="49" fontId="43" fillId="0" borderId="9" xfId="18" applyNumberFormat="1" applyFont="1" applyFill="1" applyBorder="1" applyAlignment="1" applyProtection="1">
      <alignment horizontal="center" vertical="center" wrapText="1"/>
      <protection locked="0"/>
    </xf>
    <xf numFmtId="49" fontId="43" fillId="0" borderId="10" xfId="18" applyNumberFormat="1" applyFont="1" applyFill="1" applyBorder="1" applyAlignment="1" applyProtection="1">
      <alignment horizontal="center" vertical="center" wrapText="1"/>
      <protection locked="0"/>
    </xf>
    <xf numFmtId="49" fontId="4" fillId="0" borderId="9" xfId="18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18" applyNumberFormat="1" applyFont="1" applyFill="1" applyBorder="1" applyAlignment="1" applyProtection="1">
      <alignment horizontal="center" vertical="center" wrapText="1"/>
      <protection locked="0"/>
    </xf>
    <xf numFmtId="177" fontId="4" fillId="0" borderId="9" xfId="14" applyNumberFormat="1" applyFont="1" applyBorder="1" applyAlignment="1" applyProtection="1">
      <alignment horizontal="left" vertical="center" wrapText="1"/>
      <protection locked="0"/>
    </xf>
    <xf numFmtId="177" fontId="4" fillId="0" borderId="10" xfId="14" applyNumberFormat="1" applyFont="1" applyBorder="1" applyAlignment="1" applyProtection="1">
      <alignment horizontal="left" vertical="center" wrapText="1"/>
      <protection locked="0"/>
    </xf>
    <xf numFmtId="0" fontId="43" fillId="0" borderId="9" xfId="18" applyFont="1" applyFill="1" applyBorder="1" applyAlignment="1" applyProtection="1">
      <alignment horizontal="center" vertical="center" wrapText="1" shrinkToFit="1"/>
      <protection locked="0"/>
    </xf>
    <xf numFmtId="0" fontId="43" fillId="0" borderId="10" xfId="18" applyFont="1" applyFill="1" applyBorder="1" applyAlignment="1" applyProtection="1">
      <alignment horizontal="center" vertical="center" wrapText="1" shrinkToFit="1"/>
      <protection locked="0"/>
    </xf>
    <xf numFmtId="0" fontId="47" fillId="0" borderId="25" xfId="14" applyFont="1" applyBorder="1" applyAlignment="1" applyProtection="1">
      <alignment horizontal="center" vertical="center" wrapText="1"/>
      <protection locked="0"/>
    </xf>
    <xf numFmtId="0" fontId="47" fillId="0" borderId="51" xfId="14" applyFont="1" applyBorder="1" applyAlignment="1" applyProtection="1">
      <alignment horizontal="center" vertical="center" wrapText="1"/>
      <protection locked="0"/>
    </xf>
    <xf numFmtId="0" fontId="47" fillId="0" borderId="52" xfId="14" applyFont="1" applyBorder="1" applyAlignment="1" applyProtection="1">
      <alignment horizontal="center" vertical="center" wrapText="1"/>
      <protection locked="0"/>
    </xf>
    <xf numFmtId="0" fontId="48" fillId="0" borderId="9" xfId="5" applyFont="1" applyBorder="1" applyAlignment="1">
      <alignment horizontal="center" vertical="center" wrapText="1"/>
    </xf>
    <xf numFmtId="0" fontId="48" fillId="0" borderId="10" xfId="5" applyFont="1" applyBorder="1" applyAlignment="1">
      <alignment horizontal="center" vertical="center" wrapText="1"/>
    </xf>
    <xf numFmtId="177" fontId="48" fillId="0" borderId="9" xfId="5" applyNumberFormat="1" applyFont="1" applyBorder="1" applyAlignment="1">
      <alignment horizontal="center" vertical="center" wrapText="1"/>
    </xf>
    <xf numFmtId="177" fontId="48" fillId="0" borderId="10" xfId="5" applyNumberFormat="1" applyFont="1" applyBorder="1" applyAlignment="1">
      <alignment horizontal="center" vertical="center" wrapText="1"/>
    </xf>
    <xf numFmtId="180" fontId="48" fillId="0" borderId="9" xfId="5" applyNumberFormat="1" applyFont="1" applyBorder="1" applyAlignment="1">
      <alignment horizontal="center" vertical="center" wrapText="1"/>
    </xf>
    <xf numFmtId="180" fontId="48" fillId="0" borderId="10" xfId="5" applyNumberFormat="1" applyFont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left" vertical="center" wrapText="1"/>
    </xf>
    <xf numFmtId="177" fontId="44" fillId="0" borderId="5" xfId="0" applyNumberFormat="1" applyFont="1" applyFill="1" applyBorder="1" applyAlignment="1">
      <alignment horizontal="center" vertical="center" wrapText="1"/>
    </xf>
    <xf numFmtId="0" fontId="37" fillId="0" borderId="0" xfId="14" applyFont="1" applyFill="1" applyAlignment="1" applyProtection="1">
      <alignment horizontal="center" vertical="center" wrapText="1"/>
      <protection locked="0"/>
    </xf>
  </cellXfs>
  <cellStyles count="976">
    <cellStyle name="20% - 强调文字颜色 1 10" xfId="25"/>
    <cellStyle name="20% - 强调文字颜色 1 11" xfId="26"/>
    <cellStyle name="20% - 强调文字颜色 1 2" xfId="27"/>
    <cellStyle name="20% - 强调文字颜色 1 2 2" xfId="28"/>
    <cellStyle name="20% - 强调文字颜色 1 2 3" xfId="29"/>
    <cellStyle name="20% - 强调文字颜色 1 2 4" xfId="30"/>
    <cellStyle name="20% - 强调文字颜色 1 2 5" xfId="31"/>
    <cellStyle name="20% - 强调文字颜色 1 3" xfId="32"/>
    <cellStyle name="20% - 强调文字颜色 1 4" xfId="33"/>
    <cellStyle name="20% - 强调文字颜色 1 5" xfId="34"/>
    <cellStyle name="20% - 强调文字颜色 1 6" xfId="35"/>
    <cellStyle name="20% - 强调文字颜色 1 7" xfId="36"/>
    <cellStyle name="20% - 强调文字颜色 1 8" xfId="37"/>
    <cellStyle name="20% - 强调文字颜色 1 9" xfId="38"/>
    <cellStyle name="20% - 强调文字颜色 2 10" xfId="39"/>
    <cellStyle name="20% - 强调文字颜色 2 11" xfId="40"/>
    <cellStyle name="20% - 强调文字颜色 2 2" xfId="41"/>
    <cellStyle name="20% - 强调文字颜色 2 2 2" xfId="42"/>
    <cellStyle name="20% - 强调文字颜色 2 2 3" xfId="43"/>
    <cellStyle name="20% - 强调文字颜色 2 2 4" xfId="44"/>
    <cellStyle name="20% - 强调文字颜色 2 2 5" xfId="45"/>
    <cellStyle name="20% - 强调文字颜色 2 3" xfId="46"/>
    <cellStyle name="20% - 强调文字颜色 2 4" xfId="47"/>
    <cellStyle name="20% - 强调文字颜色 2 5" xfId="48"/>
    <cellStyle name="20% - 强调文字颜色 2 6" xfId="49"/>
    <cellStyle name="20% - 强调文字颜色 2 7" xfId="50"/>
    <cellStyle name="20% - 强调文字颜色 2 8" xfId="51"/>
    <cellStyle name="20% - 强调文字颜色 2 9" xfId="52"/>
    <cellStyle name="20% - 强调文字颜色 3 10" xfId="53"/>
    <cellStyle name="20% - 强调文字颜色 3 11" xfId="54"/>
    <cellStyle name="20% - 强调文字颜色 3 2" xfId="55"/>
    <cellStyle name="20% - 强调文字颜色 3 2 2" xfId="56"/>
    <cellStyle name="20% - 强调文字颜色 3 2 3" xfId="57"/>
    <cellStyle name="20% - 强调文字颜色 3 2 4" xfId="58"/>
    <cellStyle name="20% - 强调文字颜色 3 2 5" xfId="59"/>
    <cellStyle name="20% - 强调文字颜色 3 3" xfId="60"/>
    <cellStyle name="20% - 强调文字颜色 3 4" xfId="61"/>
    <cellStyle name="20% - 强调文字颜色 3 5" xfId="62"/>
    <cellStyle name="20% - 强调文字颜色 3 6" xfId="63"/>
    <cellStyle name="20% - 强调文字颜色 3 7" xfId="64"/>
    <cellStyle name="20% - 强调文字颜色 3 8" xfId="65"/>
    <cellStyle name="20% - 强调文字颜色 3 9" xfId="66"/>
    <cellStyle name="20% - 强调文字颜色 4 10" xfId="67"/>
    <cellStyle name="20% - 强调文字颜色 4 11" xfId="68"/>
    <cellStyle name="20% - 强调文字颜色 4 2" xfId="69"/>
    <cellStyle name="20% - 强调文字颜色 4 2 2" xfId="70"/>
    <cellStyle name="20% - 强调文字颜色 4 2 3" xfId="71"/>
    <cellStyle name="20% - 强调文字颜色 4 2 4" xfId="72"/>
    <cellStyle name="20% - 强调文字颜色 4 2 5" xfId="73"/>
    <cellStyle name="20% - 强调文字颜色 4 3" xfId="74"/>
    <cellStyle name="20% - 强调文字颜色 4 4" xfId="75"/>
    <cellStyle name="20% - 强调文字颜色 4 5" xfId="76"/>
    <cellStyle name="20% - 强调文字颜色 4 6" xfId="77"/>
    <cellStyle name="20% - 强调文字颜色 4 7" xfId="78"/>
    <cellStyle name="20% - 强调文字颜色 4 8" xfId="79"/>
    <cellStyle name="20% - 强调文字颜色 4 9" xfId="80"/>
    <cellStyle name="20% - 强调文字颜色 5 10" xfId="81"/>
    <cellStyle name="20% - 强调文字颜色 5 11" xfId="82"/>
    <cellStyle name="20% - 强调文字颜色 5 2" xfId="83"/>
    <cellStyle name="20% - 强调文字颜色 5 2 2" xfId="84"/>
    <cellStyle name="20% - 强调文字颜色 5 2 3" xfId="85"/>
    <cellStyle name="20% - 强调文字颜色 5 2 4" xfId="86"/>
    <cellStyle name="20% - 强调文字颜色 5 2 5" xfId="87"/>
    <cellStyle name="20% - 强调文字颜色 5 3" xfId="88"/>
    <cellStyle name="20% - 强调文字颜色 5 4" xfId="89"/>
    <cellStyle name="20% - 强调文字颜色 5 5" xfId="90"/>
    <cellStyle name="20% - 强调文字颜色 5 6" xfId="91"/>
    <cellStyle name="20% - 强调文字颜色 5 7" xfId="92"/>
    <cellStyle name="20% - 强调文字颜色 5 8" xfId="93"/>
    <cellStyle name="20% - 强调文字颜色 5 9" xfId="94"/>
    <cellStyle name="20% - 强调文字颜色 6 10" xfId="95"/>
    <cellStyle name="20% - 强调文字颜色 6 11" xfId="96"/>
    <cellStyle name="20% - 强调文字颜色 6 2" xfId="97"/>
    <cellStyle name="20% - 强调文字颜色 6 2 2" xfId="98"/>
    <cellStyle name="20% - 强调文字颜色 6 2 3" xfId="99"/>
    <cellStyle name="20% - 强调文字颜色 6 2 4" xfId="100"/>
    <cellStyle name="20% - 强调文字颜色 6 2 5" xfId="101"/>
    <cellStyle name="20% - 强调文字颜色 6 3" xfId="102"/>
    <cellStyle name="20% - 强调文字颜色 6 4" xfId="103"/>
    <cellStyle name="20% - 强调文字颜色 6 5" xfId="104"/>
    <cellStyle name="20% - 强调文字颜色 6 6" xfId="105"/>
    <cellStyle name="20% - 强调文字颜色 6 7" xfId="106"/>
    <cellStyle name="20% - 强调文字颜色 6 8" xfId="107"/>
    <cellStyle name="20% - 强调文字颜色 6 9" xfId="108"/>
    <cellStyle name="40% - 强调文字颜色 1 10" xfId="109"/>
    <cellStyle name="40% - 强调文字颜色 1 11" xfId="110"/>
    <cellStyle name="40% - 强调文字颜色 1 2" xfId="111"/>
    <cellStyle name="40% - 强调文字颜色 1 2 2" xfId="112"/>
    <cellStyle name="40% - 强调文字颜色 1 2 3" xfId="113"/>
    <cellStyle name="40% - 强调文字颜色 1 2 4" xfId="114"/>
    <cellStyle name="40% - 强调文字颜色 1 2 5" xfId="115"/>
    <cellStyle name="40% - 强调文字颜色 1 3" xfId="116"/>
    <cellStyle name="40% - 强调文字颜色 1 4" xfId="117"/>
    <cellStyle name="40% - 强调文字颜色 1 5" xfId="118"/>
    <cellStyle name="40% - 强调文字颜色 1 6" xfId="119"/>
    <cellStyle name="40% - 强调文字颜色 1 7" xfId="120"/>
    <cellStyle name="40% - 强调文字颜色 1 8" xfId="121"/>
    <cellStyle name="40% - 强调文字颜色 1 9" xfId="122"/>
    <cellStyle name="40% - 强调文字颜色 2 10" xfId="123"/>
    <cellStyle name="40% - 强调文字颜色 2 11" xfId="124"/>
    <cellStyle name="40% - 强调文字颜色 2 2" xfId="125"/>
    <cellStyle name="40% - 强调文字颜色 2 2 2" xfId="126"/>
    <cellStyle name="40% - 强调文字颜色 2 2 3" xfId="127"/>
    <cellStyle name="40% - 强调文字颜色 2 2 4" xfId="128"/>
    <cellStyle name="40% - 强调文字颜色 2 2 5" xfId="129"/>
    <cellStyle name="40% - 强调文字颜色 2 3" xfId="130"/>
    <cellStyle name="40% - 强调文字颜色 2 4" xfId="131"/>
    <cellStyle name="40% - 强调文字颜色 2 5" xfId="132"/>
    <cellStyle name="40% - 强调文字颜色 2 6" xfId="133"/>
    <cellStyle name="40% - 强调文字颜色 2 7" xfId="134"/>
    <cellStyle name="40% - 强调文字颜色 2 8" xfId="135"/>
    <cellStyle name="40% - 强调文字颜色 2 9" xfId="136"/>
    <cellStyle name="40% - 强调文字颜色 3 10" xfId="137"/>
    <cellStyle name="40% - 强调文字颜色 3 11" xfId="138"/>
    <cellStyle name="40% - 强调文字颜色 3 2" xfId="139"/>
    <cellStyle name="40% - 强调文字颜色 3 2 2" xfId="140"/>
    <cellStyle name="40% - 强调文字颜色 3 2 3" xfId="141"/>
    <cellStyle name="40% - 强调文字颜色 3 2 4" xfId="142"/>
    <cellStyle name="40% - 强调文字颜色 3 2 5" xfId="143"/>
    <cellStyle name="40% - 强调文字颜色 3 3" xfId="144"/>
    <cellStyle name="40% - 强调文字颜色 3 4" xfId="145"/>
    <cellStyle name="40% - 强调文字颜色 3 5" xfId="146"/>
    <cellStyle name="40% - 强调文字颜色 3 6" xfId="147"/>
    <cellStyle name="40% - 强调文字颜色 3 7" xfId="148"/>
    <cellStyle name="40% - 强调文字颜色 3 8" xfId="149"/>
    <cellStyle name="40% - 强调文字颜色 3 9" xfId="150"/>
    <cellStyle name="40% - 强调文字颜色 4 10" xfId="151"/>
    <cellStyle name="40% - 强调文字颜色 4 11" xfId="152"/>
    <cellStyle name="40% - 强调文字颜色 4 2" xfId="153"/>
    <cellStyle name="40% - 强调文字颜色 4 2 2" xfId="154"/>
    <cellStyle name="40% - 强调文字颜色 4 2 3" xfId="155"/>
    <cellStyle name="40% - 强调文字颜色 4 2 4" xfId="156"/>
    <cellStyle name="40% - 强调文字颜色 4 2 5" xfId="157"/>
    <cellStyle name="40% - 强调文字颜色 4 3" xfId="158"/>
    <cellStyle name="40% - 强调文字颜色 4 4" xfId="159"/>
    <cellStyle name="40% - 强调文字颜色 4 5" xfId="160"/>
    <cellStyle name="40% - 强调文字颜色 4 6" xfId="161"/>
    <cellStyle name="40% - 强调文字颜色 4 7" xfId="162"/>
    <cellStyle name="40% - 强调文字颜色 4 8" xfId="163"/>
    <cellStyle name="40% - 强调文字颜色 4 9" xfId="164"/>
    <cellStyle name="40% - 强调文字颜色 5 10" xfId="165"/>
    <cellStyle name="40% - 强调文字颜色 5 11" xfId="166"/>
    <cellStyle name="40% - 强调文字颜色 5 2" xfId="167"/>
    <cellStyle name="40% - 强调文字颜色 5 2 2" xfId="168"/>
    <cellStyle name="40% - 强调文字颜色 5 2 3" xfId="169"/>
    <cellStyle name="40% - 强调文字颜色 5 2 4" xfId="170"/>
    <cellStyle name="40% - 强调文字颜色 5 2 5" xfId="171"/>
    <cellStyle name="40% - 强调文字颜色 5 3" xfId="172"/>
    <cellStyle name="40% - 强调文字颜色 5 4" xfId="173"/>
    <cellStyle name="40% - 强调文字颜色 5 5" xfId="174"/>
    <cellStyle name="40% - 强调文字颜色 5 6" xfId="175"/>
    <cellStyle name="40% - 强调文字颜色 5 7" xfId="176"/>
    <cellStyle name="40% - 强调文字颜色 5 8" xfId="177"/>
    <cellStyle name="40% - 强调文字颜色 5 9" xfId="178"/>
    <cellStyle name="40% - 强调文字颜色 6 10" xfId="179"/>
    <cellStyle name="40% - 强调文字颜色 6 11" xfId="180"/>
    <cellStyle name="40% - 强调文字颜色 6 2" xfId="181"/>
    <cellStyle name="40% - 强调文字颜色 6 2 2" xfId="182"/>
    <cellStyle name="40% - 强调文字颜色 6 2 3" xfId="183"/>
    <cellStyle name="40% - 强调文字颜色 6 2 4" xfId="184"/>
    <cellStyle name="40% - 强调文字颜色 6 2 5" xfId="185"/>
    <cellStyle name="40% - 强调文字颜色 6 3" xfId="186"/>
    <cellStyle name="40% - 强调文字颜色 6 4" xfId="187"/>
    <cellStyle name="40% - 强调文字颜色 6 5" xfId="188"/>
    <cellStyle name="40% - 强调文字颜色 6 6" xfId="189"/>
    <cellStyle name="40% - 强调文字颜色 6 7" xfId="190"/>
    <cellStyle name="40% - 强调文字颜色 6 8" xfId="191"/>
    <cellStyle name="40% - 强调文字颜色 6 9" xfId="192"/>
    <cellStyle name="60% - 强调文字颜色 1 10" xfId="193"/>
    <cellStyle name="60% - 强调文字颜色 1 11" xfId="194"/>
    <cellStyle name="60% - 强调文字颜色 1 2" xfId="195"/>
    <cellStyle name="60% - 强调文字颜色 1 2 2" xfId="196"/>
    <cellStyle name="60% - 强调文字颜色 1 2 3" xfId="197"/>
    <cellStyle name="60% - 强调文字颜色 1 2 4" xfId="198"/>
    <cellStyle name="60% - 强调文字颜色 1 2 5" xfId="199"/>
    <cellStyle name="60% - 强调文字颜色 1 3" xfId="200"/>
    <cellStyle name="60% - 强调文字颜色 1 4" xfId="201"/>
    <cellStyle name="60% - 强调文字颜色 1 5" xfId="202"/>
    <cellStyle name="60% - 强调文字颜色 1 6" xfId="203"/>
    <cellStyle name="60% - 强调文字颜色 1 7" xfId="204"/>
    <cellStyle name="60% - 强调文字颜色 1 8" xfId="205"/>
    <cellStyle name="60% - 强调文字颜色 1 9" xfId="206"/>
    <cellStyle name="60% - 强调文字颜色 2 10" xfId="207"/>
    <cellStyle name="60% - 强调文字颜色 2 11" xfId="208"/>
    <cellStyle name="60% - 强调文字颜色 2 2" xfId="209"/>
    <cellStyle name="60% - 强调文字颜色 2 2 2" xfId="210"/>
    <cellStyle name="60% - 强调文字颜色 2 2 3" xfId="211"/>
    <cellStyle name="60% - 强调文字颜色 2 2 4" xfId="212"/>
    <cellStyle name="60% - 强调文字颜色 2 2 5" xfId="213"/>
    <cellStyle name="60% - 强调文字颜色 2 3" xfId="214"/>
    <cellStyle name="60% - 强调文字颜色 2 4" xfId="215"/>
    <cellStyle name="60% - 强调文字颜色 2 5" xfId="216"/>
    <cellStyle name="60% - 强调文字颜色 2 6" xfId="217"/>
    <cellStyle name="60% - 强调文字颜色 2 7" xfId="218"/>
    <cellStyle name="60% - 强调文字颜色 2 8" xfId="219"/>
    <cellStyle name="60% - 强调文字颜色 2 9" xfId="220"/>
    <cellStyle name="60% - 强调文字颜色 3 10" xfId="221"/>
    <cellStyle name="60% - 强调文字颜色 3 11" xfId="222"/>
    <cellStyle name="60% - 强调文字颜色 3 2" xfId="223"/>
    <cellStyle name="60% - 强调文字颜色 3 2 2" xfId="224"/>
    <cellStyle name="60% - 强调文字颜色 3 2 3" xfId="225"/>
    <cellStyle name="60% - 强调文字颜色 3 2 4" xfId="226"/>
    <cellStyle name="60% - 强调文字颜色 3 2 5" xfId="227"/>
    <cellStyle name="60% - 强调文字颜色 3 3" xfId="228"/>
    <cellStyle name="60% - 强调文字颜色 3 4" xfId="229"/>
    <cellStyle name="60% - 强调文字颜色 3 5" xfId="230"/>
    <cellStyle name="60% - 强调文字颜色 3 6" xfId="231"/>
    <cellStyle name="60% - 强调文字颜色 3 7" xfId="232"/>
    <cellStyle name="60% - 强调文字颜色 3 8" xfId="233"/>
    <cellStyle name="60% - 强调文字颜色 3 9" xfId="234"/>
    <cellStyle name="60% - 强调文字颜色 4 10" xfId="235"/>
    <cellStyle name="60% - 强调文字颜色 4 11" xfId="236"/>
    <cellStyle name="60% - 强调文字颜色 4 2" xfId="237"/>
    <cellStyle name="60% - 强调文字颜色 4 2 2" xfId="238"/>
    <cellStyle name="60% - 强调文字颜色 4 2 3" xfId="239"/>
    <cellStyle name="60% - 强调文字颜色 4 2 4" xfId="240"/>
    <cellStyle name="60% - 强调文字颜色 4 2 5" xfId="241"/>
    <cellStyle name="60% - 强调文字颜色 4 3" xfId="242"/>
    <cellStyle name="60% - 强调文字颜色 4 4" xfId="243"/>
    <cellStyle name="60% - 强调文字颜色 4 5" xfId="244"/>
    <cellStyle name="60% - 强调文字颜色 4 6" xfId="245"/>
    <cellStyle name="60% - 强调文字颜色 4 7" xfId="246"/>
    <cellStyle name="60% - 强调文字颜色 4 8" xfId="247"/>
    <cellStyle name="60% - 强调文字颜色 4 9" xfId="248"/>
    <cellStyle name="60% - 强调文字颜色 5 10" xfId="249"/>
    <cellStyle name="60% - 强调文字颜色 5 11" xfId="250"/>
    <cellStyle name="60% - 强调文字颜色 5 2" xfId="251"/>
    <cellStyle name="60% - 强调文字颜色 5 2 2" xfId="252"/>
    <cellStyle name="60% - 强调文字颜色 5 2 3" xfId="253"/>
    <cellStyle name="60% - 强调文字颜色 5 2 4" xfId="254"/>
    <cellStyle name="60% - 强调文字颜色 5 2 5" xfId="255"/>
    <cellStyle name="60% - 强调文字颜色 5 3" xfId="256"/>
    <cellStyle name="60% - 强调文字颜色 5 4" xfId="257"/>
    <cellStyle name="60% - 强调文字颜色 5 5" xfId="258"/>
    <cellStyle name="60% - 强调文字颜色 5 6" xfId="259"/>
    <cellStyle name="60% - 强调文字颜色 5 7" xfId="260"/>
    <cellStyle name="60% - 强调文字颜色 5 8" xfId="261"/>
    <cellStyle name="60% - 强调文字颜色 5 9" xfId="262"/>
    <cellStyle name="60% - 强调文字颜色 6 10" xfId="263"/>
    <cellStyle name="60% - 强调文字颜色 6 11" xfId="264"/>
    <cellStyle name="60% - 强调文字颜色 6 2" xfId="265"/>
    <cellStyle name="60% - 强调文字颜色 6 2 2" xfId="266"/>
    <cellStyle name="60% - 强调文字颜色 6 2 3" xfId="267"/>
    <cellStyle name="60% - 强调文字颜色 6 2 4" xfId="268"/>
    <cellStyle name="60% - 强调文字颜色 6 2 5" xfId="269"/>
    <cellStyle name="60% - 强调文字颜色 6 3" xfId="270"/>
    <cellStyle name="60% - 强调文字颜色 6 4" xfId="271"/>
    <cellStyle name="60% - 强调文字颜色 6 5" xfId="272"/>
    <cellStyle name="60% - 强调文字颜色 6 6" xfId="273"/>
    <cellStyle name="60% - 强调文字颜色 6 7" xfId="274"/>
    <cellStyle name="60% - 强调文字颜色 6 8" xfId="275"/>
    <cellStyle name="60% - 强调文字颜色 6 9" xfId="276"/>
    <cellStyle name="BOM_Level_1" xfId="9"/>
    <cellStyle name="BOM_Level_Below3" xfId="4"/>
    <cellStyle name="BOM_Level_Below3 3 2 2" xfId="18"/>
    <cellStyle name="BOM_Level_Below3 4 2" xfId="17"/>
    <cellStyle name="Normal_Rag6Idx" xfId="277"/>
    <cellStyle name="RowLevel_1" xfId="1" builtinId="1" iLevel="0"/>
    <cellStyle name="标题 1 10" xfId="278"/>
    <cellStyle name="标题 1 11" xfId="279"/>
    <cellStyle name="标题 1 2" xfId="280"/>
    <cellStyle name="标题 1 2 2" xfId="281"/>
    <cellStyle name="标题 1 2 3" xfId="282"/>
    <cellStyle name="标题 1 2 4" xfId="283"/>
    <cellStyle name="标题 1 2 5" xfId="284"/>
    <cellStyle name="标题 1 3" xfId="285"/>
    <cellStyle name="标题 1 4" xfId="286"/>
    <cellStyle name="标题 1 5" xfId="287"/>
    <cellStyle name="标题 1 6" xfId="288"/>
    <cellStyle name="标题 1 7" xfId="289"/>
    <cellStyle name="标题 1 8" xfId="290"/>
    <cellStyle name="标题 1 9" xfId="291"/>
    <cellStyle name="标题 10" xfId="292"/>
    <cellStyle name="标题 11" xfId="293"/>
    <cellStyle name="标题 12" xfId="294"/>
    <cellStyle name="标题 13" xfId="295"/>
    <cellStyle name="标题 14" xfId="296"/>
    <cellStyle name="标题 2 10" xfId="297"/>
    <cellStyle name="标题 2 11" xfId="298"/>
    <cellStyle name="标题 2 2" xfId="299"/>
    <cellStyle name="标题 2 2 2" xfId="300"/>
    <cellStyle name="标题 2 2 3" xfId="301"/>
    <cellStyle name="标题 2 2 4" xfId="302"/>
    <cellStyle name="标题 2 2 5" xfId="303"/>
    <cellStyle name="标题 2 3" xfId="304"/>
    <cellStyle name="标题 2 4" xfId="305"/>
    <cellStyle name="标题 2 5" xfId="306"/>
    <cellStyle name="标题 2 6" xfId="307"/>
    <cellStyle name="标题 2 7" xfId="308"/>
    <cellStyle name="标题 2 8" xfId="309"/>
    <cellStyle name="标题 2 9" xfId="310"/>
    <cellStyle name="标题 3 10" xfId="311"/>
    <cellStyle name="标题 3 11" xfId="312"/>
    <cellStyle name="标题 3 2" xfId="313"/>
    <cellStyle name="标题 3 2 2" xfId="314"/>
    <cellStyle name="标题 3 2 3" xfId="315"/>
    <cellStyle name="标题 3 2 4" xfId="316"/>
    <cellStyle name="标题 3 2 5" xfId="317"/>
    <cellStyle name="标题 3 3" xfId="318"/>
    <cellStyle name="标题 3 4" xfId="319"/>
    <cellStyle name="标题 3 5" xfId="320"/>
    <cellStyle name="标题 3 6" xfId="321"/>
    <cellStyle name="标题 3 7" xfId="322"/>
    <cellStyle name="标题 3 8" xfId="323"/>
    <cellStyle name="标题 3 9" xfId="324"/>
    <cellStyle name="标题 4 10" xfId="325"/>
    <cellStyle name="标题 4 11" xfId="326"/>
    <cellStyle name="标题 4 2" xfId="327"/>
    <cellStyle name="标题 4 2 2" xfId="328"/>
    <cellStyle name="标题 4 2 3" xfId="329"/>
    <cellStyle name="标题 4 2 4" xfId="330"/>
    <cellStyle name="标题 4 2 5" xfId="331"/>
    <cellStyle name="标题 4 3" xfId="332"/>
    <cellStyle name="标题 4 4" xfId="333"/>
    <cellStyle name="标题 4 5" xfId="334"/>
    <cellStyle name="标题 4 6" xfId="335"/>
    <cellStyle name="标题 4 7" xfId="336"/>
    <cellStyle name="标题 4 8" xfId="337"/>
    <cellStyle name="标题 4 9" xfId="338"/>
    <cellStyle name="标题 5" xfId="339"/>
    <cellStyle name="标题 5 2" xfId="340"/>
    <cellStyle name="标题 5 3" xfId="341"/>
    <cellStyle name="标题 5 4" xfId="342"/>
    <cellStyle name="标题 6" xfId="343"/>
    <cellStyle name="标题 7" xfId="344"/>
    <cellStyle name="标题 8" xfId="345"/>
    <cellStyle name="标题 9" xfId="346"/>
    <cellStyle name="差 10" xfId="347"/>
    <cellStyle name="差 11" xfId="348"/>
    <cellStyle name="差 2" xfId="349"/>
    <cellStyle name="差 2 2" xfId="350"/>
    <cellStyle name="差 2 3" xfId="351"/>
    <cellStyle name="差 2 4" xfId="352"/>
    <cellStyle name="差 2 5" xfId="353"/>
    <cellStyle name="差 3" xfId="354"/>
    <cellStyle name="差 4" xfId="355"/>
    <cellStyle name="差 5" xfId="356"/>
    <cellStyle name="差 6" xfId="357"/>
    <cellStyle name="差 7" xfId="358"/>
    <cellStyle name="差 8" xfId="359"/>
    <cellStyle name="差 9" xfId="360"/>
    <cellStyle name="差_KING" xfId="973"/>
    <cellStyle name="常规" xfId="0" builtinId="0"/>
    <cellStyle name="常规 10" xfId="8"/>
    <cellStyle name="常规 10 2" xfId="361"/>
    <cellStyle name="常规 11" xfId="362"/>
    <cellStyle name="常规 12" xfId="363"/>
    <cellStyle name="常规 13" xfId="364"/>
    <cellStyle name="常规 14" xfId="365"/>
    <cellStyle name="常规 15" xfId="366"/>
    <cellStyle name="常规 16" xfId="367"/>
    <cellStyle name="常规 17" xfId="368"/>
    <cellStyle name="常规 18" xfId="369"/>
    <cellStyle name="常规 19" xfId="370"/>
    <cellStyle name="常规 2" xfId="10"/>
    <cellStyle name="常规 2 10" xfId="371"/>
    <cellStyle name="常规 2 11" xfId="372"/>
    <cellStyle name="常规 2 12" xfId="373"/>
    <cellStyle name="常规 2 13" xfId="374"/>
    <cellStyle name="常规 2 14" xfId="375"/>
    <cellStyle name="常规 2 15" xfId="376"/>
    <cellStyle name="常规 2 16" xfId="377"/>
    <cellStyle name="常规 2 17" xfId="378"/>
    <cellStyle name="常规 2 18" xfId="379"/>
    <cellStyle name="常规 2 19" xfId="380"/>
    <cellStyle name="常规 2 2" xfId="7"/>
    <cellStyle name="常规 2 2 10" xfId="381"/>
    <cellStyle name="常规 2 2 11" xfId="382"/>
    <cellStyle name="常规 2 2 12" xfId="383"/>
    <cellStyle name="常规 2 2 13" xfId="384"/>
    <cellStyle name="常规 2 2 14" xfId="385"/>
    <cellStyle name="常规 2 2 15" xfId="386"/>
    <cellStyle name="常规 2 2 16" xfId="387"/>
    <cellStyle name="常规 2 2 17" xfId="388"/>
    <cellStyle name="常规 2 2 18" xfId="389"/>
    <cellStyle name="常规 2 2 19" xfId="390"/>
    <cellStyle name="常规 2 2 2" xfId="391"/>
    <cellStyle name="常规 2 2 2 10" xfId="392"/>
    <cellStyle name="常规 2 2 2 11" xfId="393"/>
    <cellStyle name="常规 2 2 2 12" xfId="394"/>
    <cellStyle name="常规 2 2 2 13" xfId="395"/>
    <cellStyle name="常规 2 2 2 14" xfId="396"/>
    <cellStyle name="常规 2 2 2 15" xfId="397"/>
    <cellStyle name="常规 2 2 2 16" xfId="398"/>
    <cellStyle name="常规 2 2 2 17" xfId="399"/>
    <cellStyle name="常规 2 2 2 18" xfId="400"/>
    <cellStyle name="常规 2 2 2 19" xfId="401"/>
    <cellStyle name="常规 2 2 2 2" xfId="402"/>
    <cellStyle name="常规 2 2 2 2 10" xfId="403"/>
    <cellStyle name="常规 2 2 2 2 11" xfId="404"/>
    <cellStyle name="常规 2 2 2 2 12" xfId="405"/>
    <cellStyle name="常规 2 2 2 2 13" xfId="406"/>
    <cellStyle name="常规 2 2 2 2 14" xfId="407"/>
    <cellStyle name="常规 2 2 2 2 15" xfId="408"/>
    <cellStyle name="常规 2 2 2 2 16" xfId="409"/>
    <cellStyle name="常规 2 2 2 2 17" xfId="410"/>
    <cellStyle name="常规 2 2 2 2 18" xfId="411"/>
    <cellStyle name="常规 2 2 2 2 19" xfId="412"/>
    <cellStyle name="常规 2 2 2 2 2" xfId="413"/>
    <cellStyle name="常规 2 2 2 2 2 2" xfId="414"/>
    <cellStyle name="常规 2 2 2 2 20" xfId="415"/>
    <cellStyle name="常规 2 2 2 2 21" xfId="416"/>
    <cellStyle name="常规 2 2 2 2 22" xfId="417"/>
    <cellStyle name="常规 2 2 2 2 3" xfId="418"/>
    <cellStyle name="常规 2 2 2 2 4" xfId="419"/>
    <cellStyle name="常规 2 2 2 2 5" xfId="420"/>
    <cellStyle name="常规 2 2 2 2 6" xfId="421"/>
    <cellStyle name="常规 2 2 2 2 7" xfId="422"/>
    <cellStyle name="常规 2 2 2 2 8" xfId="423"/>
    <cellStyle name="常规 2 2 2 2 9" xfId="424"/>
    <cellStyle name="常规 2 2 2 20" xfId="425"/>
    <cellStyle name="常规 2 2 2 21" xfId="426"/>
    <cellStyle name="常规 2 2 2 22" xfId="427"/>
    <cellStyle name="常规 2 2 2 3" xfId="428"/>
    <cellStyle name="常规 2 2 2 4" xfId="429"/>
    <cellStyle name="常规 2 2 2 5" xfId="430"/>
    <cellStyle name="常规 2 2 2 6" xfId="431"/>
    <cellStyle name="常规 2 2 2 7" xfId="432"/>
    <cellStyle name="常规 2 2 2 8" xfId="433"/>
    <cellStyle name="常规 2 2 2 9" xfId="434"/>
    <cellStyle name="常规 2 2 20" xfId="435"/>
    <cellStyle name="常规 2 2 21" xfId="436"/>
    <cellStyle name="常规 2 2 22" xfId="437"/>
    <cellStyle name="常规 2 2 23" xfId="438"/>
    <cellStyle name="常规 2 2 24" xfId="439"/>
    <cellStyle name="常规 2 2 25" xfId="440"/>
    <cellStyle name="常规 2 2 26" xfId="441"/>
    <cellStyle name="常规 2 2 3" xfId="442"/>
    <cellStyle name="常规 2 2 4" xfId="443"/>
    <cellStyle name="常规 2 2 5" xfId="444"/>
    <cellStyle name="常规 2 2 6" xfId="445"/>
    <cellStyle name="常规 2 2 7" xfId="446"/>
    <cellStyle name="常规 2 2 8" xfId="447"/>
    <cellStyle name="常规 2 2 9" xfId="448"/>
    <cellStyle name="常规 2 20" xfId="449"/>
    <cellStyle name="常规 2 21" xfId="450"/>
    <cellStyle name="常规 2 22" xfId="451"/>
    <cellStyle name="常规 2 23" xfId="452"/>
    <cellStyle name="常规 2 24" xfId="453"/>
    <cellStyle name="常规 2 25" xfId="454"/>
    <cellStyle name="常规 2 26" xfId="455"/>
    <cellStyle name="常规 2 27" xfId="5"/>
    <cellStyle name="常规 2 28" xfId="21"/>
    <cellStyle name="常规 2 28 2" xfId="969"/>
    <cellStyle name="常规 2 3" xfId="456"/>
    <cellStyle name="常规 2 4" xfId="457"/>
    <cellStyle name="常规 2 5" xfId="458"/>
    <cellStyle name="常规 2 6" xfId="459"/>
    <cellStyle name="常规 2 7" xfId="460"/>
    <cellStyle name="常规 2 8" xfId="461"/>
    <cellStyle name="常规 2 9" xfId="462"/>
    <cellStyle name="常规 20" xfId="463"/>
    <cellStyle name="常规 21" xfId="464"/>
    <cellStyle name="常规 22" xfId="465"/>
    <cellStyle name="常规 23" xfId="466"/>
    <cellStyle name="常规 24" xfId="467"/>
    <cellStyle name="常规 25" xfId="468"/>
    <cellStyle name="常规 26" xfId="469"/>
    <cellStyle name="常规 27" xfId="470"/>
    <cellStyle name="常规 28" xfId="471"/>
    <cellStyle name="常规 29" xfId="472"/>
    <cellStyle name="常规 3" xfId="12"/>
    <cellStyle name="常规 3 10" xfId="473"/>
    <cellStyle name="常规 3 11" xfId="474"/>
    <cellStyle name="常规 3 12" xfId="475"/>
    <cellStyle name="常规 3 13" xfId="476"/>
    <cellStyle name="常规 3 14" xfId="477"/>
    <cellStyle name="常规 3 15" xfId="478"/>
    <cellStyle name="常规 3 16" xfId="479"/>
    <cellStyle name="常规 3 17" xfId="480"/>
    <cellStyle name="常规 3 18" xfId="481"/>
    <cellStyle name="常规 3 19" xfId="482"/>
    <cellStyle name="常规 3 2" xfId="483"/>
    <cellStyle name="常规 3 2 10" xfId="484"/>
    <cellStyle name="常规 3 2 11" xfId="485"/>
    <cellStyle name="常规 3 2 12" xfId="486"/>
    <cellStyle name="常规 3 2 13" xfId="487"/>
    <cellStyle name="常规 3 2 14" xfId="488"/>
    <cellStyle name="常规 3 2 15" xfId="489"/>
    <cellStyle name="常规 3 2 16" xfId="490"/>
    <cellStyle name="常规 3 2 17" xfId="491"/>
    <cellStyle name="常规 3 2 18" xfId="492"/>
    <cellStyle name="常规 3 2 19" xfId="493"/>
    <cellStyle name="常规 3 2 2" xfId="494"/>
    <cellStyle name="常规 3 2 2 2" xfId="495"/>
    <cellStyle name="常规 3 2 20" xfId="496"/>
    <cellStyle name="常规 3 2 21" xfId="497"/>
    <cellStyle name="常规 3 2 22" xfId="498"/>
    <cellStyle name="常规 3 2 3" xfId="499"/>
    <cellStyle name="常规 3 2 4" xfId="500"/>
    <cellStyle name="常规 3 2 5" xfId="501"/>
    <cellStyle name="常规 3 2 6" xfId="502"/>
    <cellStyle name="常规 3 2 7" xfId="503"/>
    <cellStyle name="常规 3 2 8" xfId="504"/>
    <cellStyle name="常规 3 2 9" xfId="505"/>
    <cellStyle name="常规 3 20" xfId="506"/>
    <cellStyle name="常规 3 21" xfId="507"/>
    <cellStyle name="常规 3 22" xfId="508"/>
    <cellStyle name="常规 3 23" xfId="509"/>
    <cellStyle name="常规 3 24" xfId="510"/>
    <cellStyle name="常规 3 25" xfId="511"/>
    <cellStyle name="常规 3 26" xfId="512"/>
    <cellStyle name="常规 3 27" xfId="513"/>
    <cellStyle name="常规 3 28" xfId="514"/>
    <cellStyle name="常规 3 29" xfId="3"/>
    <cellStyle name="常规 3 3" xfId="515"/>
    <cellStyle name="常规 3 30" xfId="19"/>
    <cellStyle name="常规 3 4" xfId="516"/>
    <cellStyle name="常规 3 5" xfId="517"/>
    <cellStyle name="常规 3 6" xfId="518"/>
    <cellStyle name="常规 3 7" xfId="519"/>
    <cellStyle name="常规 3 8" xfId="520"/>
    <cellStyle name="常规 3 9" xfId="521"/>
    <cellStyle name="常规 30" xfId="522"/>
    <cellStyle name="常规 31" xfId="523"/>
    <cellStyle name="常规 32" xfId="524"/>
    <cellStyle name="常规 33" xfId="525"/>
    <cellStyle name="常规 34" xfId="526"/>
    <cellStyle name="常规 35" xfId="527"/>
    <cellStyle name="常规 36" xfId="528"/>
    <cellStyle name="常规 37" xfId="529"/>
    <cellStyle name="常规 38" xfId="530"/>
    <cellStyle name="常规 39" xfId="531"/>
    <cellStyle name="常规 4" xfId="16"/>
    <cellStyle name="常规 4 10" xfId="533"/>
    <cellStyle name="常规 4 11" xfId="534"/>
    <cellStyle name="常规 4 12" xfId="535"/>
    <cellStyle name="常规 4 13" xfId="536"/>
    <cellStyle name="常规 4 14" xfId="537"/>
    <cellStyle name="常规 4 15" xfId="538"/>
    <cellStyle name="常规 4 16" xfId="539"/>
    <cellStyle name="常规 4 17" xfId="540"/>
    <cellStyle name="常规 4 18" xfId="541"/>
    <cellStyle name="常规 4 19" xfId="542"/>
    <cellStyle name="常规 4 2" xfId="13"/>
    <cellStyle name="常规 4 2 10" xfId="544"/>
    <cellStyle name="常规 4 2 11" xfId="545"/>
    <cellStyle name="常规 4 2 12" xfId="546"/>
    <cellStyle name="常规 4 2 13" xfId="547"/>
    <cellStyle name="常规 4 2 14" xfId="548"/>
    <cellStyle name="常规 4 2 15" xfId="549"/>
    <cellStyle name="常规 4 2 16" xfId="550"/>
    <cellStyle name="常规 4 2 17" xfId="551"/>
    <cellStyle name="常规 4 2 18" xfId="552"/>
    <cellStyle name="常规 4 2 19" xfId="553"/>
    <cellStyle name="常规 4 2 2" xfId="554"/>
    <cellStyle name="常规 4 2 2 10" xfId="555"/>
    <cellStyle name="常规 4 2 2 11" xfId="556"/>
    <cellStyle name="常规 4 2 2 12" xfId="557"/>
    <cellStyle name="常规 4 2 2 2" xfId="558"/>
    <cellStyle name="常规 4 2 2 3" xfId="559"/>
    <cellStyle name="常规 4 2 2 4" xfId="560"/>
    <cellStyle name="常规 4 2 2 5" xfId="561"/>
    <cellStyle name="常规 4 2 2 6" xfId="562"/>
    <cellStyle name="常规 4 2 2 7" xfId="563"/>
    <cellStyle name="常规 4 2 2 8" xfId="564"/>
    <cellStyle name="常规 4 2 2 9" xfId="565"/>
    <cellStyle name="常规 4 2 20" xfId="566"/>
    <cellStyle name="常规 4 2 21" xfId="567"/>
    <cellStyle name="常规 4 2 22" xfId="568"/>
    <cellStyle name="常规 4 2 23" xfId="569"/>
    <cellStyle name="常规 4 2 24" xfId="570"/>
    <cellStyle name="常规 4 2 25" xfId="543"/>
    <cellStyle name="常规 4 2 3" xfId="571"/>
    <cellStyle name="常规 4 2 4" xfId="572"/>
    <cellStyle name="常规 4 2 5" xfId="573"/>
    <cellStyle name="常规 4 2 6" xfId="574"/>
    <cellStyle name="常规 4 2 7" xfId="575"/>
    <cellStyle name="常规 4 2 8" xfId="576"/>
    <cellStyle name="常规 4 2 9" xfId="577"/>
    <cellStyle name="常规 4 20" xfId="578"/>
    <cellStyle name="常规 4 21" xfId="579"/>
    <cellStyle name="常规 4 22" xfId="580"/>
    <cellStyle name="常规 4 23" xfId="581"/>
    <cellStyle name="常规 4 24" xfId="582"/>
    <cellStyle name="常规 4 25" xfId="532"/>
    <cellStyle name="常规 4 3" xfId="583"/>
    <cellStyle name="常规 4 4" xfId="584"/>
    <cellStyle name="常规 4 5" xfId="585"/>
    <cellStyle name="常规 4 6" xfId="586"/>
    <cellStyle name="常规 4 7" xfId="587"/>
    <cellStyle name="常规 4 8" xfId="588"/>
    <cellStyle name="常规 4 9" xfId="589"/>
    <cellStyle name="常规 40" xfId="20"/>
    <cellStyle name="常规 40 2" xfId="970"/>
    <cellStyle name="常规 41" xfId="23"/>
    <cellStyle name="常规 42" xfId="972"/>
    <cellStyle name="常规 5" xfId="22"/>
    <cellStyle name="常规 5 2" xfId="6"/>
    <cellStyle name="常规 5 2 2" xfId="15"/>
    <cellStyle name="常规 5 2 2 2" xfId="591"/>
    <cellStyle name="常规 5 3" xfId="590"/>
    <cellStyle name="常规 6" xfId="592"/>
    <cellStyle name="常规 6 10" xfId="593"/>
    <cellStyle name="常规 6 11" xfId="594"/>
    <cellStyle name="常规 6 12" xfId="595"/>
    <cellStyle name="常规 6 13" xfId="596"/>
    <cellStyle name="常规 6 14" xfId="597"/>
    <cellStyle name="常规 6 15" xfId="598"/>
    <cellStyle name="常规 6 16" xfId="599"/>
    <cellStyle name="常规 6 17" xfId="600"/>
    <cellStyle name="常规 6 18" xfId="601"/>
    <cellStyle name="常规 6 19" xfId="602"/>
    <cellStyle name="常规 6 2" xfId="603"/>
    <cellStyle name="常规 6 2 10" xfId="604"/>
    <cellStyle name="常规 6 2 11" xfId="605"/>
    <cellStyle name="常规 6 2 12" xfId="606"/>
    <cellStyle name="常规 6 2 2" xfId="607"/>
    <cellStyle name="常规 6 2 3" xfId="608"/>
    <cellStyle name="常规 6 2 4" xfId="609"/>
    <cellStyle name="常规 6 2 5" xfId="610"/>
    <cellStyle name="常规 6 2 6" xfId="611"/>
    <cellStyle name="常规 6 2 7" xfId="612"/>
    <cellStyle name="常规 6 2 8" xfId="613"/>
    <cellStyle name="常规 6 2 9" xfId="614"/>
    <cellStyle name="常规 6 20" xfId="615"/>
    <cellStyle name="常规 6 21" xfId="616"/>
    <cellStyle name="常规 6 22" xfId="617"/>
    <cellStyle name="常规 6 23" xfId="618"/>
    <cellStyle name="常规 6 24" xfId="619"/>
    <cellStyle name="常规 6 3" xfId="620"/>
    <cellStyle name="常规 6 4" xfId="621"/>
    <cellStyle name="常规 6 5" xfId="622"/>
    <cellStyle name="常规 6 6" xfId="623"/>
    <cellStyle name="常规 6 7" xfId="624"/>
    <cellStyle name="常规 6 8" xfId="625"/>
    <cellStyle name="常规 6 9" xfId="626"/>
    <cellStyle name="常规 7" xfId="627"/>
    <cellStyle name="常规 7 10" xfId="628"/>
    <cellStyle name="常规 7 11" xfId="629"/>
    <cellStyle name="常规 7 12" xfId="630"/>
    <cellStyle name="常规 7 13" xfId="631"/>
    <cellStyle name="常规 7 14" xfId="632"/>
    <cellStyle name="常规 7 15" xfId="633"/>
    <cellStyle name="常规 7 16" xfId="634"/>
    <cellStyle name="常规 7 17" xfId="635"/>
    <cellStyle name="常规 7 18" xfId="636"/>
    <cellStyle name="常规 7 19" xfId="637"/>
    <cellStyle name="常规 7 2" xfId="638"/>
    <cellStyle name="常规 7 2 10" xfId="639"/>
    <cellStyle name="常规 7 2 11" xfId="640"/>
    <cellStyle name="常规 7 2 12" xfId="641"/>
    <cellStyle name="常规 7 2 2" xfId="642"/>
    <cellStyle name="常规 7 2 3" xfId="643"/>
    <cellStyle name="常规 7 2 4" xfId="644"/>
    <cellStyle name="常规 7 2 5" xfId="645"/>
    <cellStyle name="常规 7 2 6" xfId="646"/>
    <cellStyle name="常规 7 2 7" xfId="647"/>
    <cellStyle name="常规 7 2 8" xfId="648"/>
    <cellStyle name="常规 7 2 9" xfId="649"/>
    <cellStyle name="常规 7 20" xfId="650"/>
    <cellStyle name="常规 7 21" xfId="651"/>
    <cellStyle name="常规 7 22" xfId="652"/>
    <cellStyle name="常规 7 23" xfId="653"/>
    <cellStyle name="常规 7 24" xfId="654"/>
    <cellStyle name="常规 7 3" xfId="655"/>
    <cellStyle name="常规 7 4" xfId="656"/>
    <cellStyle name="常规 7 5" xfId="657"/>
    <cellStyle name="常规 7 6" xfId="658"/>
    <cellStyle name="常规 7 7" xfId="659"/>
    <cellStyle name="常规 7 8" xfId="660"/>
    <cellStyle name="常规 7 9" xfId="661"/>
    <cellStyle name="常规 8" xfId="662"/>
    <cellStyle name="常规 9" xfId="663"/>
    <cellStyle name="好 10" xfId="664"/>
    <cellStyle name="好 11" xfId="665"/>
    <cellStyle name="好 2" xfId="666"/>
    <cellStyle name="好 2 2" xfId="667"/>
    <cellStyle name="好 2 3" xfId="668"/>
    <cellStyle name="好 2 4" xfId="669"/>
    <cellStyle name="好 2 5" xfId="670"/>
    <cellStyle name="好 3" xfId="671"/>
    <cellStyle name="好 4" xfId="672"/>
    <cellStyle name="好 5" xfId="673"/>
    <cellStyle name="好 6" xfId="674"/>
    <cellStyle name="好 7" xfId="675"/>
    <cellStyle name="好 8" xfId="676"/>
    <cellStyle name="好 9" xfId="677"/>
    <cellStyle name="好_KING" xfId="974"/>
    <cellStyle name="汇总 10" xfId="678"/>
    <cellStyle name="汇总 10 2" xfId="679"/>
    <cellStyle name="汇总 11" xfId="680"/>
    <cellStyle name="汇总 11 2" xfId="681"/>
    <cellStyle name="汇总 2" xfId="682"/>
    <cellStyle name="汇总 2 2" xfId="683"/>
    <cellStyle name="汇总 2 2 2" xfId="684"/>
    <cellStyle name="汇总 2 3" xfId="685"/>
    <cellStyle name="汇总 2 3 2" xfId="686"/>
    <cellStyle name="汇总 2 4" xfId="687"/>
    <cellStyle name="汇总 2 4 2" xfId="688"/>
    <cellStyle name="汇总 2 5" xfId="689"/>
    <cellStyle name="汇总 2 6" xfId="690"/>
    <cellStyle name="汇总 3" xfId="691"/>
    <cellStyle name="汇总 3 2" xfId="692"/>
    <cellStyle name="汇总 4" xfId="693"/>
    <cellStyle name="汇总 4 2" xfId="694"/>
    <cellStyle name="汇总 5" xfId="695"/>
    <cellStyle name="汇总 5 2" xfId="696"/>
    <cellStyle name="汇总 6" xfId="697"/>
    <cellStyle name="汇总 6 2" xfId="698"/>
    <cellStyle name="汇总 7" xfId="699"/>
    <cellStyle name="汇总 7 2" xfId="700"/>
    <cellStyle name="汇总 8" xfId="701"/>
    <cellStyle name="汇总 8 2" xfId="702"/>
    <cellStyle name="汇总 9" xfId="703"/>
    <cellStyle name="汇总 9 2" xfId="704"/>
    <cellStyle name="计算 10" xfId="705"/>
    <cellStyle name="计算 10 2" xfId="706"/>
    <cellStyle name="计算 11" xfId="707"/>
    <cellStyle name="计算 11 2" xfId="708"/>
    <cellStyle name="计算 2" xfId="709"/>
    <cellStyle name="计算 2 2" xfId="710"/>
    <cellStyle name="计算 2 2 2" xfId="711"/>
    <cellStyle name="计算 2 3" xfId="712"/>
    <cellStyle name="计算 2 3 2" xfId="713"/>
    <cellStyle name="计算 2 4" xfId="714"/>
    <cellStyle name="计算 2 4 2" xfId="715"/>
    <cellStyle name="计算 2 5" xfId="716"/>
    <cellStyle name="计算 2 6" xfId="717"/>
    <cellStyle name="计算 3" xfId="718"/>
    <cellStyle name="计算 3 2" xfId="719"/>
    <cellStyle name="计算 4" xfId="720"/>
    <cellStyle name="计算 4 2" xfId="721"/>
    <cellStyle name="计算 5" xfId="722"/>
    <cellStyle name="计算 5 2" xfId="723"/>
    <cellStyle name="计算 6" xfId="724"/>
    <cellStyle name="计算 6 2" xfId="725"/>
    <cellStyle name="计算 7" xfId="726"/>
    <cellStyle name="计算 7 2" xfId="727"/>
    <cellStyle name="计算 8" xfId="728"/>
    <cellStyle name="计算 8 2" xfId="729"/>
    <cellStyle name="计算 9" xfId="730"/>
    <cellStyle name="计算 9 2" xfId="731"/>
    <cellStyle name="检查单元格 10" xfId="732"/>
    <cellStyle name="检查单元格 11" xfId="733"/>
    <cellStyle name="检查单元格 2" xfId="734"/>
    <cellStyle name="检查单元格 2 2" xfId="735"/>
    <cellStyle name="检查单元格 2 3" xfId="736"/>
    <cellStyle name="检查单元格 2 4" xfId="737"/>
    <cellStyle name="检查单元格 2 5" xfId="738"/>
    <cellStyle name="检查单元格 3" xfId="739"/>
    <cellStyle name="检查单元格 4" xfId="740"/>
    <cellStyle name="检查单元格 5" xfId="741"/>
    <cellStyle name="检查单元格 6" xfId="742"/>
    <cellStyle name="检查单元格 7" xfId="743"/>
    <cellStyle name="检查单元格 8" xfId="744"/>
    <cellStyle name="检查单元格 9" xfId="745"/>
    <cellStyle name="解释性文本 10" xfId="746"/>
    <cellStyle name="解释性文本 11" xfId="747"/>
    <cellStyle name="解释性文本 2" xfId="748"/>
    <cellStyle name="解释性文本 2 2" xfId="749"/>
    <cellStyle name="解释性文本 2 3" xfId="750"/>
    <cellStyle name="解释性文本 2 4" xfId="751"/>
    <cellStyle name="解释性文本 2 5" xfId="752"/>
    <cellStyle name="解释性文本 3" xfId="753"/>
    <cellStyle name="解释性文本 4" xfId="754"/>
    <cellStyle name="解释性文本 5" xfId="755"/>
    <cellStyle name="解释性文本 6" xfId="756"/>
    <cellStyle name="解释性文本 7" xfId="757"/>
    <cellStyle name="解释性文本 8" xfId="758"/>
    <cellStyle name="解释性文本 9" xfId="759"/>
    <cellStyle name="警告文本 10" xfId="760"/>
    <cellStyle name="警告文本 11" xfId="761"/>
    <cellStyle name="警告文本 2" xfId="762"/>
    <cellStyle name="警告文本 2 2" xfId="763"/>
    <cellStyle name="警告文本 2 3" xfId="764"/>
    <cellStyle name="警告文本 2 4" xfId="765"/>
    <cellStyle name="警告文本 2 5" xfId="766"/>
    <cellStyle name="警告文本 3" xfId="767"/>
    <cellStyle name="警告文本 4" xfId="768"/>
    <cellStyle name="警告文本 5" xfId="769"/>
    <cellStyle name="警告文本 6" xfId="770"/>
    <cellStyle name="警告文本 7" xfId="771"/>
    <cellStyle name="警告文本 8" xfId="772"/>
    <cellStyle name="警告文本 9" xfId="773"/>
    <cellStyle name="链接单元格 10" xfId="774"/>
    <cellStyle name="链接单元格 11" xfId="775"/>
    <cellStyle name="链接单元格 2" xfId="776"/>
    <cellStyle name="链接单元格 2 2" xfId="777"/>
    <cellStyle name="链接单元格 2 3" xfId="778"/>
    <cellStyle name="链接单元格 2 4" xfId="779"/>
    <cellStyle name="链接单元格 2 5" xfId="780"/>
    <cellStyle name="链接单元格 3" xfId="781"/>
    <cellStyle name="链接单元格 4" xfId="782"/>
    <cellStyle name="链接单元格 5" xfId="783"/>
    <cellStyle name="链接单元格 6" xfId="784"/>
    <cellStyle name="链接单元格 7" xfId="785"/>
    <cellStyle name="链接单元格 8" xfId="786"/>
    <cellStyle name="链接单元格 9" xfId="787"/>
    <cellStyle name="千位分隔 2" xfId="24"/>
    <cellStyle name="千位分隔 2 2" xfId="788"/>
    <cellStyle name="千位分隔 3" xfId="789"/>
    <cellStyle name="强调文字颜色 1 10" xfId="790"/>
    <cellStyle name="强调文字颜色 1 11" xfId="791"/>
    <cellStyle name="强调文字颜色 1 2" xfId="792"/>
    <cellStyle name="强调文字颜色 1 2 2" xfId="793"/>
    <cellStyle name="强调文字颜色 1 2 3" xfId="794"/>
    <cellStyle name="强调文字颜色 1 2 4" xfId="795"/>
    <cellStyle name="强调文字颜色 1 2 5" xfId="796"/>
    <cellStyle name="强调文字颜色 1 3" xfId="797"/>
    <cellStyle name="强调文字颜色 1 4" xfId="798"/>
    <cellStyle name="强调文字颜色 1 5" xfId="799"/>
    <cellStyle name="强调文字颜色 1 6" xfId="800"/>
    <cellStyle name="强调文字颜色 1 7" xfId="801"/>
    <cellStyle name="强调文字颜色 1 8" xfId="802"/>
    <cellStyle name="强调文字颜色 1 9" xfId="803"/>
    <cellStyle name="强调文字颜色 2 10" xfId="804"/>
    <cellStyle name="强调文字颜色 2 11" xfId="805"/>
    <cellStyle name="强调文字颜色 2 2" xfId="806"/>
    <cellStyle name="强调文字颜色 2 2 2" xfId="807"/>
    <cellStyle name="强调文字颜色 2 2 3" xfId="808"/>
    <cellStyle name="强调文字颜色 2 2 4" xfId="809"/>
    <cellStyle name="强调文字颜色 2 2 5" xfId="810"/>
    <cellStyle name="强调文字颜色 2 3" xfId="811"/>
    <cellStyle name="强调文字颜色 2 4" xfId="812"/>
    <cellStyle name="强调文字颜色 2 5" xfId="813"/>
    <cellStyle name="强调文字颜色 2 6" xfId="814"/>
    <cellStyle name="强调文字颜色 2 7" xfId="815"/>
    <cellStyle name="强调文字颜色 2 8" xfId="816"/>
    <cellStyle name="强调文字颜色 2 9" xfId="817"/>
    <cellStyle name="强调文字颜色 3 10" xfId="818"/>
    <cellStyle name="强调文字颜色 3 11" xfId="819"/>
    <cellStyle name="强调文字颜色 3 2" xfId="820"/>
    <cellStyle name="强调文字颜色 3 2 2" xfId="821"/>
    <cellStyle name="强调文字颜色 3 2 3" xfId="822"/>
    <cellStyle name="强调文字颜色 3 2 4" xfId="823"/>
    <cellStyle name="强调文字颜色 3 2 5" xfId="824"/>
    <cellStyle name="强调文字颜色 3 3" xfId="825"/>
    <cellStyle name="强调文字颜色 3 4" xfId="826"/>
    <cellStyle name="强调文字颜色 3 5" xfId="827"/>
    <cellStyle name="强调文字颜色 3 6" xfId="828"/>
    <cellStyle name="强调文字颜色 3 7" xfId="829"/>
    <cellStyle name="强调文字颜色 3 8" xfId="830"/>
    <cellStyle name="强调文字颜色 3 9" xfId="831"/>
    <cellStyle name="强调文字颜色 4 10" xfId="832"/>
    <cellStyle name="强调文字颜色 4 11" xfId="833"/>
    <cellStyle name="强调文字颜色 4 2" xfId="834"/>
    <cellStyle name="强调文字颜色 4 2 2" xfId="835"/>
    <cellStyle name="强调文字颜色 4 2 3" xfId="836"/>
    <cellStyle name="强调文字颜色 4 2 4" xfId="837"/>
    <cellStyle name="强调文字颜色 4 2 5" xfId="838"/>
    <cellStyle name="强调文字颜色 4 3" xfId="839"/>
    <cellStyle name="强调文字颜色 4 4" xfId="840"/>
    <cellStyle name="强调文字颜色 4 5" xfId="841"/>
    <cellStyle name="强调文字颜色 4 6" xfId="842"/>
    <cellStyle name="强调文字颜色 4 7" xfId="843"/>
    <cellStyle name="强调文字颜色 4 8" xfId="844"/>
    <cellStyle name="强调文字颜色 4 9" xfId="845"/>
    <cellStyle name="强调文字颜色 5 10" xfId="846"/>
    <cellStyle name="强调文字颜色 5 11" xfId="847"/>
    <cellStyle name="强调文字颜色 5 2" xfId="848"/>
    <cellStyle name="强调文字颜色 5 2 2" xfId="849"/>
    <cellStyle name="强调文字颜色 5 2 3" xfId="850"/>
    <cellStyle name="强调文字颜色 5 2 4" xfId="851"/>
    <cellStyle name="强调文字颜色 5 2 5" xfId="852"/>
    <cellStyle name="强调文字颜色 5 3" xfId="853"/>
    <cellStyle name="强调文字颜色 5 4" xfId="854"/>
    <cellStyle name="强调文字颜色 5 5" xfId="855"/>
    <cellStyle name="强调文字颜色 5 6" xfId="856"/>
    <cellStyle name="强调文字颜色 5 7" xfId="857"/>
    <cellStyle name="强调文字颜色 5 8" xfId="858"/>
    <cellStyle name="强调文字颜色 5 9" xfId="859"/>
    <cellStyle name="强调文字颜色 6 10" xfId="860"/>
    <cellStyle name="强调文字颜色 6 11" xfId="861"/>
    <cellStyle name="强调文字颜色 6 2" xfId="862"/>
    <cellStyle name="强调文字颜色 6 2 2" xfId="863"/>
    <cellStyle name="强调文字颜色 6 2 3" xfId="864"/>
    <cellStyle name="强调文字颜色 6 2 4" xfId="865"/>
    <cellStyle name="强调文字颜色 6 2 5" xfId="866"/>
    <cellStyle name="强调文字颜色 6 3" xfId="867"/>
    <cellStyle name="强调文字颜色 6 4" xfId="868"/>
    <cellStyle name="强调文字颜色 6 5" xfId="869"/>
    <cellStyle name="强调文字颜色 6 6" xfId="870"/>
    <cellStyle name="强调文字颜色 6 7" xfId="871"/>
    <cellStyle name="强调文字颜色 6 8" xfId="872"/>
    <cellStyle name="强调文字颜色 6 9" xfId="873"/>
    <cellStyle name="适中 10" xfId="874"/>
    <cellStyle name="适中 11" xfId="875"/>
    <cellStyle name="适中 2" xfId="876"/>
    <cellStyle name="适中 2 2" xfId="877"/>
    <cellStyle name="适中 2 3" xfId="878"/>
    <cellStyle name="适中 2 4" xfId="879"/>
    <cellStyle name="适中 2 5" xfId="880"/>
    <cellStyle name="适中 3" xfId="881"/>
    <cellStyle name="适中 4" xfId="882"/>
    <cellStyle name="适中 5" xfId="883"/>
    <cellStyle name="适中 6" xfId="884"/>
    <cellStyle name="适中 7" xfId="885"/>
    <cellStyle name="适中 8" xfId="886"/>
    <cellStyle name="适中 9" xfId="887"/>
    <cellStyle name="输出 10" xfId="888"/>
    <cellStyle name="输出 10 2" xfId="889"/>
    <cellStyle name="输出 11" xfId="890"/>
    <cellStyle name="输出 11 2" xfId="891"/>
    <cellStyle name="输出 2" xfId="892"/>
    <cellStyle name="输出 2 2" xfId="893"/>
    <cellStyle name="输出 2 2 2" xfId="894"/>
    <cellStyle name="输出 2 3" xfId="895"/>
    <cellStyle name="输出 2 3 2" xfId="896"/>
    <cellStyle name="输出 2 4" xfId="897"/>
    <cellStyle name="输出 2 4 2" xfId="898"/>
    <cellStyle name="输出 2 5" xfId="899"/>
    <cellStyle name="输出 2 6" xfId="900"/>
    <cellStyle name="输出 3" xfId="901"/>
    <cellStyle name="输出 3 2" xfId="902"/>
    <cellStyle name="输出 4" xfId="903"/>
    <cellStyle name="输出 4 2" xfId="904"/>
    <cellStyle name="输出 5" xfId="905"/>
    <cellStyle name="输出 5 2" xfId="906"/>
    <cellStyle name="输出 6" xfId="907"/>
    <cellStyle name="输出 6 2" xfId="908"/>
    <cellStyle name="输出 7" xfId="909"/>
    <cellStyle name="输出 7 2" xfId="910"/>
    <cellStyle name="输出 8" xfId="911"/>
    <cellStyle name="输出 8 2" xfId="912"/>
    <cellStyle name="输出 9" xfId="913"/>
    <cellStyle name="输出 9 2" xfId="914"/>
    <cellStyle name="输入 10" xfId="915"/>
    <cellStyle name="输入 10 2" xfId="916"/>
    <cellStyle name="输入 11" xfId="917"/>
    <cellStyle name="输入 11 2" xfId="918"/>
    <cellStyle name="输入 2" xfId="919"/>
    <cellStyle name="输入 2 2" xfId="920"/>
    <cellStyle name="输入 2 2 2" xfId="921"/>
    <cellStyle name="输入 2 3" xfId="922"/>
    <cellStyle name="输入 2 3 2" xfId="923"/>
    <cellStyle name="输入 2 4" xfId="924"/>
    <cellStyle name="输入 2 4 2" xfId="925"/>
    <cellStyle name="输入 2 5" xfId="926"/>
    <cellStyle name="输入 2 6" xfId="927"/>
    <cellStyle name="输入 3" xfId="928"/>
    <cellStyle name="输入 3 2" xfId="929"/>
    <cellStyle name="输入 4" xfId="930"/>
    <cellStyle name="输入 4 2" xfId="931"/>
    <cellStyle name="输入 5" xfId="932"/>
    <cellStyle name="输入 5 2" xfId="933"/>
    <cellStyle name="输入 6" xfId="934"/>
    <cellStyle name="输入 6 2" xfId="935"/>
    <cellStyle name="输入 7" xfId="936"/>
    <cellStyle name="输入 7 2" xfId="937"/>
    <cellStyle name="输入 8" xfId="938"/>
    <cellStyle name="输入 8 2" xfId="939"/>
    <cellStyle name="输入 9" xfId="940"/>
    <cellStyle name="输入 9 2" xfId="941"/>
    <cellStyle name="样式 1" xfId="14"/>
    <cellStyle name="样式 1 10" xfId="2"/>
    <cellStyle name="样式 1 10 2" xfId="971"/>
    <cellStyle name="样式 1 2" xfId="975"/>
    <cellStyle name="注释 10" xfId="11"/>
    <cellStyle name="注释 10 2" xfId="942"/>
    <cellStyle name="注释 11" xfId="943"/>
    <cellStyle name="注释 11 2" xfId="944"/>
    <cellStyle name="注释 2" xfId="945"/>
    <cellStyle name="注释 2 2" xfId="946"/>
    <cellStyle name="注释 2 2 2" xfId="947"/>
    <cellStyle name="注释 2 2 2 2" xfId="948"/>
    <cellStyle name="注释 2 2 3" xfId="949"/>
    <cellStyle name="注释 2 3" xfId="950"/>
    <cellStyle name="注释 2 3 2" xfId="951"/>
    <cellStyle name="注释 2 4" xfId="952"/>
    <cellStyle name="注释 2 4 2" xfId="953"/>
    <cellStyle name="注释 2 5" xfId="954"/>
    <cellStyle name="注释 3" xfId="955"/>
    <cellStyle name="注释 3 2" xfId="956"/>
    <cellStyle name="注释 4" xfId="957"/>
    <cellStyle name="注释 4 2" xfId="958"/>
    <cellStyle name="注释 5" xfId="959"/>
    <cellStyle name="注释 5 2" xfId="960"/>
    <cellStyle name="注释 6" xfId="961"/>
    <cellStyle name="注释 6 2" xfId="962"/>
    <cellStyle name="注释 7" xfId="963"/>
    <cellStyle name="注释 7 2" xfId="964"/>
    <cellStyle name="注释 8" xfId="965"/>
    <cellStyle name="注释 8 2" xfId="966"/>
    <cellStyle name="注释 9" xfId="967"/>
    <cellStyle name="注释 9 2" xfId="968"/>
  </cellStyles>
  <dxfs count="37"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66" Type="http://schemas.openxmlformats.org/officeDocument/2006/relationships/image" Target="../media/image67.png"/><Relationship Id="rId74" Type="http://schemas.openxmlformats.org/officeDocument/2006/relationships/image" Target="../media/image75.png"/><Relationship Id="rId5" Type="http://schemas.openxmlformats.org/officeDocument/2006/relationships/image" Target="../media/image6.emf"/><Relationship Id="rId61" Type="http://schemas.openxmlformats.org/officeDocument/2006/relationships/image" Target="../media/image62.png"/><Relationship Id="rId19" Type="http://schemas.openxmlformats.org/officeDocument/2006/relationships/image" Target="../media/image20.png"/><Relationship Id="rId14" Type="http://schemas.openxmlformats.org/officeDocument/2006/relationships/image" Target="../media/image15.emf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8" Type="http://schemas.openxmlformats.org/officeDocument/2006/relationships/image" Target="../media/image9.emf"/><Relationship Id="rId51" Type="http://schemas.openxmlformats.org/officeDocument/2006/relationships/image" Target="../media/image52.png"/><Relationship Id="rId72" Type="http://schemas.openxmlformats.org/officeDocument/2006/relationships/image" Target="../media/image73.emf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70" Type="http://schemas.openxmlformats.org/officeDocument/2006/relationships/image" Target="../media/image71.png"/><Relationship Id="rId75" Type="http://schemas.openxmlformats.org/officeDocument/2006/relationships/image" Target="../media/image76.png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emf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emf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73" Type="http://schemas.openxmlformats.org/officeDocument/2006/relationships/image" Target="../media/image74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9" Type="http://schemas.openxmlformats.org/officeDocument/2006/relationships/image" Target="../media/image40.png"/><Relationship Id="rId34" Type="http://schemas.openxmlformats.org/officeDocument/2006/relationships/image" Target="../media/image35.emf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7" Type="http://schemas.openxmlformats.org/officeDocument/2006/relationships/image" Target="../media/image8.emf"/><Relationship Id="rId71" Type="http://schemas.openxmlformats.org/officeDocument/2006/relationships/image" Target="../media/image7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7.emf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02.emf"/><Relationship Id="rId117" Type="http://schemas.openxmlformats.org/officeDocument/2006/relationships/image" Target="../media/image190.emf"/><Relationship Id="rId21" Type="http://schemas.openxmlformats.org/officeDocument/2006/relationships/image" Target="../media/image98.emf"/><Relationship Id="rId42" Type="http://schemas.openxmlformats.org/officeDocument/2006/relationships/image" Target="../media/image118.emf"/><Relationship Id="rId47" Type="http://schemas.openxmlformats.org/officeDocument/2006/relationships/image" Target="../media/image123.emf"/><Relationship Id="rId63" Type="http://schemas.openxmlformats.org/officeDocument/2006/relationships/image" Target="../media/image139.emf"/><Relationship Id="rId68" Type="http://schemas.openxmlformats.org/officeDocument/2006/relationships/image" Target="../media/image144.emf"/><Relationship Id="rId84" Type="http://schemas.openxmlformats.org/officeDocument/2006/relationships/image" Target="../media/image160.emf"/><Relationship Id="rId89" Type="http://schemas.openxmlformats.org/officeDocument/2006/relationships/image" Target="../media/image165.emf"/><Relationship Id="rId112" Type="http://schemas.openxmlformats.org/officeDocument/2006/relationships/image" Target="../media/image185.emf"/><Relationship Id="rId16" Type="http://schemas.openxmlformats.org/officeDocument/2006/relationships/image" Target="../media/image93.emf"/><Relationship Id="rId107" Type="http://schemas.openxmlformats.org/officeDocument/2006/relationships/image" Target="../media/image180.emf"/><Relationship Id="rId11" Type="http://schemas.openxmlformats.org/officeDocument/2006/relationships/image" Target="../media/image88.emf"/><Relationship Id="rId32" Type="http://schemas.openxmlformats.org/officeDocument/2006/relationships/image" Target="../media/image108.emf"/><Relationship Id="rId37" Type="http://schemas.openxmlformats.org/officeDocument/2006/relationships/image" Target="../media/image113.png"/><Relationship Id="rId53" Type="http://schemas.openxmlformats.org/officeDocument/2006/relationships/image" Target="../media/image129.emf"/><Relationship Id="rId58" Type="http://schemas.openxmlformats.org/officeDocument/2006/relationships/image" Target="../media/image134.emf"/><Relationship Id="rId74" Type="http://schemas.openxmlformats.org/officeDocument/2006/relationships/image" Target="../media/image150.emf"/><Relationship Id="rId79" Type="http://schemas.openxmlformats.org/officeDocument/2006/relationships/image" Target="../media/image155.png"/><Relationship Id="rId102" Type="http://schemas.openxmlformats.org/officeDocument/2006/relationships/image" Target="../media/image71.png"/><Relationship Id="rId5" Type="http://schemas.openxmlformats.org/officeDocument/2006/relationships/image" Target="../media/image82.emf"/><Relationship Id="rId90" Type="http://schemas.openxmlformats.org/officeDocument/2006/relationships/image" Target="../media/image166.emf"/><Relationship Id="rId95" Type="http://schemas.openxmlformats.org/officeDocument/2006/relationships/image" Target="../media/image170.emf"/><Relationship Id="rId22" Type="http://schemas.openxmlformats.org/officeDocument/2006/relationships/image" Target="../media/image99.png"/><Relationship Id="rId27" Type="http://schemas.openxmlformats.org/officeDocument/2006/relationships/image" Target="../media/image103.emf"/><Relationship Id="rId43" Type="http://schemas.openxmlformats.org/officeDocument/2006/relationships/image" Target="../media/image119.emf"/><Relationship Id="rId48" Type="http://schemas.openxmlformats.org/officeDocument/2006/relationships/image" Target="../media/image124.emf"/><Relationship Id="rId64" Type="http://schemas.openxmlformats.org/officeDocument/2006/relationships/image" Target="../media/image140.emf"/><Relationship Id="rId69" Type="http://schemas.openxmlformats.org/officeDocument/2006/relationships/image" Target="../media/image145.emf"/><Relationship Id="rId113" Type="http://schemas.openxmlformats.org/officeDocument/2006/relationships/image" Target="../media/image186.emf"/><Relationship Id="rId118" Type="http://schemas.openxmlformats.org/officeDocument/2006/relationships/image" Target="../media/image191.emf"/><Relationship Id="rId80" Type="http://schemas.openxmlformats.org/officeDocument/2006/relationships/image" Target="../media/image156.emf"/><Relationship Id="rId85" Type="http://schemas.openxmlformats.org/officeDocument/2006/relationships/image" Target="../media/image161.emf"/><Relationship Id="rId12" Type="http://schemas.openxmlformats.org/officeDocument/2006/relationships/image" Target="../media/image89.emf"/><Relationship Id="rId17" Type="http://schemas.openxmlformats.org/officeDocument/2006/relationships/image" Target="../media/image94.emf"/><Relationship Id="rId33" Type="http://schemas.openxmlformats.org/officeDocument/2006/relationships/image" Target="../media/image109.png"/><Relationship Id="rId38" Type="http://schemas.openxmlformats.org/officeDocument/2006/relationships/image" Target="../media/image114.png"/><Relationship Id="rId59" Type="http://schemas.openxmlformats.org/officeDocument/2006/relationships/image" Target="../media/image135.emf"/><Relationship Id="rId103" Type="http://schemas.openxmlformats.org/officeDocument/2006/relationships/image" Target="../media/image176.png"/><Relationship Id="rId108" Type="http://schemas.openxmlformats.org/officeDocument/2006/relationships/image" Target="../media/image181.emf"/><Relationship Id="rId54" Type="http://schemas.openxmlformats.org/officeDocument/2006/relationships/image" Target="../media/image130.emf"/><Relationship Id="rId70" Type="http://schemas.openxmlformats.org/officeDocument/2006/relationships/image" Target="../media/image146.emf"/><Relationship Id="rId75" Type="http://schemas.openxmlformats.org/officeDocument/2006/relationships/image" Target="../media/image151.emf"/><Relationship Id="rId91" Type="http://schemas.openxmlformats.org/officeDocument/2006/relationships/image" Target="../media/image167.emf"/><Relationship Id="rId96" Type="http://schemas.openxmlformats.org/officeDocument/2006/relationships/image" Target="../media/image171.emf"/><Relationship Id="rId1" Type="http://schemas.openxmlformats.org/officeDocument/2006/relationships/image" Target="../media/image78.jpeg"/><Relationship Id="rId6" Type="http://schemas.openxmlformats.org/officeDocument/2006/relationships/image" Target="../media/image83.emf"/><Relationship Id="rId23" Type="http://schemas.openxmlformats.org/officeDocument/2006/relationships/image" Target="../media/image100.emf"/><Relationship Id="rId28" Type="http://schemas.openxmlformats.org/officeDocument/2006/relationships/image" Target="../media/image104.emf"/><Relationship Id="rId49" Type="http://schemas.openxmlformats.org/officeDocument/2006/relationships/image" Target="../media/image125.emf"/><Relationship Id="rId114" Type="http://schemas.openxmlformats.org/officeDocument/2006/relationships/image" Target="../media/image187.emf"/><Relationship Id="rId119" Type="http://schemas.openxmlformats.org/officeDocument/2006/relationships/image" Target="../media/image192.emf"/><Relationship Id="rId10" Type="http://schemas.openxmlformats.org/officeDocument/2006/relationships/image" Target="../media/image87.emf"/><Relationship Id="rId31" Type="http://schemas.openxmlformats.org/officeDocument/2006/relationships/image" Target="../media/image107.emf"/><Relationship Id="rId44" Type="http://schemas.openxmlformats.org/officeDocument/2006/relationships/image" Target="../media/image120.emf"/><Relationship Id="rId52" Type="http://schemas.openxmlformats.org/officeDocument/2006/relationships/image" Target="../media/image128.emf"/><Relationship Id="rId60" Type="http://schemas.openxmlformats.org/officeDocument/2006/relationships/image" Target="../media/image136.emf"/><Relationship Id="rId65" Type="http://schemas.openxmlformats.org/officeDocument/2006/relationships/image" Target="../media/image141.emf"/><Relationship Id="rId73" Type="http://schemas.openxmlformats.org/officeDocument/2006/relationships/image" Target="../media/image149.emf"/><Relationship Id="rId78" Type="http://schemas.openxmlformats.org/officeDocument/2006/relationships/image" Target="../media/image154.emf"/><Relationship Id="rId81" Type="http://schemas.openxmlformats.org/officeDocument/2006/relationships/image" Target="../media/image157.emf"/><Relationship Id="rId86" Type="http://schemas.openxmlformats.org/officeDocument/2006/relationships/image" Target="../media/image162.emf"/><Relationship Id="rId94" Type="http://schemas.openxmlformats.org/officeDocument/2006/relationships/image" Target="../media/image169.emf"/><Relationship Id="rId99" Type="http://schemas.openxmlformats.org/officeDocument/2006/relationships/image" Target="../media/image64.png"/><Relationship Id="rId101" Type="http://schemas.openxmlformats.org/officeDocument/2006/relationships/image" Target="../media/image175.emf"/><Relationship Id="rId4" Type="http://schemas.openxmlformats.org/officeDocument/2006/relationships/image" Target="../media/image81.emf"/><Relationship Id="rId9" Type="http://schemas.openxmlformats.org/officeDocument/2006/relationships/image" Target="../media/image86.emf"/><Relationship Id="rId13" Type="http://schemas.openxmlformats.org/officeDocument/2006/relationships/image" Target="../media/image90.emf"/><Relationship Id="rId18" Type="http://schemas.openxmlformats.org/officeDocument/2006/relationships/image" Target="../media/image95.emf"/><Relationship Id="rId39" Type="http://schemas.openxmlformats.org/officeDocument/2006/relationships/image" Target="../media/image115.png"/><Relationship Id="rId109" Type="http://schemas.openxmlformats.org/officeDocument/2006/relationships/image" Target="../media/image182.emf"/><Relationship Id="rId34" Type="http://schemas.openxmlformats.org/officeDocument/2006/relationships/image" Target="../media/image110.emf"/><Relationship Id="rId50" Type="http://schemas.openxmlformats.org/officeDocument/2006/relationships/image" Target="../media/image126.emf"/><Relationship Id="rId55" Type="http://schemas.openxmlformats.org/officeDocument/2006/relationships/image" Target="../media/image131.emf"/><Relationship Id="rId76" Type="http://schemas.openxmlformats.org/officeDocument/2006/relationships/image" Target="../media/image152.emf"/><Relationship Id="rId97" Type="http://schemas.openxmlformats.org/officeDocument/2006/relationships/image" Target="../media/image172.emf"/><Relationship Id="rId104" Type="http://schemas.openxmlformats.org/officeDocument/2006/relationships/image" Target="../media/image177.png"/><Relationship Id="rId7" Type="http://schemas.openxmlformats.org/officeDocument/2006/relationships/image" Target="../media/image84.emf"/><Relationship Id="rId71" Type="http://schemas.openxmlformats.org/officeDocument/2006/relationships/image" Target="../media/image147.emf"/><Relationship Id="rId92" Type="http://schemas.openxmlformats.org/officeDocument/2006/relationships/image" Target="../media/image3.png"/><Relationship Id="rId2" Type="http://schemas.openxmlformats.org/officeDocument/2006/relationships/image" Target="../media/image79.emf"/><Relationship Id="rId29" Type="http://schemas.openxmlformats.org/officeDocument/2006/relationships/image" Target="../media/image105.emf"/><Relationship Id="rId24" Type="http://schemas.openxmlformats.org/officeDocument/2006/relationships/image" Target="../media/image101.png"/><Relationship Id="rId40" Type="http://schemas.openxmlformats.org/officeDocument/2006/relationships/image" Target="../media/image116.png"/><Relationship Id="rId45" Type="http://schemas.openxmlformats.org/officeDocument/2006/relationships/image" Target="../media/image121.emf"/><Relationship Id="rId66" Type="http://schemas.openxmlformats.org/officeDocument/2006/relationships/image" Target="../media/image142.emf"/><Relationship Id="rId87" Type="http://schemas.openxmlformats.org/officeDocument/2006/relationships/image" Target="../media/image163.emf"/><Relationship Id="rId110" Type="http://schemas.openxmlformats.org/officeDocument/2006/relationships/image" Target="../media/image183.emf"/><Relationship Id="rId115" Type="http://schemas.openxmlformats.org/officeDocument/2006/relationships/image" Target="../media/image188.emf"/><Relationship Id="rId61" Type="http://schemas.openxmlformats.org/officeDocument/2006/relationships/image" Target="../media/image137.emf"/><Relationship Id="rId82" Type="http://schemas.openxmlformats.org/officeDocument/2006/relationships/image" Target="../media/image158.emf"/><Relationship Id="rId19" Type="http://schemas.openxmlformats.org/officeDocument/2006/relationships/image" Target="../media/image96.emf"/><Relationship Id="rId14" Type="http://schemas.openxmlformats.org/officeDocument/2006/relationships/image" Target="../media/image91.emf"/><Relationship Id="rId30" Type="http://schemas.openxmlformats.org/officeDocument/2006/relationships/image" Target="../media/image106.emf"/><Relationship Id="rId35" Type="http://schemas.openxmlformats.org/officeDocument/2006/relationships/image" Target="../media/image111.emf"/><Relationship Id="rId56" Type="http://schemas.openxmlformats.org/officeDocument/2006/relationships/image" Target="../media/image132.emf"/><Relationship Id="rId77" Type="http://schemas.openxmlformats.org/officeDocument/2006/relationships/image" Target="../media/image153.emf"/><Relationship Id="rId100" Type="http://schemas.openxmlformats.org/officeDocument/2006/relationships/image" Target="../media/image174.emf"/><Relationship Id="rId105" Type="http://schemas.openxmlformats.org/officeDocument/2006/relationships/image" Target="../media/image178.emf"/><Relationship Id="rId8" Type="http://schemas.openxmlformats.org/officeDocument/2006/relationships/image" Target="../media/image85.emf"/><Relationship Id="rId51" Type="http://schemas.openxmlformats.org/officeDocument/2006/relationships/image" Target="../media/image127.emf"/><Relationship Id="rId72" Type="http://schemas.openxmlformats.org/officeDocument/2006/relationships/image" Target="../media/image148.emf"/><Relationship Id="rId93" Type="http://schemas.openxmlformats.org/officeDocument/2006/relationships/image" Target="../media/image168.emf"/><Relationship Id="rId98" Type="http://schemas.openxmlformats.org/officeDocument/2006/relationships/image" Target="../media/image173.emf"/><Relationship Id="rId3" Type="http://schemas.openxmlformats.org/officeDocument/2006/relationships/image" Target="../media/image80.emf"/><Relationship Id="rId25" Type="http://schemas.openxmlformats.org/officeDocument/2006/relationships/image" Target="../media/image11.emf"/><Relationship Id="rId46" Type="http://schemas.openxmlformats.org/officeDocument/2006/relationships/image" Target="../media/image122.emf"/><Relationship Id="rId67" Type="http://schemas.openxmlformats.org/officeDocument/2006/relationships/image" Target="../media/image143.emf"/><Relationship Id="rId116" Type="http://schemas.openxmlformats.org/officeDocument/2006/relationships/image" Target="../media/image189.emf"/><Relationship Id="rId20" Type="http://schemas.openxmlformats.org/officeDocument/2006/relationships/image" Target="../media/image97.emf"/><Relationship Id="rId41" Type="http://schemas.openxmlformats.org/officeDocument/2006/relationships/image" Target="../media/image117.emf"/><Relationship Id="rId62" Type="http://schemas.openxmlformats.org/officeDocument/2006/relationships/image" Target="../media/image138.emf"/><Relationship Id="rId83" Type="http://schemas.openxmlformats.org/officeDocument/2006/relationships/image" Target="../media/image159.emf"/><Relationship Id="rId88" Type="http://schemas.openxmlformats.org/officeDocument/2006/relationships/image" Target="../media/image164.emf"/><Relationship Id="rId111" Type="http://schemas.openxmlformats.org/officeDocument/2006/relationships/image" Target="../media/image184.emf"/><Relationship Id="rId15" Type="http://schemas.openxmlformats.org/officeDocument/2006/relationships/image" Target="../media/image92.emf"/><Relationship Id="rId36" Type="http://schemas.openxmlformats.org/officeDocument/2006/relationships/image" Target="../media/image112.emf"/><Relationship Id="rId57" Type="http://schemas.openxmlformats.org/officeDocument/2006/relationships/image" Target="../media/image133.emf"/><Relationship Id="rId106" Type="http://schemas.openxmlformats.org/officeDocument/2006/relationships/image" Target="../media/image17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5</xdr:row>
      <xdr:rowOff>149679</xdr:rowOff>
    </xdr:from>
    <xdr:to>
      <xdr:col>2</xdr:col>
      <xdr:colOff>1047934</xdr:colOff>
      <xdr:row>9</xdr:row>
      <xdr:rowOff>122464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607" y="2272393"/>
          <a:ext cx="1769113" cy="2408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197784</xdr:colOff>
      <xdr:row>10</xdr:row>
      <xdr:rowOff>81243</xdr:rowOff>
    </xdr:from>
    <xdr:to>
      <xdr:col>8</xdr:col>
      <xdr:colOff>445434</xdr:colOff>
      <xdr:row>10</xdr:row>
      <xdr:rowOff>451357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3151655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11</xdr:row>
      <xdr:rowOff>180414</xdr:rowOff>
    </xdr:from>
    <xdr:to>
      <xdr:col>8</xdr:col>
      <xdr:colOff>412825</xdr:colOff>
      <xdr:row>11</xdr:row>
      <xdr:rowOff>464806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241" y="3822326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189379</xdr:colOff>
      <xdr:row>18</xdr:row>
      <xdr:rowOff>28575</xdr:rowOff>
    </xdr:from>
    <xdr:to>
      <xdr:col>8</xdr:col>
      <xdr:colOff>446554</xdr:colOff>
      <xdr:row>19</xdr:row>
      <xdr:rowOff>0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7917516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70</xdr:row>
      <xdr:rowOff>76200</xdr:rowOff>
    </xdr:from>
    <xdr:to>
      <xdr:col>8</xdr:col>
      <xdr:colOff>514350</xdr:colOff>
      <xdr:row>70</xdr:row>
      <xdr:rowOff>419100</xdr:rowOff>
    </xdr:to>
    <xdr:pic>
      <xdr:nvPicPr>
        <xdr:cNvPr id="16" name="图片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1435" y="50041175"/>
          <a:ext cx="4191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96</xdr:row>
      <xdr:rowOff>156482</xdr:rowOff>
    </xdr:from>
    <xdr:to>
      <xdr:col>8</xdr:col>
      <xdr:colOff>553811</xdr:colOff>
      <xdr:row>96</xdr:row>
      <xdr:rowOff>308882</xdr:rowOff>
    </xdr:to>
    <xdr:pic>
      <xdr:nvPicPr>
        <xdr:cNvPr id="22" name="Picture 22036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411" y="45809807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89648</xdr:colOff>
      <xdr:row>90</xdr:row>
      <xdr:rowOff>71718</xdr:rowOff>
    </xdr:from>
    <xdr:to>
      <xdr:col>8</xdr:col>
      <xdr:colOff>638736</xdr:colOff>
      <xdr:row>90</xdr:row>
      <xdr:rowOff>392206</xdr:rowOff>
    </xdr:to>
    <xdr:pic>
      <xdr:nvPicPr>
        <xdr:cNvPr id="26" name="图片 25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5324" y="44861630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66262</xdr:colOff>
      <xdr:row>51</xdr:row>
      <xdr:rowOff>82827</xdr:rowOff>
    </xdr:from>
    <xdr:to>
      <xdr:col>8</xdr:col>
      <xdr:colOff>297092</xdr:colOff>
      <xdr:row>51</xdr:row>
      <xdr:rowOff>381000</xdr:rowOff>
    </xdr:to>
    <xdr:pic>
      <xdr:nvPicPr>
        <xdr:cNvPr id="27" name="图片 2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337" y="2492652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157413</xdr:colOff>
      <xdr:row>52</xdr:row>
      <xdr:rowOff>17546</xdr:rowOff>
    </xdr:from>
    <xdr:to>
      <xdr:col>8</xdr:col>
      <xdr:colOff>347913</xdr:colOff>
      <xdr:row>52</xdr:row>
      <xdr:rowOff>286251</xdr:rowOff>
    </xdr:to>
    <xdr:pic>
      <xdr:nvPicPr>
        <xdr:cNvPr id="28" name="图片 27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4488" y="25087346"/>
          <a:ext cx="190500" cy="26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178508</xdr:colOff>
      <xdr:row>53</xdr:row>
      <xdr:rowOff>109366</xdr:rowOff>
    </xdr:from>
    <xdr:to>
      <xdr:col>8</xdr:col>
      <xdr:colOff>362320</xdr:colOff>
      <xdr:row>53</xdr:row>
      <xdr:rowOff>209012</xdr:rowOff>
    </xdr:to>
    <xdr:pic>
      <xdr:nvPicPr>
        <xdr:cNvPr id="29" name="图片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5583" y="25493491"/>
          <a:ext cx="183812" cy="99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69303</xdr:colOff>
      <xdr:row>55</xdr:row>
      <xdr:rowOff>92120</xdr:rowOff>
    </xdr:from>
    <xdr:to>
      <xdr:col>8</xdr:col>
      <xdr:colOff>396040</xdr:colOff>
      <xdr:row>55</xdr:row>
      <xdr:rowOff>263512</xdr:rowOff>
    </xdr:to>
    <xdr:pic>
      <xdr:nvPicPr>
        <xdr:cNvPr id="30" name="图片 29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6378" y="26104895"/>
          <a:ext cx="326737" cy="171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141615</xdr:colOff>
      <xdr:row>54</xdr:row>
      <xdr:rowOff>47070</xdr:rowOff>
    </xdr:from>
    <xdr:to>
      <xdr:col>8</xdr:col>
      <xdr:colOff>357987</xdr:colOff>
      <xdr:row>54</xdr:row>
      <xdr:rowOff>260247</xdr:rowOff>
    </xdr:to>
    <xdr:pic>
      <xdr:nvPicPr>
        <xdr:cNvPr id="31" name="图片 30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18690" y="25745520"/>
          <a:ext cx="216372" cy="213177"/>
        </a:xfrm>
        <a:prstGeom prst="rect">
          <a:avLst/>
        </a:prstGeom>
      </xdr:spPr>
    </xdr:pic>
    <xdr:clientData/>
  </xdr:twoCellAnchor>
  <xdr:twoCellAnchor>
    <xdr:from>
      <xdr:col>8</xdr:col>
      <xdr:colOff>108361</xdr:colOff>
      <xdr:row>57</xdr:row>
      <xdr:rowOff>69412</xdr:rowOff>
    </xdr:from>
    <xdr:to>
      <xdr:col>8</xdr:col>
      <xdr:colOff>452726</xdr:colOff>
      <xdr:row>57</xdr:row>
      <xdr:rowOff>208624</xdr:rowOff>
    </xdr:to>
    <xdr:pic>
      <xdr:nvPicPr>
        <xdr:cNvPr id="32" name="图片 3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5436" y="26710837"/>
          <a:ext cx="344365" cy="139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142875</xdr:colOff>
      <xdr:row>56</xdr:row>
      <xdr:rowOff>57150</xdr:rowOff>
    </xdr:from>
    <xdr:to>
      <xdr:col>8</xdr:col>
      <xdr:colOff>385887</xdr:colOff>
      <xdr:row>56</xdr:row>
      <xdr:rowOff>263665</xdr:rowOff>
    </xdr:to>
    <xdr:pic>
      <xdr:nvPicPr>
        <xdr:cNvPr id="33" name="图片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26384250"/>
          <a:ext cx="243012" cy="206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122166</xdr:colOff>
      <xdr:row>58</xdr:row>
      <xdr:rowOff>36171</xdr:rowOff>
    </xdr:from>
    <xdr:to>
      <xdr:col>8</xdr:col>
      <xdr:colOff>455541</xdr:colOff>
      <xdr:row>58</xdr:row>
      <xdr:rowOff>241906</xdr:rowOff>
    </xdr:to>
    <xdr:pic>
      <xdr:nvPicPr>
        <xdr:cNvPr id="34" name="图片 33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9241" y="26991921"/>
          <a:ext cx="333375" cy="20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172846</xdr:colOff>
      <xdr:row>59</xdr:row>
      <xdr:rowOff>35594</xdr:rowOff>
    </xdr:from>
    <xdr:to>
      <xdr:col>8</xdr:col>
      <xdr:colOff>437062</xdr:colOff>
      <xdr:row>59</xdr:row>
      <xdr:rowOff>264195</xdr:rowOff>
    </xdr:to>
    <xdr:pic>
      <xdr:nvPicPr>
        <xdr:cNvPr id="35" name="图片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9921" y="28248644"/>
          <a:ext cx="26421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291354</xdr:colOff>
      <xdr:row>9</xdr:row>
      <xdr:rowOff>100852</xdr:rowOff>
    </xdr:from>
    <xdr:to>
      <xdr:col>8</xdr:col>
      <xdr:colOff>537883</xdr:colOff>
      <xdr:row>9</xdr:row>
      <xdr:rowOff>495981</xdr:rowOff>
    </xdr:to>
    <xdr:pic>
      <xdr:nvPicPr>
        <xdr:cNvPr id="36" name="图片 35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057030" y="2599764"/>
          <a:ext cx="246529" cy="395129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13</xdr:row>
      <xdr:rowOff>143996</xdr:rowOff>
    </xdr:from>
    <xdr:to>
      <xdr:col>8</xdr:col>
      <xdr:colOff>440952</xdr:colOff>
      <xdr:row>13</xdr:row>
      <xdr:rowOff>514110</xdr:rowOff>
    </xdr:to>
    <xdr:pic>
      <xdr:nvPicPr>
        <xdr:cNvPr id="37" name="图片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8978" y="4357408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230531</xdr:colOff>
      <xdr:row>50</xdr:row>
      <xdr:rowOff>78440</xdr:rowOff>
    </xdr:from>
    <xdr:to>
      <xdr:col>8</xdr:col>
      <xdr:colOff>403412</xdr:colOff>
      <xdr:row>50</xdr:row>
      <xdr:rowOff>461881</xdr:rowOff>
    </xdr:to>
    <xdr:pic>
      <xdr:nvPicPr>
        <xdr:cNvPr id="38" name="图片 37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96207" y="22008352"/>
          <a:ext cx="172881" cy="383441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34</xdr:row>
      <xdr:rowOff>100854</xdr:rowOff>
    </xdr:from>
    <xdr:to>
      <xdr:col>8</xdr:col>
      <xdr:colOff>470648</xdr:colOff>
      <xdr:row>34</xdr:row>
      <xdr:rowOff>406026</xdr:rowOff>
    </xdr:to>
    <xdr:pic>
      <xdr:nvPicPr>
        <xdr:cNvPr id="39" name="图片 38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79440" y="12886766"/>
          <a:ext cx="156884" cy="305172"/>
        </a:xfrm>
        <a:prstGeom prst="rect">
          <a:avLst/>
        </a:prstGeom>
      </xdr:spPr>
    </xdr:pic>
    <xdr:clientData/>
  </xdr:twoCellAnchor>
  <xdr:twoCellAnchor editAs="oneCell">
    <xdr:from>
      <xdr:col>8</xdr:col>
      <xdr:colOff>369795</xdr:colOff>
      <xdr:row>35</xdr:row>
      <xdr:rowOff>67235</xdr:rowOff>
    </xdr:from>
    <xdr:to>
      <xdr:col>8</xdr:col>
      <xdr:colOff>582707</xdr:colOff>
      <xdr:row>35</xdr:row>
      <xdr:rowOff>501033</xdr:rowOff>
    </xdr:to>
    <xdr:pic>
      <xdr:nvPicPr>
        <xdr:cNvPr id="40" name="图片 39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135471" y="13424647"/>
          <a:ext cx="212912" cy="433798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36</xdr:row>
      <xdr:rowOff>89647</xdr:rowOff>
    </xdr:from>
    <xdr:to>
      <xdr:col>8</xdr:col>
      <xdr:colOff>554252</xdr:colOff>
      <xdr:row>36</xdr:row>
      <xdr:rowOff>481853</xdr:rowOff>
    </xdr:to>
    <xdr:pic>
      <xdr:nvPicPr>
        <xdr:cNvPr id="41" name="图片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079440" y="14018559"/>
          <a:ext cx="240488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212913</xdr:colOff>
      <xdr:row>37</xdr:row>
      <xdr:rowOff>56031</xdr:rowOff>
    </xdr:from>
    <xdr:to>
      <xdr:col>8</xdr:col>
      <xdr:colOff>463015</xdr:colOff>
      <xdr:row>37</xdr:row>
      <xdr:rowOff>448237</xdr:rowOff>
    </xdr:to>
    <xdr:pic>
      <xdr:nvPicPr>
        <xdr:cNvPr id="42" name="图片 41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78589" y="14556443"/>
          <a:ext cx="25010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179293</xdr:colOff>
      <xdr:row>38</xdr:row>
      <xdr:rowOff>67235</xdr:rowOff>
    </xdr:from>
    <xdr:to>
      <xdr:col>8</xdr:col>
      <xdr:colOff>470646</xdr:colOff>
      <xdr:row>38</xdr:row>
      <xdr:rowOff>523266</xdr:rowOff>
    </xdr:to>
    <xdr:pic>
      <xdr:nvPicPr>
        <xdr:cNvPr id="43" name="图片 42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44969" y="15139147"/>
          <a:ext cx="291353" cy="456031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39</xdr:row>
      <xdr:rowOff>78442</xdr:rowOff>
    </xdr:from>
    <xdr:to>
      <xdr:col>8</xdr:col>
      <xdr:colOff>407580</xdr:colOff>
      <xdr:row>39</xdr:row>
      <xdr:rowOff>425824</xdr:rowOff>
    </xdr:to>
    <xdr:pic>
      <xdr:nvPicPr>
        <xdr:cNvPr id="44" name="图片 43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88941" y="15721854"/>
          <a:ext cx="28431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40</xdr:row>
      <xdr:rowOff>56030</xdr:rowOff>
    </xdr:from>
    <xdr:to>
      <xdr:col>8</xdr:col>
      <xdr:colOff>589481</xdr:colOff>
      <xdr:row>40</xdr:row>
      <xdr:rowOff>493060</xdr:rowOff>
    </xdr:to>
    <xdr:pic>
      <xdr:nvPicPr>
        <xdr:cNvPr id="45" name="图片 44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11352" y="16270942"/>
          <a:ext cx="443805" cy="437029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41</xdr:row>
      <xdr:rowOff>33618</xdr:rowOff>
    </xdr:from>
    <xdr:to>
      <xdr:col>8</xdr:col>
      <xdr:colOff>481854</xdr:colOff>
      <xdr:row>41</xdr:row>
      <xdr:rowOff>514932</xdr:rowOff>
    </xdr:to>
    <xdr:pic>
      <xdr:nvPicPr>
        <xdr:cNvPr id="46" name="图片 45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00147" y="16820030"/>
          <a:ext cx="347383" cy="481314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145677</xdr:colOff>
      <xdr:row>42</xdr:row>
      <xdr:rowOff>123265</xdr:rowOff>
    </xdr:from>
    <xdr:to>
      <xdr:col>8</xdr:col>
      <xdr:colOff>470648</xdr:colOff>
      <xdr:row>42</xdr:row>
      <xdr:rowOff>533108</xdr:rowOff>
    </xdr:to>
    <xdr:pic>
      <xdr:nvPicPr>
        <xdr:cNvPr id="47" name="图片 46">
          <a:extLst>
            <a:ext uri="{FF2B5EF4-FFF2-40B4-BE49-F238E27FC236}">
              <a16:creationId xmlns=""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911353" y="17481177"/>
          <a:ext cx="324971" cy="409843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43</xdr:row>
      <xdr:rowOff>33618</xdr:rowOff>
    </xdr:from>
    <xdr:to>
      <xdr:col>8</xdr:col>
      <xdr:colOff>448236</xdr:colOff>
      <xdr:row>43</xdr:row>
      <xdr:rowOff>446070</xdr:rowOff>
    </xdr:to>
    <xdr:pic>
      <xdr:nvPicPr>
        <xdr:cNvPr id="48" name="图片 47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77735" y="17963030"/>
          <a:ext cx="336177" cy="412452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235323</xdr:colOff>
      <xdr:row>44</xdr:row>
      <xdr:rowOff>67235</xdr:rowOff>
    </xdr:from>
    <xdr:to>
      <xdr:col>8</xdr:col>
      <xdr:colOff>582706</xdr:colOff>
      <xdr:row>44</xdr:row>
      <xdr:rowOff>527517</xdr:rowOff>
    </xdr:to>
    <xdr:pic>
      <xdr:nvPicPr>
        <xdr:cNvPr id="49" name="图片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000999" y="18568147"/>
          <a:ext cx="347383" cy="4602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45</xdr:row>
      <xdr:rowOff>123264</xdr:rowOff>
    </xdr:from>
    <xdr:to>
      <xdr:col>8</xdr:col>
      <xdr:colOff>573941</xdr:colOff>
      <xdr:row>45</xdr:row>
      <xdr:rowOff>425823</xdr:rowOff>
    </xdr:to>
    <xdr:pic>
      <xdr:nvPicPr>
        <xdr:cNvPr id="50" name="图片 49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956176" y="19195676"/>
          <a:ext cx="383441" cy="302559"/>
        </a:xfrm>
        <a:prstGeom prst="rect">
          <a:avLst/>
        </a:prstGeom>
      </xdr:spPr>
    </xdr:pic>
    <xdr:clientData/>
  </xdr:twoCellAnchor>
  <xdr:twoCellAnchor>
    <xdr:from>
      <xdr:col>8</xdr:col>
      <xdr:colOff>257735</xdr:colOff>
      <xdr:row>46</xdr:row>
      <xdr:rowOff>112059</xdr:rowOff>
    </xdr:from>
    <xdr:to>
      <xdr:col>8</xdr:col>
      <xdr:colOff>401735</xdr:colOff>
      <xdr:row>46</xdr:row>
      <xdr:rowOff>364059</xdr:rowOff>
    </xdr:to>
    <xdr:pic>
      <xdr:nvPicPr>
        <xdr:cNvPr id="51" name="Picture 34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/>
        <a:srcRect l="41048" t="5377" r="20177" b="9789"/>
        <a:stretch>
          <a:fillRect/>
        </a:stretch>
      </xdr:blipFill>
      <xdr:spPr>
        <a:xfrm>
          <a:off x="8023411" y="19755971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308947</xdr:colOff>
      <xdr:row>47</xdr:row>
      <xdr:rowOff>190500</xdr:rowOff>
    </xdr:from>
    <xdr:to>
      <xdr:col>8</xdr:col>
      <xdr:colOff>452947</xdr:colOff>
      <xdr:row>47</xdr:row>
      <xdr:rowOff>442500</xdr:rowOff>
    </xdr:to>
    <xdr:pic>
      <xdr:nvPicPr>
        <xdr:cNvPr id="52" name="图片 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074623" y="20405912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236781</xdr:colOff>
      <xdr:row>48</xdr:row>
      <xdr:rowOff>134425</xdr:rowOff>
    </xdr:from>
    <xdr:to>
      <xdr:col>8</xdr:col>
      <xdr:colOff>380781</xdr:colOff>
      <xdr:row>48</xdr:row>
      <xdr:rowOff>386425</xdr:rowOff>
    </xdr:to>
    <xdr:pic>
      <xdr:nvPicPr>
        <xdr:cNvPr id="53" name="图片 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002457" y="20921337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280147</xdr:colOff>
      <xdr:row>49</xdr:row>
      <xdr:rowOff>149441</xdr:rowOff>
    </xdr:from>
    <xdr:to>
      <xdr:col>8</xdr:col>
      <xdr:colOff>424147</xdr:colOff>
      <xdr:row>49</xdr:row>
      <xdr:rowOff>401441</xdr:rowOff>
    </xdr:to>
    <xdr:pic>
      <xdr:nvPicPr>
        <xdr:cNvPr id="54" name="图片 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045823" y="21507853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333936</xdr:colOff>
      <xdr:row>67</xdr:row>
      <xdr:rowOff>201705</xdr:rowOff>
    </xdr:from>
    <xdr:to>
      <xdr:col>8</xdr:col>
      <xdr:colOff>477936</xdr:colOff>
      <xdr:row>67</xdr:row>
      <xdr:rowOff>453705</xdr:rowOff>
    </xdr:to>
    <xdr:pic>
      <xdr:nvPicPr>
        <xdr:cNvPr id="56" name="图片 55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9612" y="3184711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237242</xdr:colOff>
      <xdr:row>72</xdr:row>
      <xdr:rowOff>121471</xdr:rowOff>
    </xdr:from>
    <xdr:to>
      <xdr:col>8</xdr:col>
      <xdr:colOff>593911</xdr:colOff>
      <xdr:row>72</xdr:row>
      <xdr:rowOff>459441</xdr:rowOff>
    </xdr:to>
    <xdr:pic>
      <xdr:nvPicPr>
        <xdr:cNvPr id="58" name="图片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2918" y="34624383"/>
          <a:ext cx="356669" cy="3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280147</xdr:colOff>
      <xdr:row>68</xdr:row>
      <xdr:rowOff>157329</xdr:rowOff>
    </xdr:from>
    <xdr:to>
      <xdr:col>8</xdr:col>
      <xdr:colOff>544905</xdr:colOff>
      <xdr:row>68</xdr:row>
      <xdr:rowOff>392653</xdr:rowOff>
    </xdr:to>
    <xdr:pic>
      <xdr:nvPicPr>
        <xdr:cNvPr id="59" name="图片 58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5823" y="32374241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56032</xdr:colOff>
      <xdr:row>60</xdr:row>
      <xdr:rowOff>123265</xdr:rowOff>
    </xdr:from>
    <xdr:to>
      <xdr:col>8</xdr:col>
      <xdr:colOff>638442</xdr:colOff>
      <xdr:row>60</xdr:row>
      <xdr:rowOff>549089</xdr:rowOff>
    </xdr:to>
    <xdr:pic>
      <xdr:nvPicPr>
        <xdr:cNvPr id="60" name="图片 59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21708" y="27768177"/>
          <a:ext cx="582410" cy="425824"/>
        </a:xfrm>
        <a:prstGeom prst="rect">
          <a:avLst/>
        </a:prstGeom>
      </xdr:spPr>
    </xdr:pic>
    <xdr:clientData/>
  </xdr:twoCellAnchor>
  <xdr:twoCellAnchor editAs="oneCell">
    <xdr:from>
      <xdr:col>8</xdr:col>
      <xdr:colOff>22412</xdr:colOff>
      <xdr:row>61</xdr:row>
      <xdr:rowOff>33618</xdr:rowOff>
    </xdr:from>
    <xdr:to>
      <xdr:col>8</xdr:col>
      <xdr:colOff>671852</xdr:colOff>
      <xdr:row>61</xdr:row>
      <xdr:rowOff>459441</xdr:rowOff>
    </xdr:to>
    <xdr:pic>
      <xdr:nvPicPr>
        <xdr:cNvPr id="61" name="图片 60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788088" y="28250030"/>
          <a:ext cx="649440" cy="425823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63</xdr:row>
      <xdr:rowOff>44824</xdr:rowOff>
    </xdr:from>
    <xdr:to>
      <xdr:col>8</xdr:col>
      <xdr:colOff>683559</xdr:colOff>
      <xdr:row>63</xdr:row>
      <xdr:rowOff>404327</xdr:rowOff>
    </xdr:to>
    <xdr:pic>
      <xdr:nvPicPr>
        <xdr:cNvPr id="62" name="图片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11352" y="29404236"/>
          <a:ext cx="537883" cy="35950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66</xdr:row>
      <xdr:rowOff>89647</xdr:rowOff>
    </xdr:from>
    <xdr:to>
      <xdr:col>8</xdr:col>
      <xdr:colOff>649942</xdr:colOff>
      <xdr:row>66</xdr:row>
      <xdr:rowOff>426826</xdr:rowOff>
    </xdr:to>
    <xdr:pic>
      <xdr:nvPicPr>
        <xdr:cNvPr id="63" name="图片 6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00147" y="31163559"/>
          <a:ext cx="515471" cy="337179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73</xdr:row>
      <xdr:rowOff>33618</xdr:rowOff>
    </xdr:from>
    <xdr:to>
      <xdr:col>8</xdr:col>
      <xdr:colOff>823621</xdr:colOff>
      <xdr:row>73</xdr:row>
      <xdr:rowOff>509868</xdr:rowOff>
    </xdr:to>
    <xdr:pic>
      <xdr:nvPicPr>
        <xdr:cNvPr id="64" name="图片 63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639736" y="39355059"/>
          <a:ext cx="633120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74</xdr:row>
      <xdr:rowOff>89647</xdr:rowOff>
    </xdr:from>
    <xdr:to>
      <xdr:col>8</xdr:col>
      <xdr:colOff>728383</xdr:colOff>
      <xdr:row>74</xdr:row>
      <xdr:rowOff>408964</xdr:rowOff>
    </xdr:to>
    <xdr:pic>
      <xdr:nvPicPr>
        <xdr:cNvPr id="65" name="图片 64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933764" y="35735559"/>
          <a:ext cx="560295" cy="319317"/>
        </a:xfrm>
        <a:prstGeom prst="rect">
          <a:avLst/>
        </a:prstGeom>
      </xdr:spPr>
    </xdr:pic>
    <xdr:clientData/>
  </xdr:twoCellAnchor>
  <xdr:twoCellAnchor editAs="oneCell">
    <xdr:from>
      <xdr:col>8</xdr:col>
      <xdr:colOff>89647</xdr:colOff>
      <xdr:row>75</xdr:row>
      <xdr:rowOff>89647</xdr:rowOff>
    </xdr:from>
    <xdr:to>
      <xdr:col>8</xdr:col>
      <xdr:colOff>795618</xdr:colOff>
      <xdr:row>75</xdr:row>
      <xdr:rowOff>446499</xdr:rowOff>
    </xdr:to>
    <xdr:pic>
      <xdr:nvPicPr>
        <xdr:cNvPr id="66" name="图片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55323" y="36307059"/>
          <a:ext cx="705971" cy="356852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77</xdr:row>
      <xdr:rowOff>67235</xdr:rowOff>
    </xdr:from>
    <xdr:to>
      <xdr:col>8</xdr:col>
      <xdr:colOff>616325</xdr:colOff>
      <xdr:row>77</xdr:row>
      <xdr:rowOff>464999</xdr:rowOff>
    </xdr:to>
    <xdr:pic>
      <xdr:nvPicPr>
        <xdr:cNvPr id="67" name="图片 66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67383" y="37427647"/>
          <a:ext cx="414618" cy="39776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76</xdr:row>
      <xdr:rowOff>56030</xdr:rowOff>
    </xdr:from>
    <xdr:to>
      <xdr:col>8</xdr:col>
      <xdr:colOff>549089</xdr:colOff>
      <xdr:row>76</xdr:row>
      <xdr:rowOff>428024</xdr:rowOff>
    </xdr:to>
    <xdr:pic>
      <xdr:nvPicPr>
        <xdr:cNvPr id="68" name="图片 6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956176" y="36844942"/>
          <a:ext cx="358589" cy="371994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212914</xdr:colOff>
      <xdr:row>78</xdr:row>
      <xdr:rowOff>145677</xdr:rowOff>
    </xdr:from>
    <xdr:to>
      <xdr:col>8</xdr:col>
      <xdr:colOff>762001</xdr:colOff>
      <xdr:row>78</xdr:row>
      <xdr:rowOff>394449</xdr:rowOff>
    </xdr:to>
    <xdr:pic>
      <xdr:nvPicPr>
        <xdr:cNvPr id="69" name="图片 68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78590" y="38077589"/>
          <a:ext cx="549087" cy="248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168090</xdr:colOff>
      <xdr:row>79</xdr:row>
      <xdr:rowOff>100853</xdr:rowOff>
    </xdr:from>
    <xdr:to>
      <xdr:col>8</xdr:col>
      <xdr:colOff>694472</xdr:colOff>
      <xdr:row>79</xdr:row>
      <xdr:rowOff>493059</xdr:rowOff>
    </xdr:to>
    <xdr:pic>
      <xdr:nvPicPr>
        <xdr:cNvPr id="70" name="图片 6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33766" y="38604265"/>
          <a:ext cx="52638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56031</xdr:colOff>
      <xdr:row>80</xdr:row>
      <xdr:rowOff>134471</xdr:rowOff>
    </xdr:from>
    <xdr:to>
      <xdr:col>8</xdr:col>
      <xdr:colOff>750421</xdr:colOff>
      <xdr:row>80</xdr:row>
      <xdr:rowOff>381000</xdr:rowOff>
    </xdr:to>
    <xdr:pic>
      <xdr:nvPicPr>
        <xdr:cNvPr id="71" name="图片 70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821707" y="39209383"/>
          <a:ext cx="694390" cy="246529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81</xdr:row>
      <xdr:rowOff>134471</xdr:rowOff>
    </xdr:from>
    <xdr:to>
      <xdr:col>8</xdr:col>
      <xdr:colOff>658719</xdr:colOff>
      <xdr:row>81</xdr:row>
      <xdr:rowOff>481853</xdr:rowOff>
    </xdr:to>
    <xdr:pic>
      <xdr:nvPicPr>
        <xdr:cNvPr id="72" name="图片 71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78588" y="39780883"/>
          <a:ext cx="445807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82</xdr:row>
      <xdr:rowOff>179295</xdr:rowOff>
    </xdr:from>
    <xdr:to>
      <xdr:col>8</xdr:col>
      <xdr:colOff>717177</xdr:colOff>
      <xdr:row>82</xdr:row>
      <xdr:rowOff>516419</xdr:rowOff>
    </xdr:to>
    <xdr:pic>
      <xdr:nvPicPr>
        <xdr:cNvPr id="73" name="图片 72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944970" y="40397207"/>
          <a:ext cx="537883" cy="337124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83</xdr:row>
      <xdr:rowOff>56029</xdr:rowOff>
    </xdr:from>
    <xdr:to>
      <xdr:col>8</xdr:col>
      <xdr:colOff>739589</xdr:colOff>
      <xdr:row>83</xdr:row>
      <xdr:rowOff>530412</xdr:rowOff>
    </xdr:to>
    <xdr:pic>
      <xdr:nvPicPr>
        <xdr:cNvPr id="74" name="图片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888941" y="408454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107577</xdr:colOff>
      <xdr:row>84</xdr:row>
      <xdr:rowOff>17929</xdr:rowOff>
    </xdr:from>
    <xdr:to>
      <xdr:col>8</xdr:col>
      <xdr:colOff>723901</xdr:colOff>
      <xdr:row>84</xdr:row>
      <xdr:rowOff>492312</xdr:rowOff>
    </xdr:to>
    <xdr:pic>
      <xdr:nvPicPr>
        <xdr:cNvPr id="75" name="图片 74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873253" y="413788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86</xdr:row>
      <xdr:rowOff>123265</xdr:rowOff>
    </xdr:from>
    <xdr:to>
      <xdr:col>8</xdr:col>
      <xdr:colOff>477631</xdr:colOff>
      <xdr:row>86</xdr:row>
      <xdr:rowOff>358588</xdr:rowOff>
    </xdr:to>
    <xdr:pic>
      <xdr:nvPicPr>
        <xdr:cNvPr id="76" name="图片 75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22558" y="42627177"/>
          <a:ext cx="320749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179295</xdr:colOff>
      <xdr:row>85</xdr:row>
      <xdr:rowOff>67236</xdr:rowOff>
    </xdr:from>
    <xdr:to>
      <xdr:col>8</xdr:col>
      <xdr:colOff>616325</xdr:colOff>
      <xdr:row>85</xdr:row>
      <xdr:rowOff>444368</xdr:rowOff>
    </xdr:to>
    <xdr:pic>
      <xdr:nvPicPr>
        <xdr:cNvPr id="77" name="图片 76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944971" y="41999648"/>
          <a:ext cx="437030" cy="37713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87</xdr:row>
      <xdr:rowOff>89647</xdr:rowOff>
    </xdr:from>
    <xdr:to>
      <xdr:col>8</xdr:col>
      <xdr:colOff>603226</xdr:colOff>
      <xdr:row>87</xdr:row>
      <xdr:rowOff>381000</xdr:rowOff>
    </xdr:to>
    <xdr:pic>
      <xdr:nvPicPr>
        <xdr:cNvPr id="78" name="图片 77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933764" y="43165059"/>
          <a:ext cx="435138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88</xdr:row>
      <xdr:rowOff>100854</xdr:rowOff>
    </xdr:from>
    <xdr:to>
      <xdr:col>8</xdr:col>
      <xdr:colOff>622486</xdr:colOff>
      <xdr:row>88</xdr:row>
      <xdr:rowOff>459442</xdr:rowOff>
    </xdr:to>
    <xdr:pic>
      <xdr:nvPicPr>
        <xdr:cNvPr id="79" name="图片 78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967383" y="43747766"/>
          <a:ext cx="420779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89</xdr:row>
      <xdr:rowOff>112059</xdr:rowOff>
    </xdr:from>
    <xdr:to>
      <xdr:col>8</xdr:col>
      <xdr:colOff>741719</xdr:colOff>
      <xdr:row>89</xdr:row>
      <xdr:rowOff>481853</xdr:rowOff>
    </xdr:to>
    <xdr:pic>
      <xdr:nvPicPr>
        <xdr:cNvPr id="80" name="图片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911352" y="44330471"/>
          <a:ext cx="596043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92</xdr:row>
      <xdr:rowOff>33618</xdr:rowOff>
    </xdr:from>
    <xdr:to>
      <xdr:col>8</xdr:col>
      <xdr:colOff>655430</xdr:colOff>
      <xdr:row>92</xdr:row>
      <xdr:rowOff>414618</xdr:rowOff>
    </xdr:to>
    <xdr:pic>
      <xdr:nvPicPr>
        <xdr:cNvPr id="81" name="图片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900147" y="45966530"/>
          <a:ext cx="520959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91</xdr:row>
      <xdr:rowOff>145678</xdr:rowOff>
    </xdr:from>
    <xdr:to>
      <xdr:col>8</xdr:col>
      <xdr:colOff>549089</xdr:colOff>
      <xdr:row>91</xdr:row>
      <xdr:rowOff>473540</xdr:rowOff>
    </xdr:to>
    <xdr:pic>
      <xdr:nvPicPr>
        <xdr:cNvPr id="82" name="图片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978588" y="45507090"/>
          <a:ext cx="336177" cy="327862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100854</xdr:colOff>
      <xdr:row>93</xdr:row>
      <xdr:rowOff>67236</xdr:rowOff>
    </xdr:from>
    <xdr:to>
      <xdr:col>8</xdr:col>
      <xdr:colOff>549090</xdr:colOff>
      <xdr:row>93</xdr:row>
      <xdr:rowOff>460836</xdr:rowOff>
    </xdr:to>
    <xdr:pic>
      <xdr:nvPicPr>
        <xdr:cNvPr id="83" name="图片 82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866530" y="46571648"/>
          <a:ext cx="448236" cy="3936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94</xdr:row>
      <xdr:rowOff>56030</xdr:rowOff>
    </xdr:from>
    <xdr:to>
      <xdr:col>8</xdr:col>
      <xdr:colOff>582707</xdr:colOff>
      <xdr:row>94</xdr:row>
      <xdr:rowOff>436794</xdr:rowOff>
    </xdr:to>
    <xdr:pic>
      <xdr:nvPicPr>
        <xdr:cNvPr id="84" name="图片 83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978588" y="47131942"/>
          <a:ext cx="369795" cy="38076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95</xdr:row>
      <xdr:rowOff>78442</xdr:rowOff>
    </xdr:from>
    <xdr:to>
      <xdr:col>8</xdr:col>
      <xdr:colOff>747483</xdr:colOff>
      <xdr:row>95</xdr:row>
      <xdr:rowOff>448236</xdr:rowOff>
    </xdr:to>
    <xdr:pic>
      <xdr:nvPicPr>
        <xdr:cNvPr id="85" name="图片 84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933765" y="47725854"/>
          <a:ext cx="579394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280149</xdr:colOff>
      <xdr:row>26</xdr:row>
      <xdr:rowOff>190501</xdr:rowOff>
    </xdr:from>
    <xdr:to>
      <xdr:col>8</xdr:col>
      <xdr:colOff>508307</xdr:colOff>
      <xdr:row>26</xdr:row>
      <xdr:rowOff>414617</xdr:rowOff>
    </xdr:to>
    <xdr:pic>
      <xdr:nvPicPr>
        <xdr:cNvPr id="86" name="图片 85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045825" y="10118913"/>
          <a:ext cx="228158" cy="2241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12</xdr:row>
      <xdr:rowOff>28576</xdr:rowOff>
    </xdr:from>
    <xdr:to>
      <xdr:col>8</xdr:col>
      <xdr:colOff>419100</xdr:colOff>
      <xdr:row>12</xdr:row>
      <xdr:rowOff>365126</xdr:rowOff>
    </xdr:to>
    <xdr:pic>
      <xdr:nvPicPr>
        <xdr:cNvPr id="87" name="图片 86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162800" y="493395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123266</xdr:colOff>
      <xdr:row>24</xdr:row>
      <xdr:rowOff>123264</xdr:rowOff>
    </xdr:from>
    <xdr:to>
      <xdr:col>8</xdr:col>
      <xdr:colOff>583708</xdr:colOff>
      <xdr:row>24</xdr:row>
      <xdr:rowOff>414617</xdr:rowOff>
    </xdr:to>
    <xdr:pic>
      <xdr:nvPicPr>
        <xdr:cNvPr id="88" name="图片 87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888942" y="9480176"/>
          <a:ext cx="460442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25</xdr:row>
      <xdr:rowOff>112059</xdr:rowOff>
    </xdr:from>
    <xdr:to>
      <xdr:col>8</xdr:col>
      <xdr:colOff>459442</xdr:colOff>
      <xdr:row>25</xdr:row>
      <xdr:rowOff>393603</xdr:rowOff>
    </xdr:to>
    <xdr:pic>
      <xdr:nvPicPr>
        <xdr:cNvPr id="89" name="图片 88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978588" y="10040471"/>
          <a:ext cx="246530" cy="281544"/>
        </a:xfrm>
        <a:prstGeom prst="rect">
          <a:avLst/>
        </a:prstGeom>
      </xdr:spPr>
    </xdr:pic>
    <xdr:clientData/>
  </xdr:twoCellAnchor>
  <xdr:twoCellAnchor editAs="oneCell">
    <xdr:from>
      <xdr:col>8</xdr:col>
      <xdr:colOff>253001</xdr:colOff>
      <xdr:row>23</xdr:row>
      <xdr:rowOff>56030</xdr:rowOff>
    </xdr:from>
    <xdr:to>
      <xdr:col>8</xdr:col>
      <xdr:colOff>515470</xdr:colOff>
      <xdr:row>23</xdr:row>
      <xdr:rowOff>509188</xdr:rowOff>
    </xdr:to>
    <xdr:pic>
      <xdr:nvPicPr>
        <xdr:cNvPr id="90" name="图片 89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018677" y="8841442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181284</xdr:colOff>
      <xdr:row>19</xdr:row>
      <xdr:rowOff>62754</xdr:rowOff>
    </xdr:from>
    <xdr:to>
      <xdr:col>8</xdr:col>
      <xdr:colOff>443753</xdr:colOff>
      <xdr:row>19</xdr:row>
      <xdr:rowOff>515912</xdr:rowOff>
    </xdr:to>
    <xdr:pic>
      <xdr:nvPicPr>
        <xdr:cNvPr id="91" name="图片 90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946960" y="7705166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33618</xdr:colOff>
      <xdr:row>15</xdr:row>
      <xdr:rowOff>100854</xdr:rowOff>
    </xdr:from>
    <xdr:to>
      <xdr:col>8</xdr:col>
      <xdr:colOff>650379</xdr:colOff>
      <xdr:row>15</xdr:row>
      <xdr:rowOff>459442</xdr:rowOff>
    </xdr:to>
    <xdr:pic>
      <xdr:nvPicPr>
        <xdr:cNvPr id="92" name="图片 91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799294" y="6028766"/>
          <a:ext cx="616761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16</xdr:row>
      <xdr:rowOff>100853</xdr:rowOff>
    </xdr:from>
    <xdr:to>
      <xdr:col>8</xdr:col>
      <xdr:colOff>575771</xdr:colOff>
      <xdr:row>16</xdr:row>
      <xdr:rowOff>504265</xdr:rowOff>
    </xdr:to>
    <xdr:pic>
      <xdr:nvPicPr>
        <xdr:cNvPr id="93" name="图片 92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944970" y="6600265"/>
          <a:ext cx="396477" cy="403412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22</xdr:row>
      <xdr:rowOff>156882</xdr:rowOff>
    </xdr:from>
    <xdr:to>
      <xdr:col>8</xdr:col>
      <xdr:colOff>421641</xdr:colOff>
      <xdr:row>22</xdr:row>
      <xdr:rowOff>392206</xdr:rowOff>
    </xdr:to>
    <xdr:pic>
      <xdr:nvPicPr>
        <xdr:cNvPr id="94" name="图片 93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2559" y="8370794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134470</xdr:colOff>
      <xdr:row>20</xdr:row>
      <xdr:rowOff>67234</xdr:rowOff>
    </xdr:from>
    <xdr:to>
      <xdr:col>8</xdr:col>
      <xdr:colOff>399228</xdr:colOff>
      <xdr:row>20</xdr:row>
      <xdr:rowOff>302558</xdr:rowOff>
    </xdr:to>
    <xdr:pic>
      <xdr:nvPicPr>
        <xdr:cNvPr id="95" name="图片 94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3445" y="11078134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100853</xdr:colOff>
      <xdr:row>64</xdr:row>
      <xdr:rowOff>67235</xdr:rowOff>
    </xdr:from>
    <xdr:to>
      <xdr:col>8</xdr:col>
      <xdr:colOff>644581</xdr:colOff>
      <xdr:row>64</xdr:row>
      <xdr:rowOff>403411</xdr:rowOff>
    </xdr:to>
    <xdr:pic>
      <xdr:nvPicPr>
        <xdr:cNvPr id="96" name="图片 95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866529" y="31712647"/>
          <a:ext cx="543728" cy="336176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235324</xdr:colOff>
      <xdr:row>30</xdr:row>
      <xdr:rowOff>134470</xdr:rowOff>
    </xdr:from>
    <xdr:to>
      <xdr:col>8</xdr:col>
      <xdr:colOff>582707</xdr:colOff>
      <xdr:row>30</xdr:row>
      <xdr:rowOff>387027</xdr:rowOff>
    </xdr:to>
    <xdr:pic>
      <xdr:nvPicPr>
        <xdr:cNvPr id="97" name="图片 96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8001000" y="14634882"/>
          <a:ext cx="347383" cy="252557"/>
        </a:xfrm>
        <a:prstGeom prst="rect">
          <a:avLst/>
        </a:prstGeom>
      </xdr:spPr>
    </xdr:pic>
    <xdr:clientData/>
  </xdr:twoCellAnchor>
  <xdr:twoCellAnchor editAs="oneCell">
    <xdr:from>
      <xdr:col>8</xdr:col>
      <xdr:colOff>257735</xdr:colOff>
      <xdr:row>29</xdr:row>
      <xdr:rowOff>100854</xdr:rowOff>
    </xdr:from>
    <xdr:to>
      <xdr:col>8</xdr:col>
      <xdr:colOff>597145</xdr:colOff>
      <xdr:row>29</xdr:row>
      <xdr:rowOff>324971</xdr:rowOff>
    </xdr:to>
    <xdr:pic>
      <xdr:nvPicPr>
        <xdr:cNvPr id="98" name="图片 97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8023411" y="14029766"/>
          <a:ext cx="339410" cy="224117"/>
        </a:xfrm>
        <a:prstGeom prst="rect">
          <a:avLst/>
        </a:prstGeom>
      </xdr:spPr>
    </xdr:pic>
    <xdr:clientData/>
  </xdr:twoCellAnchor>
  <xdr:twoCellAnchor>
    <xdr:from>
      <xdr:col>8</xdr:col>
      <xdr:colOff>201706</xdr:colOff>
      <xdr:row>30</xdr:row>
      <xdr:rowOff>549087</xdr:rowOff>
    </xdr:from>
    <xdr:to>
      <xdr:col>10</xdr:col>
      <xdr:colOff>336177</xdr:colOff>
      <xdr:row>31</xdr:row>
      <xdr:rowOff>33616</xdr:rowOff>
    </xdr:to>
    <xdr:pic>
      <xdr:nvPicPr>
        <xdr:cNvPr id="99" name="图片 98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37794" y="15296028"/>
          <a:ext cx="1535207" cy="56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356478</xdr:colOff>
      <xdr:row>103</xdr:row>
      <xdr:rowOff>190499</xdr:rowOff>
    </xdr:from>
    <xdr:to>
      <xdr:col>8</xdr:col>
      <xdr:colOff>549088</xdr:colOff>
      <xdr:row>103</xdr:row>
      <xdr:rowOff>457724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805713" y="57262058"/>
          <a:ext cx="192610" cy="267225"/>
        </a:xfrm>
        <a:prstGeom prst="rect">
          <a:avLst/>
        </a:prstGeom>
      </xdr:spPr>
    </xdr:pic>
    <xdr:clientData/>
  </xdr:twoCellAnchor>
  <xdr:twoCellAnchor>
    <xdr:from>
      <xdr:col>5</xdr:col>
      <xdr:colOff>336176</xdr:colOff>
      <xdr:row>2</xdr:row>
      <xdr:rowOff>100852</xdr:rowOff>
    </xdr:from>
    <xdr:to>
      <xdr:col>10</xdr:col>
      <xdr:colOff>672352</xdr:colOff>
      <xdr:row>5</xdr:row>
      <xdr:rowOff>33617</xdr:rowOff>
    </xdr:to>
    <xdr:sp macro="" textlink="">
      <xdr:nvSpPr>
        <xdr:cNvPr id="12" name="文本框 11">
          <a:extLst>
            <a:ext uri="{FF2B5EF4-FFF2-40B4-BE49-F238E27FC236}">
              <a16:creationId xmlns="" xmlns:a16="http://schemas.microsoft.com/office/drawing/2014/main" id="{5BD1B1BF-9AA8-4641-8080-194E117301D2}"/>
            </a:ext>
          </a:extLst>
        </xdr:cNvPr>
        <xdr:cNvSpPr txBox="1"/>
      </xdr:nvSpPr>
      <xdr:spPr>
        <a:xfrm>
          <a:off x="7586382" y="728381"/>
          <a:ext cx="5322794" cy="885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>
              <a:solidFill>
                <a:srgbClr val="7030A0"/>
              </a:solidFill>
            </a:rPr>
            <a:t>紫色是需要改制，详见改制方案（零件号没有变）</a:t>
          </a:r>
          <a:endParaRPr lang="en-US" altLang="zh-CN" sz="1800">
            <a:solidFill>
              <a:srgbClr val="7030A0"/>
            </a:solidFill>
          </a:endParaRPr>
        </a:p>
        <a:p>
          <a:r>
            <a:rPr lang="zh-CN" altLang="en-US" sz="1800">
              <a:solidFill>
                <a:srgbClr val="7030A0"/>
              </a:solidFill>
            </a:rPr>
            <a:t>中文名称红色是新开件</a:t>
          </a:r>
          <a:endParaRPr lang="en-US" altLang="zh-CN" sz="1800">
            <a:solidFill>
              <a:srgbClr val="7030A0"/>
            </a:solidFill>
          </a:endParaRPr>
        </a:p>
      </xdr:txBody>
    </xdr:sp>
    <xdr:clientData/>
  </xdr:twoCellAnchor>
  <xdr:twoCellAnchor editAs="oneCell">
    <xdr:from>
      <xdr:col>8</xdr:col>
      <xdr:colOff>182574</xdr:colOff>
      <xdr:row>102</xdr:row>
      <xdr:rowOff>168088</xdr:rowOff>
    </xdr:from>
    <xdr:to>
      <xdr:col>8</xdr:col>
      <xdr:colOff>612224</xdr:colOff>
      <xdr:row>103</xdr:row>
      <xdr:rowOff>0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F101958E-CA85-5258-E30D-CDB550812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37368" t="59322" r="34088" b="25602"/>
        <a:stretch/>
      </xdr:blipFill>
      <xdr:spPr>
        <a:xfrm flipH="1">
          <a:off x="11018662" y="55928559"/>
          <a:ext cx="429650" cy="403412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101</xdr:row>
      <xdr:rowOff>56031</xdr:rowOff>
    </xdr:from>
    <xdr:to>
      <xdr:col>8</xdr:col>
      <xdr:colOff>731583</xdr:colOff>
      <xdr:row>101</xdr:row>
      <xdr:rowOff>403413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991CAC51-9258-464C-01E8-79F7AAD582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r="19218" b="51477"/>
        <a:stretch/>
      </xdr:blipFill>
      <xdr:spPr>
        <a:xfrm>
          <a:off x="11015382" y="55379472"/>
          <a:ext cx="552289" cy="347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112059</xdr:colOff>
      <xdr:row>6</xdr:row>
      <xdr:rowOff>302558</xdr:rowOff>
    </xdr:from>
    <xdr:ext cx="1143000" cy="1615274"/>
    <xdr:pic>
      <xdr:nvPicPr>
        <xdr:cNvPr id="2" name="图片 1">
          <a:extLst>
            <a:ext uri="{FF2B5EF4-FFF2-40B4-BE49-F238E27FC236}">
              <a16:creationId xmlns="" xmlns:a16="http://schemas.microsoft.com/office/drawing/2014/main" id="{6AAA69CC-F50C-4913-91B4-06DE0A34E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59" y="1197908"/>
          <a:ext cx="1143000" cy="161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152</xdr:row>
      <xdr:rowOff>56030</xdr:rowOff>
    </xdr:from>
    <xdr:to>
      <xdr:col>16</xdr:col>
      <xdr:colOff>382125</xdr:colOff>
      <xdr:row>152</xdr:row>
      <xdr:rowOff>308030</xdr:rowOff>
    </xdr:to>
    <xdr:pic>
      <xdr:nvPicPr>
        <xdr:cNvPr id="2" name="图片 212" descr="IMG_1131.JPG">
          <a:extLst>
            <a:ext uri="{FF2B5EF4-FFF2-40B4-BE49-F238E27FC236}">
              <a16:creationId xmlns="" xmlns:a16="http://schemas.microsoft.com/office/drawing/2014/main" id="{8163D143-9B65-46D3-89DF-4E035B8B0E58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8560" y="58233073"/>
          <a:ext cx="144000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207552</xdr:colOff>
      <xdr:row>14</xdr:row>
      <xdr:rowOff>47260</xdr:rowOff>
    </xdr:from>
    <xdr:to>
      <xdr:col>16</xdr:col>
      <xdr:colOff>351552</xdr:colOff>
      <xdr:row>14</xdr:row>
      <xdr:rowOff>299260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7EF1F52C-5F85-4362-A910-C1B3003FEB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5027" y="481928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231913</xdr:colOff>
      <xdr:row>23</xdr:row>
      <xdr:rowOff>48854</xdr:rowOff>
    </xdr:from>
    <xdr:to>
      <xdr:col>16</xdr:col>
      <xdr:colOff>375913</xdr:colOff>
      <xdr:row>23</xdr:row>
      <xdr:rowOff>300854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54298B18-9503-4934-A479-81B0E283E0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9388" y="1129787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225287</xdr:colOff>
      <xdr:row>33</xdr:row>
      <xdr:rowOff>67820</xdr:rowOff>
    </xdr:from>
    <xdr:to>
      <xdr:col>16</xdr:col>
      <xdr:colOff>369287</xdr:colOff>
      <xdr:row>33</xdr:row>
      <xdr:rowOff>319820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A11D7E42-48FA-4685-A836-2499B991D00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2762" y="1512684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229101</xdr:colOff>
      <xdr:row>37</xdr:row>
      <xdr:rowOff>49696</xdr:rowOff>
    </xdr:from>
    <xdr:to>
      <xdr:col>16</xdr:col>
      <xdr:colOff>373101</xdr:colOff>
      <xdr:row>37</xdr:row>
      <xdr:rowOff>301696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48F4E675-627F-4F99-8B6B-011E5583C8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6576" y="1663272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211937</xdr:colOff>
      <xdr:row>40</xdr:row>
      <xdr:rowOff>63824</xdr:rowOff>
    </xdr:from>
    <xdr:to>
      <xdr:col>16</xdr:col>
      <xdr:colOff>355937</xdr:colOff>
      <xdr:row>40</xdr:row>
      <xdr:rowOff>315824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BFE31535-B768-4D79-86C7-CAA417E48A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9412" y="1778984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192498</xdr:colOff>
      <xdr:row>49</xdr:row>
      <xdr:rowOff>59843</xdr:rowOff>
    </xdr:from>
    <xdr:to>
      <xdr:col>16</xdr:col>
      <xdr:colOff>336498</xdr:colOff>
      <xdr:row>49</xdr:row>
      <xdr:rowOff>311843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6D1A2402-51A7-4748-A280-F74402A028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9973" y="2121486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213347</xdr:colOff>
      <xdr:row>54</xdr:row>
      <xdr:rowOff>104096</xdr:rowOff>
    </xdr:from>
    <xdr:to>
      <xdr:col>16</xdr:col>
      <xdr:colOff>465347</xdr:colOff>
      <xdr:row>54</xdr:row>
      <xdr:rowOff>248096</xdr:rowOff>
    </xdr:to>
    <xdr:pic>
      <xdr:nvPicPr>
        <xdr:cNvPr id="10" name="图片 9">
          <a:extLst>
            <a:ext uri="{FF2B5EF4-FFF2-40B4-BE49-F238E27FC236}">
              <a16:creationId xmlns="" xmlns:a16="http://schemas.microsoft.com/office/drawing/2014/main" id="{0D3BB37B-8A42-4619-923E-168FE01E24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734822" y="2311012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177662</xdr:colOff>
      <xdr:row>52</xdr:row>
      <xdr:rowOff>76761</xdr:rowOff>
    </xdr:from>
    <xdr:to>
      <xdr:col>16</xdr:col>
      <xdr:colOff>321662</xdr:colOff>
      <xdr:row>52</xdr:row>
      <xdr:rowOff>328761</xdr:rowOff>
    </xdr:to>
    <xdr:pic>
      <xdr:nvPicPr>
        <xdr:cNvPr id="11" name="图片 10">
          <a:extLst>
            <a:ext uri="{FF2B5EF4-FFF2-40B4-BE49-F238E27FC236}">
              <a16:creationId xmlns="" xmlns:a16="http://schemas.microsoft.com/office/drawing/2014/main" id="{490C37EC-0099-470C-B029-D51A1F03C0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45137" y="2237478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241486</xdr:colOff>
      <xdr:row>64</xdr:row>
      <xdr:rowOff>81669</xdr:rowOff>
    </xdr:from>
    <xdr:to>
      <xdr:col>16</xdr:col>
      <xdr:colOff>385486</xdr:colOff>
      <xdr:row>64</xdr:row>
      <xdr:rowOff>333669</xdr:rowOff>
    </xdr:to>
    <xdr:pic>
      <xdr:nvPicPr>
        <xdr:cNvPr id="12" name="图片 11">
          <a:extLst>
            <a:ext uri="{FF2B5EF4-FFF2-40B4-BE49-F238E27FC236}">
              <a16:creationId xmlns="" xmlns:a16="http://schemas.microsoft.com/office/drawing/2014/main" id="{6C53A591-14D6-4394-A19E-DFB2C4DCD7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8961" y="2695169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250106</xdr:colOff>
      <xdr:row>61</xdr:row>
      <xdr:rowOff>59187</xdr:rowOff>
    </xdr:from>
    <xdr:to>
      <xdr:col>16</xdr:col>
      <xdr:colOff>394106</xdr:colOff>
      <xdr:row>61</xdr:row>
      <xdr:rowOff>311187</xdr:rowOff>
    </xdr:to>
    <xdr:pic>
      <xdr:nvPicPr>
        <xdr:cNvPr id="13" name="图片 12">
          <a:extLst>
            <a:ext uri="{FF2B5EF4-FFF2-40B4-BE49-F238E27FC236}">
              <a16:creationId xmlns="" xmlns:a16="http://schemas.microsoft.com/office/drawing/2014/main" id="{8FA31C60-68E2-4355-8A75-E1DCF612D6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7581" y="2578621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306145</xdr:colOff>
      <xdr:row>62</xdr:row>
      <xdr:rowOff>84323</xdr:rowOff>
    </xdr:from>
    <xdr:to>
      <xdr:col>16</xdr:col>
      <xdr:colOff>450145</xdr:colOff>
      <xdr:row>62</xdr:row>
      <xdr:rowOff>336323</xdr:rowOff>
    </xdr:to>
    <xdr:pic>
      <xdr:nvPicPr>
        <xdr:cNvPr id="14" name="图片 13">
          <a:extLst>
            <a:ext uri="{FF2B5EF4-FFF2-40B4-BE49-F238E27FC236}">
              <a16:creationId xmlns="" xmlns:a16="http://schemas.microsoft.com/office/drawing/2014/main" id="{D28AA2D2-4896-403F-A798-4C954FFA7C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3620" y="2619234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247646</xdr:colOff>
      <xdr:row>65</xdr:row>
      <xdr:rowOff>65894</xdr:rowOff>
    </xdr:from>
    <xdr:to>
      <xdr:col>16</xdr:col>
      <xdr:colOff>391646</xdr:colOff>
      <xdr:row>65</xdr:row>
      <xdr:rowOff>317894</xdr:rowOff>
    </xdr:to>
    <xdr:pic>
      <xdr:nvPicPr>
        <xdr:cNvPr id="15" name="图片 14">
          <a:extLst>
            <a:ext uri="{FF2B5EF4-FFF2-40B4-BE49-F238E27FC236}">
              <a16:creationId xmlns="" xmlns:a16="http://schemas.microsoft.com/office/drawing/2014/main" id="{D996F9A7-5F87-43BE-A451-BC95548817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121" y="2731691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232888</xdr:colOff>
      <xdr:row>75</xdr:row>
      <xdr:rowOff>104907</xdr:rowOff>
    </xdr:from>
    <xdr:to>
      <xdr:col>16</xdr:col>
      <xdr:colOff>376888</xdr:colOff>
      <xdr:row>75</xdr:row>
      <xdr:rowOff>356907</xdr:rowOff>
    </xdr:to>
    <xdr:pic>
      <xdr:nvPicPr>
        <xdr:cNvPr id="16" name="Picture 13600">
          <a:extLst>
            <a:ext uri="{FF2B5EF4-FFF2-40B4-BE49-F238E27FC236}">
              <a16:creationId xmlns="" xmlns:a16="http://schemas.microsoft.com/office/drawing/2014/main" id="{0D5D6FB5-4F30-4E0D-8315-57F2A0D4C5C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6700363" y="31165932"/>
          <a:ext cx="144000" cy="25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248965</xdr:colOff>
      <xdr:row>68</xdr:row>
      <xdr:rowOff>80391</xdr:rowOff>
    </xdr:from>
    <xdr:to>
      <xdr:col>16</xdr:col>
      <xdr:colOff>392965</xdr:colOff>
      <xdr:row>68</xdr:row>
      <xdr:rowOff>332391</xdr:rowOff>
    </xdr:to>
    <xdr:pic>
      <xdr:nvPicPr>
        <xdr:cNvPr id="17" name="图片 16">
          <a:extLst>
            <a:ext uri="{FF2B5EF4-FFF2-40B4-BE49-F238E27FC236}">
              <a16:creationId xmlns="" xmlns:a16="http://schemas.microsoft.com/office/drawing/2014/main" id="{326E1959-5AC5-4A2D-B442-D60C034C50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6440" y="2847441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273813</xdr:colOff>
      <xdr:row>72</xdr:row>
      <xdr:rowOff>83800</xdr:rowOff>
    </xdr:from>
    <xdr:to>
      <xdr:col>16</xdr:col>
      <xdr:colOff>417813</xdr:colOff>
      <xdr:row>72</xdr:row>
      <xdr:rowOff>335800</xdr:rowOff>
    </xdr:to>
    <xdr:pic>
      <xdr:nvPicPr>
        <xdr:cNvPr id="18" name="图片 17">
          <a:extLst>
            <a:ext uri="{FF2B5EF4-FFF2-40B4-BE49-F238E27FC236}">
              <a16:creationId xmlns="" xmlns:a16="http://schemas.microsoft.com/office/drawing/2014/main" id="{7679E60A-6EF1-4D8D-9A47-A935BA8AD4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288" y="300018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248479</xdr:colOff>
      <xdr:row>71</xdr:row>
      <xdr:rowOff>72853</xdr:rowOff>
    </xdr:from>
    <xdr:to>
      <xdr:col>16</xdr:col>
      <xdr:colOff>392479</xdr:colOff>
      <xdr:row>71</xdr:row>
      <xdr:rowOff>324853</xdr:rowOff>
    </xdr:to>
    <xdr:pic>
      <xdr:nvPicPr>
        <xdr:cNvPr id="19" name="图片 18">
          <a:extLst>
            <a:ext uri="{FF2B5EF4-FFF2-40B4-BE49-F238E27FC236}">
              <a16:creationId xmlns="" xmlns:a16="http://schemas.microsoft.com/office/drawing/2014/main" id="{CCC520C0-7761-4FA0-A3D2-E9948EE740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954" y="2960987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274066</xdr:colOff>
      <xdr:row>73</xdr:row>
      <xdr:rowOff>83313</xdr:rowOff>
    </xdr:from>
    <xdr:to>
      <xdr:col>16</xdr:col>
      <xdr:colOff>418066</xdr:colOff>
      <xdr:row>73</xdr:row>
      <xdr:rowOff>335313</xdr:rowOff>
    </xdr:to>
    <xdr:pic>
      <xdr:nvPicPr>
        <xdr:cNvPr id="20" name="图片 19">
          <a:extLst>
            <a:ext uri="{FF2B5EF4-FFF2-40B4-BE49-F238E27FC236}">
              <a16:creationId xmlns="" xmlns:a16="http://schemas.microsoft.com/office/drawing/2014/main" id="{F64E9436-A58D-426F-9571-25A24C5752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541" y="3038233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230826</xdr:colOff>
      <xdr:row>70</xdr:row>
      <xdr:rowOff>153961</xdr:rowOff>
    </xdr:from>
    <xdr:to>
      <xdr:col>16</xdr:col>
      <xdr:colOff>482826</xdr:colOff>
      <xdr:row>70</xdr:row>
      <xdr:rowOff>297961</xdr:rowOff>
    </xdr:to>
    <xdr:pic>
      <xdr:nvPicPr>
        <xdr:cNvPr id="21" name="图片 20">
          <a:extLst>
            <a:ext uri="{FF2B5EF4-FFF2-40B4-BE49-F238E27FC236}">
              <a16:creationId xmlns="" xmlns:a16="http://schemas.microsoft.com/office/drawing/2014/main" id="{B6D3B7A7-78C4-48A8-98A4-B9E8FE3928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752301" y="2925598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236874</xdr:colOff>
      <xdr:row>77</xdr:row>
      <xdr:rowOff>28575</xdr:rowOff>
    </xdr:from>
    <xdr:to>
      <xdr:col>16</xdr:col>
      <xdr:colOff>380874</xdr:colOff>
      <xdr:row>77</xdr:row>
      <xdr:rowOff>280575</xdr:rowOff>
    </xdr:to>
    <xdr:pic>
      <xdr:nvPicPr>
        <xdr:cNvPr id="22" name="图片 21">
          <a:extLst>
            <a:ext uri="{FF2B5EF4-FFF2-40B4-BE49-F238E27FC236}">
              <a16:creationId xmlns="" xmlns:a16="http://schemas.microsoft.com/office/drawing/2014/main" id="{0A6DF8C6-633C-4F82-9B6F-C7F9C8F455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4349" y="3185160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206577</xdr:colOff>
      <xdr:row>80</xdr:row>
      <xdr:rowOff>78443</xdr:rowOff>
    </xdr:from>
    <xdr:to>
      <xdr:col>16</xdr:col>
      <xdr:colOff>350577</xdr:colOff>
      <xdr:row>80</xdr:row>
      <xdr:rowOff>330443</xdr:rowOff>
    </xdr:to>
    <xdr:pic>
      <xdr:nvPicPr>
        <xdr:cNvPr id="23" name="图片 22">
          <a:extLst>
            <a:ext uri="{FF2B5EF4-FFF2-40B4-BE49-F238E27FC236}">
              <a16:creationId xmlns="" xmlns:a16="http://schemas.microsoft.com/office/drawing/2014/main" id="{84BF2080-2536-44C7-9ADF-7ABA0CD3E6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4052" y="3304446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210011</xdr:colOff>
      <xdr:row>87</xdr:row>
      <xdr:rowOff>80387</xdr:rowOff>
    </xdr:from>
    <xdr:to>
      <xdr:col>16</xdr:col>
      <xdr:colOff>354011</xdr:colOff>
      <xdr:row>87</xdr:row>
      <xdr:rowOff>332387</xdr:rowOff>
    </xdr:to>
    <xdr:pic>
      <xdr:nvPicPr>
        <xdr:cNvPr id="24" name="图片 23">
          <a:extLst>
            <a:ext uri="{FF2B5EF4-FFF2-40B4-BE49-F238E27FC236}">
              <a16:creationId xmlns="" xmlns:a16="http://schemas.microsoft.com/office/drawing/2014/main" id="{EF75F486-BD5A-41D2-8EAD-2D12BDB681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7486" y="3571341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240782</xdr:colOff>
      <xdr:row>89</xdr:row>
      <xdr:rowOff>77072</xdr:rowOff>
    </xdr:from>
    <xdr:to>
      <xdr:col>16</xdr:col>
      <xdr:colOff>384782</xdr:colOff>
      <xdr:row>89</xdr:row>
      <xdr:rowOff>329072</xdr:rowOff>
    </xdr:to>
    <xdr:pic>
      <xdr:nvPicPr>
        <xdr:cNvPr id="25" name="图片 24">
          <a:extLst>
            <a:ext uri="{FF2B5EF4-FFF2-40B4-BE49-F238E27FC236}">
              <a16:creationId xmlns="" xmlns:a16="http://schemas.microsoft.com/office/drawing/2014/main" id="{0CEC54B0-F876-4B90-8AFC-843F22A7F7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8257" y="3647209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177380</xdr:colOff>
      <xdr:row>88</xdr:row>
      <xdr:rowOff>52759</xdr:rowOff>
    </xdr:from>
    <xdr:to>
      <xdr:col>16</xdr:col>
      <xdr:colOff>321380</xdr:colOff>
      <xdr:row>88</xdr:row>
      <xdr:rowOff>304759</xdr:rowOff>
    </xdr:to>
    <xdr:pic>
      <xdr:nvPicPr>
        <xdr:cNvPr id="26" name="图片 25">
          <a:extLst>
            <a:ext uri="{FF2B5EF4-FFF2-40B4-BE49-F238E27FC236}">
              <a16:creationId xmlns="" xmlns:a16="http://schemas.microsoft.com/office/drawing/2014/main" id="{A2E718A5-A0C6-438C-9C21-01C706FC64A3}"/>
            </a:ext>
          </a:extLst>
        </xdr:cNvPr>
        <xdr:cNvPicPr preferRelativeResize="0"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44855" y="36066784"/>
          <a:ext cx="144000" cy="252000"/>
        </a:xfrm>
        <a:prstGeom prst="rect">
          <a:avLst/>
        </a:prstGeom>
      </xdr:spPr>
    </xdr:pic>
    <xdr:clientData/>
  </xdr:twoCellAnchor>
  <xdr:twoCellAnchor>
    <xdr:from>
      <xdr:col>16</xdr:col>
      <xdr:colOff>241657</xdr:colOff>
      <xdr:row>91</xdr:row>
      <xdr:rowOff>78582</xdr:rowOff>
    </xdr:from>
    <xdr:to>
      <xdr:col>16</xdr:col>
      <xdr:colOff>385657</xdr:colOff>
      <xdr:row>91</xdr:row>
      <xdr:rowOff>330582</xdr:rowOff>
    </xdr:to>
    <xdr:pic>
      <xdr:nvPicPr>
        <xdr:cNvPr id="27" name="图片 26">
          <a:extLst>
            <a:ext uri="{FF2B5EF4-FFF2-40B4-BE49-F238E27FC236}">
              <a16:creationId xmlns="" xmlns:a16="http://schemas.microsoft.com/office/drawing/2014/main" id="{A248E268-A66A-41B1-8397-B9F6E069A0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709132" y="372356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206456</xdr:colOff>
      <xdr:row>82</xdr:row>
      <xdr:rowOff>67235</xdr:rowOff>
    </xdr:from>
    <xdr:to>
      <xdr:col>16</xdr:col>
      <xdr:colOff>350456</xdr:colOff>
      <xdr:row>82</xdr:row>
      <xdr:rowOff>319235</xdr:rowOff>
    </xdr:to>
    <xdr:pic>
      <xdr:nvPicPr>
        <xdr:cNvPr id="28" name="图片 27">
          <a:extLst>
            <a:ext uri="{FF2B5EF4-FFF2-40B4-BE49-F238E27FC236}">
              <a16:creationId xmlns="" xmlns:a16="http://schemas.microsoft.com/office/drawing/2014/main" id="{DD1CF241-D6F9-4795-9B3A-34F57EB7F3C2}"/>
            </a:ext>
          </a:extLst>
        </xdr:cNvPr>
        <xdr:cNvPicPr preferRelativeResize="0"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673931" y="33795260"/>
          <a:ext cx="144000" cy="252000"/>
        </a:xfrm>
        <a:prstGeom prst="rect">
          <a:avLst/>
        </a:prstGeom>
      </xdr:spPr>
    </xdr:pic>
    <xdr:clientData/>
  </xdr:twoCellAnchor>
  <xdr:twoCellAnchor>
    <xdr:from>
      <xdr:col>16</xdr:col>
      <xdr:colOff>210327</xdr:colOff>
      <xdr:row>84</xdr:row>
      <xdr:rowOff>54077</xdr:rowOff>
    </xdr:from>
    <xdr:to>
      <xdr:col>16</xdr:col>
      <xdr:colOff>354327</xdr:colOff>
      <xdr:row>84</xdr:row>
      <xdr:rowOff>306077</xdr:rowOff>
    </xdr:to>
    <xdr:pic>
      <xdr:nvPicPr>
        <xdr:cNvPr id="29" name="图片 28">
          <a:extLst>
            <a:ext uri="{FF2B5EF4-FFF2-40B4-BE49-F238E27FC236}">
              <a16:creationId xmlns="" xmlns:a16="http://schemas.microsoft.com/office/drawing/2014/main" id="{C9D8F3B5-2873-4635-BDED-CA543EFC6C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7802" y="3454410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237639</xdr:colOff>
      <xdr:row>85</xdr:row>
      <xdr:rowOff>71619</xdr:rowOff>
    </xdr:from>
    <xdr:to>
      <xdr:col>16</xdr:col>
      <xdr:colOff>381639</xdr:colOff>
      <xdr:row>85</xdr:row>
      <xdr:rowOff>323619</xdr:rowOff>
    </xdr:to>
    <xdr:pic>
      <xdr:nvPicPr>
        <xdr:cNvPr id="30" name="图片 29">
          <a:extLst>
            <a:ext uri="{FF2B5EF4-FFF2-40B4-BE49-F238E27FC236}">
              <a16:creationId xmlns="" xmlns:a16="http://schemas.microsoft.com/office/drawing/2014/main" id="{0F1F955D-8F32-46F0-A7D4-6EF9EC1DDB22}"/>
            </a:ext>
          </a:extLst>
        </xdr:cNvPr>
        <xdr:cNvPicPr preferRelativeResize="0"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705114" y="34942644"/>
          <a:ext cx="144000" cy="252000"/>
        </a:xfrm>
        <a:prstGeom prst="rect">
          <a:avLst/>
        </a:prstGeom>
      </xdr:spPr>
    </xdr:pic>
    <xdr:clientData/>
  </xdr:twoCellAnchor>
  <xdr:twoCellAnchor>
    <xdr:from>
      <xdr:col>16</xdr:col>
      <xdr:colOff>238951</xdr:colOff>
      <xdr:row>86</xdr:row>
      <xdr:rowOff>95006</xdr:rowOff>
    </xdr:from>
    <xdr:to>
      <xdr:col>16</xdr:col>
      <xdr:colOff>382951</xdr:colOff>
      <xdr:row>86</xdr:row>
      <xdr:rowOff>347006</xdr:rowOff>
    </xdr:to>
    <xdr:pic>
      <xdr:nvPicPr>
        <xdr:cNvPr id="31" name="图片 30">
          <a:extLst>
            <a:ext uri="{FF2B5EF4-FFF2-40B4-BE49-F238E27FC236}">
              <a16:creationId xmlns="" xmlns:a16="http://schemas.microsoft.com/office/drawing/2014/main" id="{4700A764-11F4-4023-BFBF-E8015C3255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6426" y="3534703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290864</xdr:colOff>
      <xdr:row>90</xdr:row>
      <xdr:rowOff>84159</xdr:rowOff>
    </xdr:from>
    <xdr:to>
      <xdr:col>16</xdr:col>
      <xdr:colOff>434864</xdr:colOff>
      <xdr:row>90</xdr:row>
      <xdr:rowOff>336159</xdr:rowOff>
    </xdr:to>
    <xdr:pic>
      <xdr:nvPicPr>
        <xdr:cNvPr id="32" name="图片 31">
          <a:extLst>
            <a:ext uri="{FF2B5EF4-FFF2-40B4-BE49-F238E27FC236}">
              <a16:creationId xmlns="" xmlns:a16="http://schemas.microsoft.com/office/drawing/2014/main" id="{755D394B-7B79-45DA-8303-EACB434E74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58339" y="3686018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226066</xdr:colOff>
      <xdr:row>103</xdr:row>
      <xdr:rowOff>93056</xdr:rowOff>
    </xdr:from>
    <xdr:to>
      <xdr:col>16</xdr:col>
      <xdr:colOff>370066</xdr:colOff>
      <xdr:row>103</xdr:row>
      <xdr:rowOff>345056</xdr:rowOff>
    </xdr:to>
    <xdr:pic>
      <xdr:nvPicPr>
        <xdr:cNvPr id="33" name="图片 32">
          <a:extLst>
            <a:ext uri="{FF2B5EF4-FFF2-40B4-BE49-F238E27FC236}">
              <a16:creationId xmlns="" xmlns:a16="http://schemas.microsoft.com/office/drawing/2014/main" id="{F2F8C3D0-153C-49B1-B871-94CFA21AF3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3541" y="4334608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248379</xdr:colOff>
      <xdr:row>104</xdr:row>
      <xdr:rowOff>121804</xdr:rowOff>
    </xdr:from>
    <xdr:to>
      <xdr:col>16</xdr:col>
      <xdr:colOff>392379</xdr:colOff>
      <xdr:row>104</xdr:row>
      <xdr:rowOff>373804</xdr:rowOff>
    </xdr:to>
    <xdr:pic>
      <xdr:nvPicPr>
        <xdr:cNvPr id="34" name="图片 33">
          <a:extLst>
            <a:ext uri="{FF2B5EF4-FFF2-40B4-BE49-F238E27FC236}">
              <a16:creationId xmlns="" xmlns:a16="http://schemas.microsoft.com/office/drawing/2014/main" id="{304DF223-31EE-40A9-A4A0-5F5DF1F03E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854" y="4375582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237272</xdr:colOff>
      <xdr:row>105</xdr:row>
      <xdr:rowOff>105036</xdr:rowOff>
    </xdr:from>
    <xdr:to>
      <xdr:col>16</xdr:col>
      <xdr:colOff>381272</xdr:colOff>
      <xdr:row>105</xdr:row>
      <xdr:rowOff>357036</xdr:rowOff>
    </xdr:to>
    <xdr:pic>
      <xdr:nvPicPr>
        <xdr:cNvPr id="35" name="图片 34">
          <a:extLst>
            <a:ext uri="{FF2B5EF4-FFF2-40B4-BE49-F238E27FC236}">
              <a16:creationId xmlns="" xmlns:a16="http://schemas.microsoft.com/office/drawing/2014/main" id="{8C56F5E3-D1E6-42BA-9DDE-2774541BD8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4747" y="4412006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212716</xdr:colOff>
      <xdr:row>107</xdr:row>
      <xdr:rowOff>100366</xdr:rowOff>
    </xdr:from>
    <xdr:to>
      <xdr:col>16</xdr:col>
      <xdr:colOff>356716</xdr:colOff>
      <xdr:row>107</xdr:row>
      <xdr:rowOff>352366</xdr:rowOff>
    </xdr:to>
    <xdr:pic>
      <xdr:nvPicPr>
        <xdr:cNvPr id="36" name="图片 35">
          <a:extLst>
            <a:ext uri="{FF2B5EF4-FFF2-40B4-BE49-F238E27FC236}">
              <a16:creationId xmlns="" xmlns:a16="http://schemas.microsoft.com/office/drawing/2014/main" id="{B3F588A3-9C74-4AE1-A407-07BC5040E75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0191" y="4487739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213885</xdr:colOff>
      <xdr:row>108</xdr:row>
      <xdr:rowOff>89318</xdr:rowOff>
    </xdr:from>
    <xdr:to>
      <xdr:col>16</xdr:col>
      <xdr:colOff>357885</xdr:colOff>
      <xdr:row>108</xdr:row>
      <xdr:rowOff>341318</xdr:rowOff>
    </xdr:to>
    <xdr:pic>
      <xdr:nvPicPr>
        <xdr:cNvPr id="37" name="图片 36">
          <a:extLst>
            <a:ext uri="{FF2B5EF4-FFF2-40B4-BE49-F238E27FC236}">
              <a16:creationId xmlns="" xmlns:a16="http://schemas.microsoft.com/office/drawing/2014/main" id="{F09DCAA3-4E90-49A1-B185-00A6DBF9BE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1360" y="45247343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228553</xdr:colOff>
      <xdr:row>113</xdr:row>
      <xdr:rowOff>58587</xdr:rowOff>
    </xdr:from>
    <xdr:to>
      <xdr:col>16</xdr:col>
      <xdr:colOff>372553</xdr:colOff>
      <xdr:row>113</xdr:row>
      <xdr:rowOff>310587</xdr:rowOff>
    </xdr:to>
    <xdr:pic>
      <xdr:nvPicPr>
        <xdr:cNvPr id="38" name="图片 37">
          <a:extLst>
            <a:ext uri="{FF2B5EF4-FFF2-40B4-BE49-F238E27FC236}">
              <a16:creationId xmlns="" xmlns:a16="http://schemas.microsoft.com/office/drawing/2014/main" id="{DB4FB8C1-DC4D-4509-B052-3AD82C132A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6028" y="4712161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215990</xdr:colOff>
      <xdr:row>110</xdr:row>
      <xdr:rowOff>67035</xdr:rowOff>
    </xdr:from>
    <xdr:to>
      <xdr:col>16</xdr:col>
      <xdr:colOff>359990</xdr:colOff>
      <xdr:row>110</xdr:row>
      <xdr:rowOff>319035</xdr:rowOff>
    </xdr:to>
    <xdr:pic>
      <xdr:nvPicPr>
        <xdr:cNvPr id="39" name="图片 38">
          <a:extLst>
            <a:ext uri="{FF2B5EF4-FFF2-40B4-BE49-F238E27FC236}">
              <a16:creationId xmlns="" xmlns:a16="http://schemas.microsoft.com/office/drawing/2014/main" id="{32104DED-44F1-46EA-8CAC-615FE901C7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83465" y="4598706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230257</xdr:colOff>
      <xdr:row>111</xdr:row>
      <xdr:rowOff>66282</xdr:rowOff>
    </xdr:from>
    <xdr:to>
      <xdr:col>16</xdr:col>
      <xdr:colOff>374257</xdr:colOff>
      <xdr:row>111</xdr:row>
      <xdr:rowOff>318282</xdr:rowOff>
    </xdr:to>
    <xdr:pic>
      <xdr:nvPicPr>
        <xdr:cNvPr id="40" name="图片 39">
          <a:extLst>
            <a:ext uri="{FF2B5EF4-FFF2-40B4-BE49-F238E27FC236}">
              <a16:creationId xmlns="" xmlns:a16="http://schemas.microsoft.com/office/drawing/2014/main" id="{DF56519E-FB5B-45B1-AE4C-A6B3A8AFF8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97732" y="463673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177030</xdr:colOff>
      <xdr:row>148</xdr:row>
      <xdr:rowOff>51545</xdr:rowOff>
    </xdr:from>
    <xdr:to>
      <xdr:col>16</xdr:col>
      <xdr:colOff>321030</xdr:colOff>
      <xdr:row>148</xdr:row>
      <xdr:rowOff>303545</xdr:rowOff>
    </xdr:to>
    <xdr:pic>
      <xdr:nvPicPr>
        <xdr:cNvPr id="41" name="图片 40">
          <a:extLst>
            <a:ext uri="{FF2B5EF4-FFF2-40B4-BE49-F238E27FC236}">
              <a16:creationId xmlns="" xmlns:a16="http://schemas.microsoft.com/office/drawing/2014/main" id="{32282A70-9FEC-4601-ABA4-AE5009E3BC8B}"/>
            </a:ext>
          </a:extLst>
        </xdr:cNvPr>
        <xdr:cNvPicPr preferRelativeResize="0"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644505" y="60487670"/>
          <a:ext cx="144000" cy="252000"/>
        </a:xfrm>
        <a:prstGeom prst="rect">
          <a:avLst/>
        </a:prstGeom>
      </xdr:spPr>
    </xdr:pic>
    <xdr:clientData/>
  </xdr:twoCellAnchor>
  <xdr:twoCellAnchor>
    <xdr:from>
      <xdr:col>16</xdr:col>
      <xdr:colOff>247650</xdr:colOff>
      <xdr:row>36</xdr:row>
      <xdr:rowOff>87967</xdr:rowOff>
    </xdr:from>
    <xdr:to>
      <xdr:col>16</xdr:col>
      <xdr:colOff>391650</xdr:colOff>
      <xdr:row>36</xdr:row>
      <xdr:rowOff>339967</xdr:rowOff>
    </xdr:to>
    <xdr:pic>
      <xdr:nvPicPr>
        <xdr:cNvPr id="42" name="图片 41">
          <a:extLst>
            <a:ext uri="{FF2B5EF4-FFF2-40B4-BE49-F238E27FC236}">
              <a16:creationId xmlns="" xmlns:a16="http://schemas.microsoft.com/office/drawing/2014/main" id="{F7EF13E5-BF0C-4B9B-A9A4-132CE0BE5CB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125" y="1628999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225240</xdr:colOff>
      <xdr:row>22</xdr:row>
      <xdr:rowOff>62193</xdr:rowOff>
    </xdr:from>
    <xdr:to>
      <xdr:col>16</xdr:col>
      <xdr:colOff>369240</xdr:colOff>
      <xdr:row>22</xdr:row>
      <xdr:rowOff>314193</xdr:rowOff>
    </xdr:to>
    <xdr:pic>
      <xdr:nvPicPr>
        <xdr:cNvPr id="43" name="图片 42">
          <a:extLst>
            <a:ext uri="{FF2B5EF4-FFF2-40B4-BE49-F238E27FC236}">
              <a16:creationId xmlns="" xmlns:a16="http://schemas.microsoft.com/office/drawing/2014/main" id="{5C8885EC-FF57-440A-949F-127CF8A0AE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2715" y="1093021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258296</xdr:colOff>
      <xdr:row>133</xdr:row>
      <xdr:rowOff>75079</xdr:rowOff>
    </xdr:from>
    <xdr:to>
      <xdr:col>16</xdr:col>
      <xdr:colOff>402296</xdr:colOff>
      <xdr:row>133</xdr:row>
      <xdr:rowOff>327079</xdr:rowOff>
    </xdr:to>
    <xdr:pic>
      <xdr:nvPicPr>
        <xdr:cNvPr id="44" name="图片 43">
          <a:extLst>
            <a:ext uri="{FF2B5EF4-FFF2-40B4-BE49-F238E27FC236}">
              <a16:creationId xmlns="" xmlns:a16="http://schemas.microsoft.com/office/drawing/2014/main" id="{160A7B31-BD19-4112-8C39-ED66152FFC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5771" y="5475810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228600</xdr:colOff>
      <xdr:row>129</xdr:row>
      <xdr:rowOff>9524</xdr:rowOff>
    </xdr:from>
    <xdr:to>
      <xdr:col>16</xdr:col>
      <xdr:colOff>372600</xdr:colOff>
      <xdr:row>129</xdr:row>
      <xdr:rowOff>261524</xdr:rowOff>
    </xdr:to>
    <xdr:pic>
      <xdr:nvPicPr>
        <xdr:cNvPr id="45" name="图片 44">
          <a:extLst>
            <a:ext uri="{FF2B5EF4-FFF2-40B4-BE49-F238E27FC236}">
              <a16:creationId xmlns="" xmlns:a16="http://schemas.microsoft.com/office/drawing/2014/main" id="{2D21A13B-6FBB-4C4D-848D-CC28133C9B2A}"/>
            </a:ext>
          </a:extLst>
        </xdr:cNvPr>
        <xdr:cNvPicPr preferRelativeResize="0"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696075" y="53168549"/>
          <a:ext cx="144000" cy="252000"/>
        </a:xfrm>
        <a:prstGeom prst="rect">
          <a:avLst/>
        </a:prstGeom>
      </xdr:spPr>
    </xdr:pic>
    <xdr:clientData/>
  </xdr:twoCellAnchor>
  <xdr:twoCellAnchor>
    <xdr:from>
      <xdr:col>16</xdr:col>
      <xdr:colOff>171450</xdr:colOff>
      <xdr:row>128</xdr:row>
      <xdr:rowOff>9525</xdr:rowOff>
    </xdr:from>
    <xdr:to>
      <xdr:col>16</xdr:col>
      <xdr:colOff>315450</xdr:colOff>
      <xdr:row>128</xdr:row>
      <xdr:rowOff>261525</xdr:rowOff>
    </xdr:to>
    <xdr:pic>
      <xdr:nvPicPr>
        <xdr:cNvPr id="46" name="图片 45">
          <a:extLst>
            <a:ext uri="{FF2B5EF4-FFF2-40B4-BE49-F238E27FC236}">
              <a16:creationId xmlns="" xmlns:a16="http://schemas.microsoft.com/office/drawing/2014/main" id="{2B29B55E-CB03-47CD-9785-90A09089EB3D}"/>
            </a:ext>
          </a:extLst>
        </xdr:cNvPr>
        <xdr:cNvPicPr preferRelativeResize="0"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38925" y="52787550"/>
          <a:ext cx="144000" cy="252000"/>
        </a:xfrm>
        <a:prstGeom prst="rect">
          <a:avLst/>
        </a:prstGeom>
      </xdr:spPr>
    </xdr:pic>
    <xdr:clientData/>
  </xdr:twoCellAnchor>
  <xdr:twoCellAnchor>
    <xdr:from>
      <xdr:col>16</xdr:col>
      <xdr:colOff>213471</xdr:colOff>
      <xdr:row>118</xdr:row>
      <xdr:rowOff>17929</xdr:rowOff>
    </xdr:from>
    <xdr:to>
      <xdr:col>16</xdr:col>
      <xdr:colOff>447674</xdr:colOff>
      <xdr:row>118</xdr:row>
      <xdr:rowOff>295275</xdr:rowOff>
    </xdr:to>
    <xdr:pic>
      <xdr:nvPicPr>
        <xdr:cNvPr id="47" name="图片 46">
          <a:extLst>
            <a:ext uri="{FF2B5EF4-FFF2-40B4-BE49-F238E27FC236}">
              <a16:creationId xmlns="" xmlns:a16="http://schemas.microsoft.com/office/drawing/2014/main" id="{237D91E0-4F3F-4AE7-A61A-2F77578B6E77}"/>
            </a:ext>
          </a:extLst>
        </xdr:cNvPr>
        <xdr:cNvPicPr preferRelativeResize="0"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680946" y="48985954"/>
          <a:ext cx="234203" cy="277346"/>
        </a:xfrm>
        <a:prstGeom prst="rect">
          <a:avLst/>
        </a:prstGeom>
      </xdr:spPr>
    </xdr:pic>
    <xdr:clientData/>
  </xdr:twoCellAnchor>
  <xdr:twoCellAnchor>
    <xdr:from>
      <xdr:col>16</xdr:col>
      <xdr:colOff>269501</xdr:colOff>
      <xdr:row>123</xdr:row>
      <xdr:rowOff>66577</xdr:rowOff>
    </xdr:from>
    <xdr:to>
      <xdr:col>16</xdr:col>
      <xdr:colOff>413501</xdr:colOff>
      <xdr:row>123</xdr:row>
      <xdr:rowOff>318577</xdr:rowOff>
    </xdr:to>
    <xdr:pic>
      <xdr:nvPicPr>
        <xdr:cNvPr id="48" name="图片 47">
          <a:extLst>
            <a:ext uri="{FF2B5EF4-FFF2-40B4-BE49-F238E27FC236}">
              <a16:creationId xmlns="" xmlns:a16="http://schemas.microsoft.com/office/drawing/2014/main" id="{C77C828E-7702-46B8-A0B5-CA34F2F419D5}"/>
            </a:ext>
          </a:extLst>
        </xdr:cNvPr>
        <xdr:cNvPicPr preferRelativeResize="0"/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736976" y="50939602"/>
          <a:ext cx="144000" cy="252000"/>
        </a:xfrm>
        <a:prstGeom prst="rect">
          <a:avLst/>
        </a:prstGeom>
      </xdr:spPr>
    </xdr:pic>
    <xdr:clientData/>
  </xdr:twoCellAnchor>
  <xdr:twoCellAnchor>
    <xdr:from>
      <xdr:col>16</xdr:col>
      <xdr:colOff>217954</xdr:colOff>
      <xdr:row>116</xdr:row>
      <xdr:rowOff>44823</xdr:rowOff>
    </xdr:from>
    <xdr:to>
      <xdr:col>16</xdr:col>
      <xdr:colOff>361954</xdr:colOff>
      <xdr:row>116</xdr:row>
      <xdr:rowOff>296823</xdr:rowOff>
    </xdr:to>
    <xdr:pic>
      <xdr:nvPicPr>
        <xdr:cNvPr id="49" name="图片 48">
          <a:extLst>
            <a:ext uri="{FF2B5EF4-FFF2-40B4-BE49-F238E27FC236}">
              <a16:creationId xmlns="" xmlns:a16="http://schemas.microsoft.com/office/drawing/2014/main" id="{09CEB1A8-1B56-4D56-98B1-89D8577CC2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5429" y="4825084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225238</xdr:colOff>
      <xdr:row>55</xdr:row>
      <xdr:rowOff>76760</xdr:rowOff>
    </xdr:from>
    <xdr:to>
      <xdr:col>16</xdr:col>
      <xdr:colOff>369238</xdr:colOff>
      <xdr:row>55</xdr:row>
      <xdr:rowOff>328760</xdr:rowOff>
    </xdr:to>
    <xdr:pic>
      <xdr:nvPicPr>
        <xdr:cNvPr id="55" name="图片 54">
          <a:extLst>
            <a:ext uri="{FF2B5EF4-FFF2-40B4-BE49-F238E27FC236}">
              <a16:creationId xmlns="" xmlns:a16="http://schemas.microsoft.com/office/drawing/2014/main" id="{D489369D-5595-4B70-8488-4ACA944238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2713" y="2351778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252692</xdr:colOff>
      <xdr:row>150</xdr:row>
      <xdr:rowOff>101973</xdr:rowOff>
    </xdr:from>
    <xdr:to>
      <xdr:col>16</xdr:col>
      <xdr:colOff>396692</xdr:colOff>
      <xdr:row>150</xdr:row>
      <xdr:rowOff>353973</xdr:rowOff>
    </xdr:to>
    <xdr:pic>
      <xdr:nvPicPr>
        <xdr:cNvPr id="56" name="图片 55">
          <a:extLst>
            <a:ext uri="{FF2B5EF4-FFF2-40B4-BE49-F238E27FC236}">
              <a16:creationId xmlns="" xmlns:a16="http://schemas.microsoft.com/office/drawing/2014/main" id="{0A1A99DC-B3B3-49E4-911F-20F345F1C8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0167" y="6206209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266700</xdr:colOff>
      <xdr:row>132</xdr:row>
      <xdr:rowOff>74144</xdr:rowOff>
    </xdr:from>
    <xdr:to>
      <xdr:col>16</xdr:col>
      <xdr:colOff>410700</xdr:colOff>
      <xdr:row>132</xdr:row>
      <xdr:rowOff>326144</xdr:rowOff>
    </xdr:to>
    <xdr:pic>
      <xdr:nvPicPr>
        <xdr:cNvPr id="57" name="Picture 36">
          <a:extLst>
            <a:ext uri="{FF2B5EF4-FFF2-40B4-BE49-F238E27FC236}">
              <a16:creationId xmlns="" xmlns:a16="http://schemas.microsoft.com/office/drawing/2014/main" id="{337E0A7F-60F0-494B-AFB5-162C6E5093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6734175" y="54376169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224262</xdr:colOff>
      <xdr:row>31</xdr:row>
      <xdr:rowOff>52667</xdr:rowOff>
    </xdr:from>
    <xdr:to>
      <xdr:col>16</xdr:col>
      <xdr:colOff>368262</xdr:colOff>
      <xdr:row>31</xdr:row>
      <xdr:rowOff>304667</xdr:rowOff>
    </xdr:to>
    <xdr:pic>
      <xdr:nvPicPr>
        <xdr:cNvPr id="58" name="图片 57">
          <a:extLst>
            <a:ext uri="{FF2B5EF4-FFF2-40B4-BE49-F238E27FC236}">
              <a16:creationId xmlns="" xmlns:a16="http://schemas.microsoft.com/office/drawing/2014/main" id="{DC0424B3-2555-4B48-960A-505D0E83F7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1737" y="1434969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200025</xdr:colOff>
      <xdr:row>32</xdr:row>
      <xdr:rowOff>68356</xdr:rowOff>
    </xdr:from>
    <xdr:to>
      <xdr:col>16</xdr:col>
      <xdr:colOff>344025</xdr:colOff>
      <xdr:row>32</xdr:row>
      <xdr:rowOff>320356</xdr:rowOff>
    </xdr:to>
    <xdr:pic>
      <xdr:nvPicPr>
        <xdr:cNvPr id="59" name="图片 58">
          <a:extLst>
            <a:ext uri="{FF2B5EF4-FFF2-40B4-BE49-F238E27FC236}">
              <a16:creationId xmlns="" xmlns:a16="http://schemas.microsoft.com/office/drawing/2014/main" id="{0124C01D-774E-4ABD-9971-63D9870C1A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00" y="1474638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238127</xdr:colOff>
      <xdr:row>34</xdr:row>
      <xdr:rowOff>76199</xdr:rowOff>
    </xdr:from>
    <xdr:to>
      <xdr:col>16</xdr:col>
      <xdr:colOff>382127</xdr:colOff>
      <xdr:row>34</xdr:row>
      <xdr:rowOff>328199</xdr:rowOff>
    </xdr:to>
    <xdr:pic>
      <xdr:nvPicPr>
        <xdr:cNvPr id="60" name="图片 59">
          <a:extLst>
            <a:ext uri="{FF2B5EF4-FFF2-40B4-BE49-F238E27FC236}">
              <a16:creationId xmlns="" xmlns:a16="http://schemas.microsoft.com/office/drawing/2014/main" id="{81DFA187-4C3C-4ACC-A7B1-5C7E8710EF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5602" y="1551622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206749</xdr:colOff>
      <xdr:row>19</xdr:row>
      <xdr:rowOff>82924</xdr:rowOff>
    </xdr:from>
    <xdr:to>
      <xdr:col>16</xdr:col>
      <xdr:colOff>350749</xdr:colOff>
      <xdr:row>19</xdr:row>
      <xdr:rowOff>334924</xdr:rowOff>
    </xdr:to>
    <xdr:pic>
      <xdr:nvPicPr>
        <xdr:cNvPr id="61" name="图片 60">
          <a:extLst>
            <a:ext uri="{FF2B5EF4-FFF2-40B4-BE49-F238E27FC236}">
              <a16:creationId xmlns="" xmlns:a16="http://schemas.microsoft.com/office/drawing/2014/main" id="{8D980535-EF05-454A-BA5C-876C70AC7A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4224" y="980794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182656</xdr:colOff>
      <xdr:row>20</xdr:row>
      <xdr:rowOff>70036</xdr:rowOff>
    </xdr:from>
    <xdr:to>
      <xdr:col>16</xdr:col>
      <xdr:colOff>326656</xdr:colOff>
      <xdr:row>20</xdr:row>
      <xdr:rowOff>322036</xdr:rowOff>
    </xdr:to>
    <xdr:pic>
      <xdr:nvPicPr>
        <xdr:cNvPr id="62" name="图片 61">
          <a:extLst>
            <a:ext uri="{FF2B5EF4-FFF2-40B4-BE49-F238E27FC236}">
              <a16:creationId xmlns="" xmlns:a16="http://schemas.microsoft.com/office/drawing/2014/main" id="{2B3BD0D9-2298-4DE7-8108-68BA568BAE2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0131" y="1017606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200325</xdr:colOff>
      <xdr:row>21</xdr:row>
      <xdr:rowOff>57148</xdr:rowOff>
    </xdr:from>
    <xdr:to>
      <xdr:col>16</xdr:col>
      <xdr:colOff>344325</xdr:colOff>
      <xdr:row>21</xdr:row>
      <xdr:rowOff>309148</xdr:rowOff>
    </xdr:to>
    <xdr:pic>
      <xdr:nvPicPr>
        <xdr:cNvPr id="63" name="图片 62">
          <a:extLst>
            <a:ext uri="{FF2B5EF4-FFF2-40B4-BE49-F238E27FC236}">
              <a16:creationId xmlns="" xmlns:a16="http://schemas.microsoft.com/office/drawing/2014/main" id="{CE1A6E64-FE62-4A54-9E69-112CB671F9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800" y="10544173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261098</xdr:colOff>
      <xdr:row>24</xdr:row>
      <xdr:rowOff>95250</xdr:rowOff>
    </xdr:from>
    <xdr:to>
      <xdr:col>16</xdr:col>
      <xdr:colOff>405098</xdr:colOff>
      <xdr:row>24</xdr:row>
      <xdr:rowOff>347250</xdr:rowOff>
    </xdr:to>
    <xdr:pic>
      <xdr:nvPicPr>
        <xdr:cNvPr id="64" name="图片 63">
          <a:extLst>
            <a:ext uri="{FF2B5EF4-FFF2-40B4-BE49-F238E27FC236}">
              <a16:creationId xmlns="" xmlns:a16="http://schemas.microsoft.com/office/drawing/2014/main" id="{ABE6D61C-DEB9-470A-9946-5EDDC66011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8573" y="1172527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262644</xdr:colOff>
      <xdr:row>25</xdr:row>
      <xdr:rowOff>87967</xdr:rowOff>
    </xdr:from>
    <xdr:to>
      <xdr:col>16</xdr:col>
      <xdr:colOff>406644</xdr:colOff>
      <xdr:row>25</xdr:row>
      <xdr:rowOff>339967</xdr:rowOff>
    </xdr:to>
    <xdr:pic>
      <xdr:nvPicPr>
        <xdr:cNvPr id="65" name="图片 64">
          <a:extLst>
            <a:ext uri="{FF2B5EF4-FFF2-40B4-BE49-F238E27FC236}">
              <a16:creationId xmlns="" xmlns:a16="http://schemas.microsoft.com/office/drawing/2014/main" id="{F58DF029-7247-4796-8233-A4B74DABC0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30119" y="1209899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210129</xdr:colOff>
      <xdr:row>27</xdr:row>
      <xdr:rowOff>92447</xdr:rowOff>
    </xdr:from>
    <xdr:to>
      <xdr:col>16</xdr:col>
      <xdr:colOff>354129</xdr:colOff>
      <xdr:row>27</xdr:row>
      <xdr:rowOff>344447</xdr:rowOff>
    </xdr:to>
    <xdr:pic>
      <xdr:nvPicPr>
        <xdr:cNvPr id="66" name="图片 65">
          <a:extLst>
            <a:ext uri="{FF2B5EF4-FFF2-40B4-BE49-F238E27FC236}">
              <a16:creationId xmlns="" xmlns:a16="http://schemas.microsoft.com/office/drawing/2014/main" id="{B920509A-B0CE-4EA9-A3A3-E8FE27A429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7604" y="1286547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234119</xdr:colOff>
      <xdr:row>26</xdr:row>
      <xdr:rowOff>87934</xdr:rowOff>
    </xdr:from>
    <xdr:to>
      <xdr:col>16</xdr:col>
      <xdr:colOff>378119</xdr:colOff>
      <xdr:row>26</xdr:row>
      <xdr:rowOff>339934</xdr:rowOff>
    </xdr:to>
    <xdr:pic>
      <xdr:nvPicPr>
        <xdr:cNvPr id="67" name="图片 66">
          <a:extLst>
            <a:ext uri="{FF2B5EF4-FFF2-40B4-BE49-F238E27FC236}">
              <a16:creationId xmlns="" xmlns:a16="http://schemas.microsoft.com/office/drawing/2014/main" id="{28554237-1A16-4A2D-8B9F-DE07000AF6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1594" y="1247995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254377</xdr:colOff>
      <xdr:row>28</xdr:row>
      <xdr:rowOff>104774</xdr:rowOff>
    </xdr:from>
    <xdr:to>
      <xdr:col>16</xdr:col>
      <xdr:colOff>398377</xdr:colOff>
      <xdr:row>28</xdr:row>
      <xdr:rowOff>356774</xdr:rowOff>
    </xdr:to>
    <xdr:pic>
      <xdr:nvPicPr>
        <xdr:cNvPr id="68" name="图片 67">
          <a:extLst>
            <a:ext uri="{FF2B5EF4-FFF2-40B4-BE49-F238E27FC236}">
              <a16:creationId xmlns="" xmlns:a16="http://schemas.microsoft.com/office/drawing/2014/main" id="{DE5E7EF6-1569-4B76-89E1-C356FA0C5C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1852" y="1325879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209552</xdr:colOff>
      <xdr:row>29</xdr:row>
      <xdr:rowOff>57149</xdr:rowOff>
    </xdr:from>
    <xdr:to>
      <xdr:col>16</xdr:col>
      <xdr:colOff>353552</xdr:colOff>
      <xdr:row>29</xdr:row>
      <xdr:rowOff>309149</xdr:rowOff>
    </xdr:to>
    <xdr:pic>
      <xdr:nvPicPr>
        <xdr:cNvPr id="69" name="图片 68">
          <a:extLst>
            <a:ext uri="{FF2B5EF4-FFF2-40B4-BE49-F238E27FC236}">
              <a16:creationId xmlns="" xmlns:a16="http://schemas.microsoft.com/office/drawing/2014/main" id="{AA6DD75B-A94D-4221-AB6A-449AA300E6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7027" y="1359217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241489</xdr:colOff>
      <xdr:row>30</xdr:row>
      <xdr:rowOff>50986</xdr:rowOff>
    </xdr:from>
    <xdr:to>
      <xdr:col>16</xdr:col>
      <xdr:colOff>385489</xdr:colOff>
      <xdr:row>30</xdr:row>
      <xdr:rowOff>302986</xdr:rowOff>
    </xdr:to>
    <xdr:pic>
      <xdr:nvPicPr>
        <xdr:cNvPr id="70" name="图片 69">
          <a:extLst>
            <a:ext uri="{FF2B5EF4-FFF2-40B4-BE49-F238E27FC236}">
              <a16:creationId xmlns="" xmlns:a16="http://schemas.microsoft.com/office/drawing/2014/main" id="{FC8ED55D-8C07-4EAB-991D-32F3FE1F92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8964" y="1396701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225849</xdr:colOff>
      <xdr:row>42</xdr:row>
      <xdr:rowOff>57148</xdr:rowOff>
    </xdr:from>
    <xdr:to>
      <xdr:col>16</xdr:col>
      <xdr:colOff>369849</xdr:colOff>
      <xdr:row>42</xdr:row>
      <xdr:rowOff>309148</xdr:rowOff>
    </xdr:to>
    <xdr:pic>
      <xdr:nvPicPr>
        <xdr:cNvPr id="71" name="图片 70">
          <a:extLst>
            <a:ext uri="{FF2B5EF4-FFF2-40B4-BE49-F238E27FC236}">
              <a16:creationId xmlns="" xmlns:a16="http://schemas.microsoft.com/office/drawing/2014/main" id="{02CA9512-43B7-415A-B781-CD3380DA24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93324" y="18545173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210670</xdr:colOff>
      <xdr:row>43</xdr:row>
      <xdr:rowOff>79560</xdr:rowOff>
    </xdr:from>
    <xdr:to>
      <xdr:col>16</xdr:col>
      <xdr:colOff>354670</xdr:colOff>
      <xdr:row>43</xdr:row>
      <xdr:rowOff>331560</xdr:rowOff>
    </xdr:to>
    <xdr:pic>
      <xdr:nvPicPr>
        <xdr:cNvPr id="72" name="图片 71">
          <a:extLst>
            <a:ext uri="{FF2B5EF4-FFF2-40B4-BE49-F238E27FC236}">
              <a16:creationId xmlns="" xmlns:a16="http://schemas.microsoft.com/office/drawing/2014/main" id="{3CB5AC9E-9227-4B8C-9612-BF3E04E6BF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8145" y="1894858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211792</xdr:colOff>
      <xdr:row>38</xdr:row>
      <xdr:rowOff>105336</xdr:rowOff>
    </xdr:from>
    <xdr:to>
      <xdr:col>16</xdr:col>
      <xdr:colOff>355792</xdr:colOff>
      <xdr:row>38</xdr:row>
      <xdr:rowOff>357336</xdr:rowOff>
    </xdr:to>
    <xdr:pic>
      <xdr:nvPicPr>
        <xdr:cNvPr id="73" name="图片 72">
          <a:extLst>
            <a:ext uri="{FF2B5EF4-FFF2-40B4-BE49-F238E27FC236}">
              <a16:creationId xmlns="" xmlns:a16="http://schemas.microsoft.com/office/drawing/2014/main" id="{E5B2CD7B-9676-4C28-A4FD-7BBAF60CE0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9267" y="1706936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222858</xdr:colOff>
      <xdr:row>44</xdr:row>
      <xdr:rowOff>21268</xdr:rowOff>
    </xdr:from>
    <xdr:to>
      <xdr:col>16</xdr:col>
      <xdr:colOff>366858</xdr:colOff>
      <xdr:row>44</xdr:row>
      <xdr:rowOff>273268</xdr:rowOff>
    </xdr:to>
    <xdr:pic>
      <xdr:nvPicPr>
        <xdr:cNvPr id="74" name="图片 73">
          <a:extLst>
            <a:ext uri="{FF2B5EF4-FFF2-40B4-BE49-F238E27FC236}">
              <a16:creationId xmlns="" xmlns:a16="http://schemas.microsoft.com/office/drawing/2014/main" id="{C6EAD584-2F30-418C-B467-E1FD30A724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 flipV="1">
          <a:off x="6690333" y="19271293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168509</xdr:colOff>
      <xdr:row>45</xdr:row>
      <xdr:rowOff>47624</xdr:rowOff>
    </xdr:from>
    <xdr:to>
      <xdr:col>16</xdr:col>
      <xdr:colOff>312509</xdr:colOff>
      <xdr:row>45</xdr:row>
      <xdr:rowOff>299624</xdr:rowOff>
    </xdr:to>
    <xdr:pic>
      <xdr:nvPicPr>
        <xdr:cNvPr id="75" name="图片 74">
          <a:extLst>
            <a:ext uri="{FF2B5EF4-FFF2-40B4-BE49-F238E27FC236}">
              <a16:creationId xmlns="" xmlns:a16="http://schemas.microsoft.com/office/drawing/2014/main" id="{C59EE779-3B30-4609-BA6D-6B9212026A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 flipV="1">
          <a:off x="6635984" y="1967864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154080</xdr:colOff>
      <xdr:row>46</xdr:row>
      <xdr:rowOff>76063</xdr:rowOff>
    </xdr:from>
    <xdr:to>
      <xdr:col>16</xdr:col>
      <xdr:colOff>298080</xdr:colOff>
      <xdr:row>46</xdr:row>
      <xdr:rowOff>328063</xdr:rowOff>
    </xdr:to>
    <xdr:pic>
      <xdr:nvPicPr>
        <xdr:cNvPr id="76" name="图片 75">
          <a:extLst>
            <a:ext uri="{FF2B5EF4-FFF2-40B4-BE49-F238E27FC236}">
              <a16:creationId xmlns="" xmlns:a16="http://schemas.microsoft.com/office/drawing/2014/main" id="{5417FDE2-E9F5-47FD-A935-0BE481513B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21555" y="2008808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207647</xdr:colOff>
      <xdr:row>56</xdr:row>
      <xdr:rowOff>84604</xdr:rowOff>
    </xdr:from>
    <xdr:to>
      <xdr:col>16</xdr:col>
      <xdr:colOff>351647</xdr:colOff>
      <xdr:row>56</xdr:row>
      <xdr:rowOff>336604</xdr:rowOff>
    </xdr:to>
    <xdr:pic>
      <xdr:nvPicPr>
        <xdr:cNvPr id="77" name="图片 76">
          <a:extLst>
            <a:ext uri="{FF2B5EF4-FFF2-40B4-BE49-F238E27FC236}">
              <a16:creationId xmlns="" xmlns:a16="http://schemas.microsoft.com/office/drawing/2014/main" id="{C1D18E84-267A-434D-9F4E-1E18E39C1B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75122" y="2390662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260537</xdr:colOff>
      <xdr:row>57</xdr:row>
      <xdr:rowOff>93550</xdr:rowOff>
    </xdr:from>
    <xdr:to>
      <xdr:col>16</xdr:col>
      <xdr:colOff>404537</xdr:colOff>
      <xdr:row>57</xdr:row>
      <xdr:rowOff>345550</xdr:rowOff>
    </xdr:to>
    <xdr:pic>
      <xdr:nvPicPr>
        <xdr:cNvPr id="78" name="图片 77">
          <a:extLst>
            <a:ext uri="{FF2B5EF4-FFF2-40B4-BE49-F238E27FC236}">
              <a16:creationId xmlns="" xmlns:a16="http://schemas.microsoft.com/office/drawing/2014/main" id="{E579EBA2-40ED-4C8D-AD95-410E2DF5D5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728012" y="2429657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179621</xdr:colOff>
      <xdr:row>50</xdr:row>
      <xdr:rowOff>78441</xdr:rowOff>
    </xdr:from>
    <xdr:to>
      <xdr:col>16</xdr:col>
      <xdr:colOff>323621</xdr:colOff>
      <xdr:row>50</xdr:row>
      <xdr:rowOff>330441</xdr:rowOff>
    </xdr:to>
    <xdr:pic>
      <xdr:nvPicPr>
        <xdr:cNvPr id="79" name="图片 78">
          <a:extLst>
            <a:ext uri="{FF2B5EF4-FFF2-40B4-BE49-F238E27FC236}">
              <a16:creationId xmlns="" xmlns:a16="http://schemas.microsoft.com/office/drawing/2014/main" id="{1435C549-7612-423C-BB21-650D4AA399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7096" y="2161446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175932</xdr:colOff>
      <xdr:row>51</xdr:row>
      <xdr:rowOff>60511</xdr:rowOff>
    </xdr:from>
    <xdr:to>
      <xdr:col>16</xdr:col>
      <xdr:colOff>319932</xdr:colOff>
      <xdr:row>51</xdr:row>
      <xdr:rowOff>312511</xdr:rowOff>
    </xdr:to>
    <xdr:pic>
      <xdr:nvPicPr>
        <xdr:cNvPr id="80" name="图片 79">
          <a:extLst>
            <a:ext uri="{FF2B5EF4-FFF2-40B4-BE49-F238E27FC236}">
              <a16:creationId xmlns="" xmlns:a16="http://schemas.microsoft.com/office/drawing/2014/main" id="{E6A47E52-8D8A-4D42-970D-677974805C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3407" y="2197753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201145</xdr:colOff>
      <xdr:row>47</xdr:row>
      <xdr:rowOff>57150</xdr:rowOff>
    </xdr:from>
    <xdr:to>
      <xdr:col>16</xdr:col>
      <xdr:colOff>345145</xdr:colOff>
      <xdr:row>47</xdr:row>
      <xdr:rowOff>309150</xdr:rowOff>
    </xdr:to>
    <xdr:pic>
      <xdr:nvPicPr>
        <xdr:cNvPr id="81" name="图片 80">
          <a:extLst>
            <a:ext uri="{FF2B5EF4-FFF2-40B4-BE49-F238E27FC236}">
              <a16:creationId xmlns="" xmlns:a16="http://schemas.microsoft.com/office/drawing/2014/main" id="{17327859-DABF-4D48-AB71-213A3CDC75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8620" y="2045017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190500</xdr:colOff>
      <xdr:row>48</xdr:row>
      <xdr:rowOff>9525</xdr:rowOff>
    </xdr:from>
    <xdr:to>
      <xdr:col>16</xdr:col>
      <xdr:colOff>334500</xdr:colOff>
      <xdr:row>48</xdr:row>
      <xdr:rowOff>261525</xdr:rowOff>
    </xdr:to>
    <xdr:pic>
      <xdr:nvPicPr>
        <xdr:cNvPr id="82" name="图片 81">
          <a:extLst>
            <a:ext uri="{FF2B5EF4-FFF2-40B4-BE49-F238E27FC236}">
              <a16:creationId xmlns="" xmlns:a16="http://schemas.microsoft.com/office/drawing/2014/main" id="{DABE6374-2152-4DCF-849E-2F0E9F83A0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2078355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242047</xdr:colOff>
      <xdr:row>41</xdr:row>
      <xdr:rowOff>77592</xdr:rowOff>
    </xdr:from>
    <xdr:to>
      <xdr:col>16</xdr:col>
      <xdr:colOff>386047</xdr:colOff>
      <xdr:row>41</xdr:row>
      <xdr:rowOff>329592</xdr:rowOff>
    </xdr:to>
    <xdr:pic>
      <xdr:nvPicPr>
        <xdr:cNvPr id="83" name="图片 82">
          <a:extLst>
            <a:ext uri="{FF2B5EF4-FFF2-40B4-BE49-F238E27FC236}">
              <a16:creationId xmlns="" xmlns:a16="http://schemas.microsoft.com/office/drawing/2014/main" id="{1E65F23A-347D-48B8-BC94-02306F2C42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9522" y="1818461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233083</xdr:colOff>
      <xdr:row>39</xdr:row>
      <xdr:rowOff>78435</xdr:rowOff>
    </xdr:from>
    <xdr:to>
      <xdr:col>16</xdr:col>
      <xdr:colOff>377083</xdr:colOff>
      <xdr:row>39</xdr:row>
      <xdr:rowOff>330435</xdr:rowOff>
    </xdr:to>
    <xdr:pic>
      <xdr:nvPicPr>
        <xdr:cNvPr id="84" name="图片 83">
          <a:extLst>
            <a:ext uri="{FF2B5EF4-FFF2-40B4-BE49-F238E27FC236}">
              <a16:creationId xmlns="" xmlns:a16="http://schemas.microsoft.com/office/drawing/2014/main" id="{E887FBA2-6E7C-4B6F-9916-D8B833B9F0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58" y="1742346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242609</xdr:colOff>
      <xdr:row>66</xdr:row>
      <xdr:rowOff>63874</xdr:rowOff>
    </xdr:from>
    <xdr:to>
      <xdr:col>16</xdr:col>
      <xdr:colOff>386609</xdr:colOff>
      <xdr:row>66</xdr:row>
      <xdr:rowOff>315874</xdr:rowOff>
    </xdr:to>
    <xdr:pic>
      <xdr:nvPicPr>
        <xdr:cNvPr id="85" name="图片 84">
          <a:extLst>
            <a:ext uri="{FF2B5EF4-FFF2-40B4-BE49-F238E27FC236}">
              <a16:creationId xmlns="" xmlns:a16="http://schemas.microsoft.com/office/drawing/2014/main" id="{265EDA85-1206-4D08-801B-6114162B3B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0084" y="2769589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253829</xdr:colOff>
      <xdr:row>69</xdr:row>
      <xdr:rowOff>93570</xdr:rowOff>
    </xdr:from>
    <xdr:to>
      <xdr:col>16</xdr:col>
      <xdr:colOff>397829</xdr:colOff>
      <xdr:row>69</xdr:row>
      <xdr:rowOff>345570</xdr:rowOff>
    </xdr:to>
    <xdr:pic>
      <xdr:nvPicPr>
        <xdr:cNvPr id="86" name="图片 85">
          <a:extLst>
            <a:ext uri="{FF2B5EF4-FFF2-40B4-BE49-F238E27FC236}">
              <a16:creationId xmlns="" xmlns:a16="http://schemas.microsoft.com/office/drawing/2014/main" id="{DCBFE1A4-D2C2-4389-8D85-970ADB190F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1304" y="2886859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254373</xdr:colOff>
      <xdr:row>67</xdr:row>
      <xdr:rowOff>43593</xdr:rowOff>
    </xdr:from>
    <xdr:to>
      <xdr:col>16</xdr:col>
      <xdr:colOff>398373</xdr:colOff>
      <xdr:row>67</xdr:row>
      <xdr:rowOff>295593</xdr:rowOff>
    </xdr:to>
    <xdr:pic>
      <xdr:nvPicPr>
        <xdr:cNvPr id="87" name="图片 86">
          <a:extLst>
            <a:ext uri="{FF2B5EF4-FFF2-40B4-BE49-F238E27FC236}">
              <a16:creationId xmlns="" xmlns:a16="http://schemas.microsoft.com/office/drawing/2014/main" id="{D642FEDC-C622-4C0B-BF3B-D27E22DC0A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1848" y="2805661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219588</xdr:colOff>
      <xdr:row>76</xdr:row>
      <xdr:rowOff>60199</xdr:rowOff>
    </xdr:from>
    <xdr:to>
      <xdr:col>16</xdr:col>
      <xdr:colOff>363588</xdr:colOff>
      <xdr:row>76</xdr:row>
      <xdr:rowOff>312199</xdr:rowOff>
    </xdr:to>
    <xdr:pic>
      <xdr:nvPicPr>
        <xdr:cNvPr id="88" name="图片 87">
          <a:extLst>
            <a:ext uri="{FF2B5EF4-FFF2-40B4-BE49-F238E27FC236}">
              <a16:creationId xmlns="" xmlns:a16="http://schemas.microsoft.com/office/drawing/2014/main" id="{0BEAE0FD-DA7C-4087-B57D-36EB88E624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7063" y="3150222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202266</xdr:colOff>
      <xdr:row>79</xdr:row>
      <xdr:rowOff>47019</xdr:rowOff>
    </xdr:from>
    <xdr:to>
      <xdr:col>16</xdr:col>
      <xdr:colOff>346266</xdr:colOff>
      <xdr:row>79</xdr:row>
      <xdr:rowOff>299019</xdr:rowOff>
    </xdr:to>
    <xdr:pic>
      <xdr:nvPicPr>
        <xdr:cNvPr id="89" name="图片 88">
          <a:extLst>
            <a:ext uri="{FF2B5EF4-FFF2-40B4-BE49-F238E27FC236}">
              <a16:creationId xmlns="" xmlns:a16="http://schemas.microsoft.com/office/drawing/2014/main" id="{DE038C49-6D44-4A4A-8F49-9E3DA89C9C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9741" y="3263204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209550</xdr:colOff>
      <xdr:row>81</xdr:row>
      <xdr:rowOff>38100</xdr:rowOff>
    </xdr:from>
    <xdr:to>
      <xdr:col>16</xdr:col>
      <xdr:colOff>353550</xdr:colOff>
      <xdr:row>81</xdr:row>
      <xdr:rowOff>290100</xdr:rowOff>
    </xdr:to>
    <xdr:pic>
      <xdr:nvPicPr>
        <xdr:cNvPr id="90" name="图片 89">
          <a:extLst>
            <a:ext uri="{FF2B5EF4-FFF2-40B4-BE49-F238E27FC236}">
              <a16:creationId xmlns="" xmlns:a16="http://schemas.microsoft.com/office/drawing/2014/main" id="{57D5D2FD-DBAA-46D8-AC90-CFA6BD3616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7025" y="333851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233082</xdr:colOff>
      <xdr:row>78</xdr:row>
      <xdr:rowOff>58831</xdr:rowOff>
    </xdr:from>
    <xdr:to>
      <xdr:col>16</xdr:col>
      <xdr:colOff>377082</xdr:colOff>
      <xdr:row>78</xdr:row>
      <xdr:rowOff>310831</xdr:rowOff>
    </xdr:to>
    <xdr:pic>
      <xdr:nvPicPr>
        <xdr:cNvPr id="91" name="图片 90">
          <a:extLst>
            <a:ext uri="{FF2B5EF4-FFF2-40B4-BE49-F238E27FC236}">
              <a16:creationId xmlns="" xmlns:a16="http://schemas.microsoft.com/office/drawing/2014/main" id="{F9766FA2-64B2-42B7-893D-3A0C2FAE6D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57" y="3226285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202827</xdr:colOff>
      <xdr:row>83</xdr:row>
      <xdr:rowOff>89443</xdr:rowOff>
    </xdr:from>
    <xdr:to>
      <xdr:col>16</xdr:col>
      <xdr:colOff>346827</xdr:colOff>
      <xdr:row>83</xdr:row>
      <xdr:rowOff>341443</xdr:rowOff>
    </xdr:to>
    <xdr:pic>
      <xdr:nvPicPr>
        <xdr:cNvPr id="92" name="图片 91">
          <a:extLst>
            <a:ext uri="{FF2B5EF4-FFF2-40B4-BE49-F238E27FC236}">
              <a16:creationId xmlns="" xmlns:a16="http://schemas.microsoft.com/office/drawing/2014/main" id="{C1D65485-A09E-47DD-93C8-EED0BAB6D1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0302" y="3419846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207310</xdr:colOff>
      <xdr:row>109</xdr:row>
      <xdr:rowOff>101974</xdr:rowOff>
    </xdr:from>
    <xdr:to>
      <xdr:col>16</xdr:col>
      <xdr:colOff>351310</xdr:colOff>
      <xdr:row>109</xdr:row>
      <xdr:rowOff>353974</xdr:rowOff>
    </xdr:to>
    <xdr:pic>
      <xdr:nvPicPr>
        <xdr:cNvPr id="93" name="图片 92">
          <a:extLst>
            <a:ext uri="{FF2B5EF4-FFF2-40B4-BE49-F238E27FC236}">
              <a16:creationId xmlns="" xmlns:a16="http://schemas.microsoft.com/office/drawing/2014/main" id="{112ECB89-CC9B-4E7A-9DED-5DB878560A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4785" y="4564099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197784</xdr:colOff>
      <xdr:row>112</xdr:row>
      <xdr:rowOff>49306</xdr:rowOff>
    </xdr:from>
    <xdr:to>
      <xdr:col>16</xdr:col>
      <xdr:colOff>341784</xdr:colOff>
      <xdr:row>112</xdr:row>
      <xdr:rowOff>301306</xdr:rowOff>
    </xdr:to>
    <xdr:pic>
      <xdr:nvPicPr>
        <xdr:cNvPr id="94" name="图片 93">
          <a:extLst>
            <a:ext uri="{FF2B5EF4-FFF2-40B4-BE49-F238E27FC236}">
              <a16:creationId xmlns="" xmlns:a16="http://schemas.microsoft.com/office/drawing/2014/main" id="{325299FF-9F3C-4289-AABA-F702E8732C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5259" y="4673133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238125</xdr:colOff>
      <xdr:row>121</xdr:row>
      <xdr:rowOff>66675</xdr:rowOff>
    </xdr:from>
    <xdr:to>
      <xdr:col>16</xdr:col>
      <xdr:colOff>382125</xdr:colOff>
      <xdr:row>121</xdr:row>
      <xdr:rowOff>318675</xdr:rowOff>
    </xdr:to>
    <xdr:pic>
      <xdr:nvPicPr>
        <xdr:cNvPr id="95" name="图片 94">
          <a:extLst>
            <a:ext uri="{FF2B5EF4-FFF2-40B4-BE49-F238E27FC236}">
              <a16:creationId xmlns="" xmlns:a16="http://schemas.microsoft.com/office/drawing/2014/main" id="{EAA92AB1-EC37-4D82-804F-61AFD1E941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5600" y="5017770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233082</xdr:colOff>
      <xdr:row>126</xdr:row>
      <xdr:rowOff>47625</xdr:rowOff>
    </xdr:from>
    <xdr:to>
      <xdr:col>16</xdr:col>
      <xdr:colOff>377082</xdr:colOff>
      <xdr:row>126</xdr:row>
      <xdr:rowOff>299625</xdr:rowOff>
    </xdr:to>
    <xdr:pic>
      <xdr:nvPicPr>
        <xdr:cNvPr id="96" name="图片 95">
          <a:extLst>
            <a:ext uri="{FF2B5EF4-FFF2-40B4-BE49-F238E27FC236}">
              <a16:creationId xmlns="" xmlns:a16="http://schemas.microsoft.com/office/drawing/2014/main" id="{58EE6B19-51CB-434D-B7E6-8DEF61A7C3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57" y="5206365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199465</xdr:colOff>
      <xdr:row>101</xdr:row>
      <xdr:rowOff>73399</xdr:rowOff>
    </xdr:from>
    <xdr:to>
      <xdr:col>16</xdr:col>
      <xdr:colOff>343465</xdr:colOff>
      <xdr:row>101</xdr:row>
      <xdr:rowOff>325399</xdr:rowOff>
    </xdr:to>
    <xdr:pic>
      <xdr:nvPicPr>
        <xdr:cNvPr id="97" name="图片 96">
          <a:extLst>
            <a:ext uri="{FF2B5EF4-FFF2-40B4-BE49-F238E27FC236}">
              <a16:creationId xmlns="" xmlns:a16="http://schemas.microsoft.com/office/drawing/2014/main" id="{CE77373D-9B94-47AD-BB13-5CE1BDA0DE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6940" y="4256442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228600</xdr:colOff>
      <xdr:row>102</xdr:row>
      <xdr:rowOff>63873</xdr:rowOff>
    </xdr:from>
    <xdr:to>
      <xdr:col>16</xdr:col>
      <xdr:colOff>372600</xdr:colOff>
      <xdr:row>102</xdr:row>
      <xdr:rowOff>315873</xdr:rowOff>
    </xdr:to>
    <xdr:pic>
      <xdr:nvPicPr>
        <xdr:cNvPr id="98" name="图片 97">
          <a:extLst>
            <a:ext uri="{FF2B5EF4-FFF2-40B4-BE49-F238E27FC236}">
              <a16:creationId xmlns="" xmlns:a16="http://schemas.microsoft.com/office/drawing/2014/main" id="{E02F688A-D6B7-4618-A683-56831C4E3F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6075" y="4293589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228041</xdr:colOff>
      <xdr:row>100</xdr:row>
      <xdr:rowOff>58831</xdr:rowOff>
    </xdr:from>
    <xdr:to>
      <xdr:col>16</xdr:col>
      <xdr:colOff>372041</xdr:colOff>
      <xdr:row>100</xdr:row>
      <xdr:rowOff>310831</xdr:rowOff>
    </xdr:to>
    <xdr:pic>
      <xdr:nvPicPr>
        <xdr:cNvPr id="99" name="图片 98">
          <a:extLst>
            <a:ext uri="{FF2B5EF4-FFF2-40B4-BE49-F238E27FC236}">
              <a16:creationId xmlns="" xmlns:a16="http://schemas.microsoft.com/office/drawing/2014/main" id="{B32EBE06-73EC-4FDD-A322-E47006A9C1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5516" y="4216885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223557</xdr:colOff>
      <xdr:row>106</xdr:row>
      <xdr:rowOff>76198</xdr:rowOff>
    </xdr:from>
    <xdr:to>
      <xdr:col>16</xdr:col>
      <xdr:colOff>367557</xdr:colOff>
      <xdr:row>106</xdr:row>
      <xdr:rowOff>328198</xdr:rowOff>
    </xdr:to>
    <xdr:pic>
      <xdr:nvPicPr>
        <xdr:cNvPr id="100" name="图片 99">
          <a:extLst>
            <a:ext uri="{FF2B5EF4-FFF2-40B4-BE49-F238E27FC236}">
              <a16:creationId xmlns="" xmlns:a16="http://schemas.microsoft.com/office/drawing/2014/main" id="{DA6FDF52-EB56-4A48-9BA5-BB4D220932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1032" y="44472223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283509</xdr:colOff>
      <xdr:row>63</xdr:row>
      <xdr:rowOff>84044</xdr:rowOff>
    </xdr:from>
    <xdr:to>
      <xdr:col>16</xdr:col>
      <xdr:colOff>427509</xdr:colOff>
      <xdr:row>63</xdr:row>
      <xdr:rowOff>336044</xdr:rowOff>
    </xdr:to>
    <xdr:pic>
      <xdr:nvPicPr>
        <xdr:cNvPr id="101" name="图片 100">
          <a:extLst>
            <a:ext uri="{FF2B5EF4-FFF2-40B4-BE49-F238E27FC236}">
              <a16:creationId xmlns="" xmlns:a16="http://schemas.microsoft.com/office/drawing/2014/main" id="{4F7BA65D-F2AD-4A90-8C86-CC667D2445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50984" y="2657306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210671</xdr:colOff>
      <xdr:row>53</xdr:row>
      <xdr:rowOff>47624</xdr:rowOff>
    </xdr:from>
    <xdr:to>
      <xdr:col>16</xdr:col>
      <xdr:colOff>459441</xdr:colOff>
      <xdr:row>53</xdr:row>
      <xdr:rowOff>324971</xdr:rowOff>
    </xdr:to>
    <xdr:pic>
      <xdr:nvPicPr>
        <xdr:cNvPr id="104" name="图片 103">
          <a:extLst>
            <a:ext uri="{FF2B5EF4-FFF2-40B4-BE49-F238E27FC236}">
              <a16:creationId xmlns="" xmlns:a16="http://schemas.microsoft.com/office/drawing/2014/main" id="{64102D5A-69EE-4BBB-B448-B5557580F8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8146" y="22726649"/>
          <a:ext cx="248770" cy="277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249331</xdr:colOff>
      <xdr:row>130</xdr:row>
      <xdr:rowOff>111497</xdr:rowOff>
    </xdr:from>
    <xdr:to>
      <xdr:col>16</xdr:col>
      <xdr:colOff>393331</xdr:colOff>
      <xdr:row>130</xdr:row>
      <xdr:rowOff>363497</xdr:rowOff>
    </xdr:to>
    <xdr:pic>
      <xdr:nvPicPr>
        <xdr:cNvPr id="105" name="图片 104">
          <a:extLst>
            <a:ext uri="{FF2B5EF4-FFF2-40B4-BE49-F238E27FC236}">
              <a16:creationId xmlns="" xmlns:a16="http://schemas.microsoft.com/office/drawing/2014/main" id="{F1270612-8056-4061-8AF9-0F41F5C3B5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6806" y="5365152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212913</xdr:colOff>
      <xdr:row>131</xdr:row>
      <xdr:rowOff>87405</xdr:rowOff>
    </xdr:from>
    <xdr:to>
      <xdr:col>16</xdr:col>
      <xdr:colOff>356913</xdr:colOff>
      <xdr:row>131</xdr:row>
      <xdr:rowOff>339405</xdr:rowOff>
    </xdr:to>
    <xdr:pic>
      <xdr:nvPicPr>
        <xdr:cNvPr id="106" name="图片 105">
          <a:extLst>
            <a:ext uri="{FF2B5EF4-FFF2-40B4-BE49-F238E27FC236}">
              <a16:creationId xmlns="" xmlns:a16="http://schemas.microsoft.com/office/drawing/2014/main" id="{668DAE0D-A56A-48EE-BCE0-0D0D71B416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0388" y="5400843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257735</xdr:colOff>
      <xdr:row>74</xdr:row>
      <xdr:rowOff>89648</xdr:rowOff>
    </xdr:from>
    <xdr:to>
      <xdr:col>16</xdr:col>
      <xdr:colOff>401735</xdr:colOff>
      <xdr:row>74</xdr:row>
      <xdr:rowOff>341648</xdr:rowOff>
    </xdr:to>
    <xdr:pic>
      <xdr:nvPicPr>
        <xdr:cNvPr id="107" name="图片 106">
          <a:extLst>
            <a:ext uri="{FF2B5EF4-FFF2-40B4-BE49-F238E27FC236}">
              <a16:creationId xmlns="" xmlns:a16="http://schemas.microsoft.com/office/drawing/2014/main" id="{0987CB9A-ACD9-4603-9C18-6DC29A9CABAC}"/>
            </a:ext>
          </a:extLst>
        </xdr:cNvPr>
        <xdr:cNvPicPr preferRelativeResize="0"/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725210" y="30769673"/>
          <a:ext cx="144000" cy="252000"/>
        </a:xfrm>
        <a:prstGeom prst="rect">
          <a:avLst/>
        </a:prstGeom>
      </xdr:spPr>
    </xdr:pic>
    <xdr:clientData/>
  </xdr:twoCellAnchor>
  <xdr:twoCellAnchor>
    <xdr:from>
      <xdr:col>16</xdr:col>
      <xdr:colOff>231401</xdr:colOff>
      <xdr:row>95</xdr:row>
      <xdr:rowOff>110378</xdr:rowOff>
    </xdr:from>
    <xdr:to>
      <xdr:col>16</xdr:col>
      <xdr:colOff>375401</xdr:colOff>
      <xdr:row>95</xdr:row>
      <xdr:rowOff>362378</xdr:rowOff>
    </xdr:to>
    <xdr:pic>
      <xdr:nvPicPr>
        <xdr:cNvPr id="108" name="图片 107">
          <a:extLst>
            <a:ext uri="{FF2B5EF4-FFF2-40B4-BE49-F238E27FC236}">
              <a16:creationId xmlns="" xmlns:a16="http://schemas.microsoft.com/office/drawing/2014/main" id="{D257930D-449F-4C91-8DE3-356498DA6D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8876" y="38791403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264459</xdr:colOff>
      <xdr:row>135</xdr:row>
      <xdr:rowOff>68356</xdr:rowOff>
    </xdr:from>
    <xdr:to>
      <xdr:col>16</xdr:col>
      <xdr:colOff>408459</xdr:colOff>
      <xdr:row>135</xdr:row>
      <xdr:rowOff>320356</xdr:rowOff>
    </xdr:to>
    <xdr:pic>
      <xdr:nvPicPr>
        <xdr:cNvPr id="113" name="图片 112">
          <a:extLst>
            <a:ext uri="{FF2B5EF4-FFF2-40B4-BE49-F238E27FC236}">
              <a16:creationId xmlns="" xmlns:a16="http://schemas.microsoft.com/office/drawing/2014/main" id="{6FAB3874-4A5F-4264-9E63-9A3E660642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31934" y="5551338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190500</xdr:colOff>
      <xdr:row>136</xdr:row>
      <xdr:rowOff>33624</xdr:rowOff>
    </xdr:from>
    <xdr:to>
      <xdr:col>16</xdr:col>
      <xdr:colOff>334500</xdr:colOff>
      <xdr:row>136</xdr:row>
      <xdr:rowOff>285624</xdr:rowOff>
    </xdr:to>
    <xdr:pic>
      <xdr:nvPicPr>
        <xdr:cNvPr id="114" name="图片 113">
          <a:extLst>
            <a:ext uri="{FF2B5EF4-FFF2-40B4-BE49-F238E27FC236}">
              <a16:creationId xmlns="" xmlns:a16="http://schemas.microsoft.com/office/drawing/2014/main" id="{DDEFE297-50B8-41B5-8BE8-75B7E6F4C8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5585964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221875</xdr:colOff>
      <xdr:row>137</xdr:row>
      <xdr:rowOff>75783</xdr:rowOff>
    </xdr:from>
    <xdr:to>
      <xdr:col>16</xdr:col>
      <xdr:colOff>365875</xdr:colOff>
      <xdr:row>137</xdr:row>
      <xdr:rowOff>327783</xdr:rowOff>
    </xdr:to>
    <xdr:pic>
      <xdr:nvPicPr>
        <xdr:cNvPr id="115" name="图片 114">
          <a:extLst>
            <a:ext uri="{FF2B5EF4-FFF2-40B4-BE49-F238E27FC236}">
              <a16:creationId xmlns="" xmlns:a16="http://schemas.microsoft.com/office/drawing/2014/main" id="{DE2F21B0-217D-4380-96CA-61055106F1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9350" y="5628280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268318</xdr:colOff>
      <xdr:row>138</xdr:row>
      <xdr:rowOff>101973</xdr:rowOff>
    </xdr:from>
    <xdr:to>
      <xdr:col>16</xdr:col>
      <xdr:colOff>412318</xdr:colOff>
      <xdr:row>138</xdr:row>
      <xdr:rowOff>353973</xdr:rowOff>
    </xdr:to>
    <xdr:pic>
      <xdr:nvPicPr>
        <xdr:cNvPr id="116" name="图片 115">
          <a:extLst>
            <a:ext uri="{FF2B5EF4-FFF2-40B4-BE49-F238E27FC236}">
              <a16:creationId xmlns="" xmlns:a16="http://schemas.microsoft.com/office/drawing/2014/main" id="{4BFB0747-FEF3-4E54-86AD-590FB8F655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35793" y="5668999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249891</xdr:colOff>
      <xdr:row>139</xdr:row>
      <xdr:rowOff>119341</xdr:rowOff>
    </xdr:from>
    <xdr:to>
      <xdr:col>16</xdr:col>
      <xdr:colOff>393891</xdr:colOff>
      <xdr:row>139</xdr:row>
      <xdr:rowOff>371341</xdr:rowOff>
    </xdr:to>
    <xdr:pic>
      <xdr:nvPicPr>
        <xdr:cNvPr id="117" name="图片 116">
          <a:extLst>
            <a:ext uri="{FF2B5EF4-FFF2-40B4-BE49-F238E27FC236}">
              <a16:creationId xmlns="" xmlns:a16="http://schemas.microsoft.com/office/drawing/2014/main" id="{3F007C09-E1D1-439C-BE0D-B8E3706FBD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7366" y="5708836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176494</xdr:colOff>
      <xdr:row>147</xdr:row>
      <xdr:rowOff>76760</xdr:rowOff>
    </xdr:from>
    <xdr:to>
      <xdr:col>16</xdr:col>
      <xdr:colOff>320494</xdr:colOff>
      <xdr:row>147</xdr:row>
      <xdr:rowOff>328760</xdr:rowOff>
    </xdr:to>
    <xdr:pic>
      <xdr:nvPicPr>
        <xdr:cNvPr id="118" name="图片 117">
          <a:extLst>
            <a:ext uri="{FF2B5EF4-FFF2-40B4-BE49-F238E27FC236}">
              <a16:creationId xmlns="" xmlns:a16="http://schemas.microsoft.com/office/drawing/2014/main" id="{8B0C21B9-3F00-4D68-94AB-EFBA8FA219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3969" y="6013188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239807</xdr:colOff>
      <xdr:row>142</xdr:row>
      <xdr:rowOff>77880</xdr:rowOff>
    </xdr:from>
    <xdr:to>
      <xdr:col>16</xdr:col>
      <xdr:colOff>383807</xdr:colOff>
      <xdr:row>142</xdr:row>
      <xdr:rowOff>329880</xdr:rowOff>
    </xdr:to>
    <xdr:pic>
      <xdr:nvPicPr>
        <xdr:cNvPr id="119" name="图片 118">
          <a:extLst>
            <a:ext uri="{FF2B5EF4-FFF2-40B4-BE49-F238E27FC236}">
              <a16:creationId xmlns="" xmlns:a16="http://schemas.microsoft.com/office/drawing/2014/main" id="{94AE25A6-2EB3-4DD5-BBFF-86BA156045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7282" y="5822800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219075</xdr:colOff>
      <xdr:row>143</xdr:row>
      <xdr:rowOff>71715</xdr:rowOff>
    </xdr:from>
    <xdr:to>
      <xdr:col>16</xdr:col>
      <xdr:colOff>363075</xdr:colOff>
      <xdr:row>143</xdr:row>
      <xdr:rowOff>323715</xdr:rowOff>
    </xdr:to>
    <xdr:pic>
      <xdr:nvPicPr>
        <xdr:cNvPr id="120" name="图片 119">
          <a:extLst>
            <a:ext uri="{FF2B5EF4-FFF2-40B4-BE49-F238E27FC236}">
              <a16:creationId xmlns="" xmlns:a16="http://schemas.microsoft.com/office/drawing/2014/main" id="{BAE5C2F9-7772-4ABB-A4C0-9645B4A14AD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0" y="5860284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219076</xdr:colOff>
      <xdr:row>93</xdr:row>
      <xdr:rowOff>38100</xdr:rowOff>
    </xdr:from>
    <xdr:to>
      <xdr:col>16</xdr:col>
      <xdr:colOff>363076</xdr:colOff>
      <xdr:row>93</xdr:row>
      <xdr:rowOff>290100</xdr:rowOff>
    </xdr:to>
    <xdr:pic>
      <xdr:nvPicPr>
        <xdr:cNvPr id="121" name="图片 120">
          <a:extLst>
            <a:ext uri="{FF2B5EF4-FFF2-40B4-BE49-F238E27FC236}">
              <a16:creationId xmlns="" xmlns:a16="http://schemas.microsoft.com/office/drawing/2014/main" id="{CAB6C1AD-6908-4294-88BD-0F467B0A2C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1" y="379571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190499</xdr:colOff>
      <xdr:row>15</xdr:row>
      <xdr:rowOff>62192</xdr:rowOff>
    </xdr:from>
    <xdr:to>
      <xdr:col>16</xdr:col>
      <xdr:colOff>334499</xdr:colOff>
      <xdr:row>15</xdr:row>
      <xdr:rowOff>314192</xdr:rowOff>
    </xdr:to>
    <xdr:pic>
      <xdr:nvPicPr>
        <xdr:cNvPr id="127" name="图片 126">
          <a:extLst>
            <a:ext uri="{FF2B5EF4-FFF2-40B4-BE49-F238E27FC236}">
              <a16:creationId xmlns="" xmlns:a16="http://schemas.microsoft.com/office/drawing/2014/main" id="{4D2F4A5D-DEA1-467D-9CF0-291AF2DF04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4" y="826321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233083</xdr:colOff>
      <xdr:row>60</xdr:row>
      <xdr:rowOff>59810</xdr:rowOff>
    </xdr:from>
    <xdr:to>
      <xdr:col>16</xdr:col>
      <xdr:colOff>377083</xdr:colOff>
      <xdr:row>60</xdr:row>
      <xdr:rowOff>311810</xdr:rowOff>
    </xdr:to>
    <xdr:pic>
      <xdr:nvPicPr>
        <xdr:cNvPr id="128" name="图片 127">
          <a:extLst>
            <a:ext uri="{FF2B5EF4-FFF2-40B4-BE49-F238E27FC236}">
              <a16:creationId xmlns="" xmlns:a16="http://schemas.microsoft.com/office/drawing/2014/main" id="{A82B91F5-244C-49FE-B3C6-302C50409B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58" y="2540583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225767</xdr:colOff>
      <xdr:row>58</xdr:row>
      <xdr:rowOff>79560</xdr:rowOff>
    </xdr:from>
    <xdr:to>
      <xdr:col>16</xdr:col>
      <xdr:colOff>369767</xdr:colOff>
      <xdr:row>58</xdr:row>
      <xdr:rowOff>331560</xdr:rowOff>
    </xdr:to>
    <xdr:pic>
      <xdr:nvPicPr>
        <xdr:cNvPr id="129" name="图片 128">
          <a:extLst>
            <a:ext uri="{FF2B5EF4-FFF2-40B4-BE49-F238E27FC236}">
              <a16:creationId xmlns="" xmlns:a16="http://schemas.microsoft.com/office/drawing/2014/main" id="{33E6CA60-E6AF-4AEA-AF05-E0B8590E11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3242" y="2466358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212912</xdr:colOff>
      <xdr:row>11</xdr:row>
      <xdr:rowOff>67235</xdr:rowOff>
    </xdr:from>
    <xdr:to>
      <xdr:col>16</xdr:col>
      <xdr:colOff>388172</xdr:colOff>
      <xdr:row>11</xdr:row>
      <xdr:rowOff>351627</xdr:rowOff>
    </xdr:to>
    <xdr:pic>
      <xdr:nvPicPr>
        <xdr:cNvPr id="131" name="图片 130">
          <a:extLst>
            <a:ext uri="{FF2B5EF4-FFF2-40B4-BE49-F238E27FC236}">
              <a16:creationId xmlns="" xmlns:a16="http://schemas.microsoft.com/office/drawing/2014/main" id="{3A0CD4FB-58AA-4F96-8870-FA46A739A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680387" y="3696260"/>
          <a:ext cx="175260" cy="284392"/>
        </a:xfrm>
        <a:prstGeom prst="rect">
          <a:avLst/>
        </a:prstGeom>
      </xdr:spPr>
    </xdr:pic>
    <xdr:clientData/>
  </xdr:twoCellAnchor>
  <xdr:twoCellAnchor>
    <xdr:from>
      <xdr:col>16</xdr:col>
      <xdr:colOff>174251</xdr:colOff>
      <xdr:row>9</xdr:row>
      <xdr:rowOff>47626</xdr:rowOff>
    </xdr:from>
    <xdr:to>
      <xdr:col>16</xdr:col>
      <xdr:colOff>400050</xdr:colOff>
      <xdr:row>9</xdr:row>
      <xdr:rowOff>378698</xdr:rowOff>
    </xdr:to>
    <xdr:pic>
      <xdr:nvPicPr>
        <xdr:cNvPr id="132" name="图片 131">
          <a:extLst>
            <a:ext uri="{FF2B5EF4-FFF2-40B4-BE49-F238E27FC236}">
              <a16:creationId xmlns="" xmlns:a16="http://schemas.microsoft.com/office/drawing/2014/main" id="{7451BD84-77D8-4B35-B67F-F02EDE6C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1726" y="2914651"/>
          <a:ext cx="225799" cy="331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180415</xdr:colOff>
      <xdr:row>10</xdr:row>
      <xdr:rowOff>28576</xdr:rowOff>
    </xdr:from>
    <xdr:to>
      <xdr:col>16</xdr:col>
      <xdr:colOff>400050</xdr:colOff>
      <xdr:row>10</xdr:row>
      <xdr:rowOff>362261</xdr:rowOff>
    </xdr:to>
    <xdr:pic>
      <xdr:nvPicPr>
        <xdr:cNvPr id="133" name="图片 132">
          <a:extLst>
            <a:ext uri="{FF2B5EF4-FFF2-40B4-BE49-F238E27FC236}">
              <a16:creationId xmlns="" xmlns:a16="http://schemas.microsoft.com/office/drawing/2014/main" id="{1F19CC99-4602-4A3C-BAD5-0556494FD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7890" y="3276601"/>
          <a:ext cx="219635" cy="333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179294</xdr:colOff>
      <xdr:row>35</xdr:row>
      <xdr:rowOff>44824</xdr:rowOff>
    </xdr:from>
    <xdr:to>
      <xdr:col>16</xdr:col>
      <xdr:colOff>403412</xdr:colOff>
      <xdr:row>35</xdr:row>
      <xdr:rowOff>308540</xdr:rowOff>
    </xdr:to>
    <xdr:pic>
      <xdr:nvPicPr>
        <xdr:cNvPr id="134" name="图片 133">
          <a:extLst>
            <a:ext uri="{FF2B5EF4-FFF2-40B4-BE49-F238E27FC236}">
              <a16:creationId xmlns="" xmlns:a16="http://schemas.microsoft.com/office/drawing/2014/main" id="{5CD68690-ADB9-42E1-A0AE-652572C76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6769" y="15865849"/>
          <a:ext cx="224118" cy="263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145678</xdr:colOff>
      <xdr:row>92</xdr:row>
      <xdr:rowOff>0</xdr:rowOff>
    </xdr:from>
    <xdr:to>
      <xdr:col>16</xdr:col>
      <xdr:colOff>526678</xdr:colOff>
      <xdr:row>92</xdr:row>
      <xdr:rowOff>348353</xdr:rowOff>
    </xdr:to>
    <xdr:pic>
      <xdr:nvPicPr>
        <xdr:cNvPr id="135" name="图片 134">
          <a:extLst>
            <a:ext uri="{FF2B5EF4-FFF2-40B4-BE49-F238E27FC236}">
              <a16:creationId xmlns="" xmlns:a16="http://schemas.microsoft.com/office/drawing/2014/main" id="{3DE7A5FF-85F2-4CA4-8D40-5260BB22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3153" y="37538025"/>
          <a:ext cx="381000" cy="34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162486</xdr:colOff>
      <xdr:row>151</xdr:row>
      <xdr:rowOff>58831</xdr:rowOff>
    </xdr:from>
    <xdr:to>
      <xdr:col>16</xdr:col>
      <xdr:colOff>403056</xdr:colOff>
      <xdr:row>151</xdr:row>
      <xdr:rowOff>304800</xdr:rowOff>
    </xdr:to>
    <xdr:pic>
      <xdr:nvPicPr>
        <xdr:cNvPr id="138" name="图片 137">
          <a:extLst>
            <a:ext uri="{FF2B5EF4-FFF2-40B4-BE49-F238E27FC236}">
              <a16:creationId xmlns="" xmlns:a16="http://schemas.microsoft.com/office/drawing/2014/main" id="{55A651F0-C6E8-404B-9D59-022060153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961" y="62399956"/>
          <a:ext cx="240570" cy="24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172811</xdr:colOff>
      <xdr:row>115</xdr:row>
      <xdr:rowOff>83004</xdr:rowOff>
    </xdr:from>
    <xdr:to>
      <xdr:col>16</xdr:col>
      <xdr:colOff>577471</xdr:colOff>
      <xdr:row>115</xdr:row>
      <xdr:rowOff>299357</xdr:rowOff>
    </xdr:to>
    <xdr:pic>
      <xdr:nvPicPr>
        <xdr:cNvPr id="139" name="图片 138">
          <a:extLst>
            <a:ext uri="{FF2B5EF4-FFF2-40B4-BE49-F238E27FC236}">
              <a16:creationId xmlns="" xmlns:a16="http://schemas.microsoft.com/office/drawing/2014/main" id="{0A23FBE6-AAB5-482C-9333-8327E444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0286" y="47908029"/>
          <a:ext cx="404660" cy="216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235323</xdr:colOff>
      <xdr:row>12</xdr:row>
      <xdr:rowOff>44823</xdr:rowOff>
    </xdr:from>
    <xdr:to>
      <xdr:col>16</xdr:col>
      <xdr:colOff>392206</xdr:colOff>
      <xdr:row>12</xdr:row>
      <xdr:rowOff>345892</xdr:rowOff>
    </xdr:to>
    <xdr:pic>
      <xdr:nvPicPr>
        <xdr:cNvPr id="140" name="图片 139">
          <a:extLst>
            <a:ext uri="{FF2B5EF4-FFF2-40B4-BE49-F238E27FC236}">
              <a16:creationId xmlns="" xmlns:a16="http://schemas.microsoft.com/office/drawing/2014/main" id="{2E50836B-8608-4C11-9CAA-15F4D00F8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702798" y="4054848"/>
          <a:ext cx="156883" cy="301069"/>
        </a:xfrm>
        <a:prstGeom prst="rect">
          <a:avLst/>
        </a:prstGeom>
      </xdr:spPr>
    </xdr:pic>
    <xdr:clientData/>
  </xdr:twoCellAnchor>
  <xdr:twoCellAnchor>
    <xdr:from>
      <xdr:col>16</xdr:col>
      <xdr:colOff>136712</xdr:colOff>
      <xdr:row>140</xdr:row>
      <xdr:rowOff>136711</xdr:rowOff>
    </xdr:from>
    <xdr:to>
      <xdr:col>16</xdr:col>
      <xdr:colOff>496712</xdr:colOff>
      <xdr:row>140</xdr:row>
      <xdr:rowOff>315866</xdr:rowOff>
    </xdr:to>
    <xdr:pic>
      <xdr:nvPicPr>
        <xdr:cNvPr id="141" name="图片 140">
          <a:extLst>
            <a:ext uri="{FF2B5EF4-FFF2-40B4-BE49-F238E27FC236}">
              <a16:creationId xmlns="" xmlns:a16="http://schemas.microsoft.com/office/drawing/2014/main" id="{6730DC69-B60C-42F2-AD05-4A97D0468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4187" y="57486736"/>
          <a:ext cx="360000" cy="17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117199</xdr:colOff>
      <xdr:row>114</xdr:row>
      <xdr:rowOff>12838</xdr:rowOff>
    </xdr:from>
    <xdr:to>
      <xdr:col>16</xdr:col>
      <xdr:colOff>425824</xdr:colOff>
      <xdr:row>114</xdr:row>
      <xdr:rowOff>264607</xdr:rowOff>
    </xdr:to>
    <xdr:pic>
      <xdr:nvPicPr>
        <xdr:cNvPr id="142" name="图片 141">
          <a:extLst>
            <a:ext uri="{FF2B5EF4-FFF2-40B4-BE49-F238E27FC236}">
              <a16:creationId xmlns="" xmlns:a16="http://schemas.microsoft.com/office/drawing/2014/main" id="{ED902B0B-9B01-48CB-8285-D199188D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4674" y="47456863"/>
          <a:ext cx="308625" cy="251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168087</xdr:colOff>
      <xdr:row>18</xdr:row>
      <xdr:rowOff>89648</xdr:rowOff>
    </xdr:from>
    <xdr:to>
      <xdr:col>16</xdr:col>
      <xdr:colOff>515470</xdr:colOff>
      <xdr:row>18</xdr:row>
      <xdr:rowOff>342205</xdr:rowOff>
    </xdr:to>
    <xdr:pic>
      <xdr:nvPicPr>
        <xdr:cNvPr id="143" name="图片 142">
          <a:extLst>
            <a:ext uri="{FF2B5EF4-FFF2-40B4-BE49-F238E27FC236}">
              <a16:creationId xmlns="" xmlns:a16="http://schemas.microsoft.com/office/drawing/2014/main" id="{EDB1B67A-3E4D-4EAF-9CE1-45DC2602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635562" y="9433673"/>
          <a:ext cx="347383" cy="252557"/>
        </a:xfrm>
        <a:prstGeom prst="rect">
          <a:avLst/>
        </a:prstGeom>
      </xdr:spPr>
    </xdr:pic>
    <xdr:clientData/>
  </xdr:twoCellAnchor>
  <xdr:twoCellAnchor>
    <xdr:from>
      <xdr:col>16</xdr:col>
      <xdr:colOff>179294</xdr:colOff>
      <xdr:row>17</xdr:row>
      <xdr:rowOff>100853</xdr:rowOff>
    </xdr:from>
    <xdr:to>
      <xdr:col>16</xdr:col>
      <xdr:colOff>414617</xdr:colOff>
      <xdr:row>17</xdr:row>
      <xdr:rowOff>327275</xdr:rowOff>
    </xdr:to>
    <xdr:pic>
      <xdr:nvPicPr>
        <xdr:cNvPr id="144" name="图片 143">
          <a:extLst>
            <a:ext uri="{FF2B5EF4-FFF2-40B4-BE49-F238E27FC236}">
              <a16:creationId xmlns="" xmlns:a16="http://schemas.microsoft.com/office/drawing/2014/main" id="{7E016B0B-537B-448A-AC79-605E4171A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flipV="1">
          <a:off x="6646769" y="9063878"/>
          <a:ext cx="235323" cy="226422"/>
        </a:xfrm>
        <a:prstGeom prst="rect">
          <a:avLst/>
        </a:prstGeom>
      </xdr:spPr>
    </xdr:pic>
    <xdr:clientData/>
  </xdr:twoCellAnchor>
  <xdr:twoCellAnchor>
    <xdr:from>
      <xdr:col>16</xdr:col>
      <xdr:colOff>145676</xdr:colOff>
      <xdr:row>16</xdr:row>
      <xdr:rowOff>123265</xdr:rowOff>
    </xdr:from>
    <xdr:to>
      <xdr:col>16</xdr:col>
      <xdr:colOff>437028</xdr:colOff>
      <xdr:row>16</xdr:row>
      <xdr:rowOff>317165</xdr:rowOff>
    </xdr:to>
    <xdr:pic>
      <xdr:nvPicPr>
        <xdr:cNvPr id="145" name="图片 144">
          <a:extLst>
            <a:ext uri="{FF2B5EF4-FFF2-40B4-BE49-F238E27FC236}">
              <a16:creationId xmlns="" xmlns:a16="http://schemas.microsoft.com/office/drawing/2014/main" id="{8A8AC140-0A48-44B0-A434-36E52D855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613151" y="8705290"/>
          <a:ext cx="291352" cy="193900"/>
        </a:xfrm>
        <a:prstGeom prst="rect">
          <a:avLst/>
        </a:prstGeom>
      </xdr:spPr>
    </xdr:pic>
    <xdr:clientData/>
  </xdr:twoCellAnchor>
  <xdr:twoCellAnchor>
    <xdr:from>
      <xdr:col>16</xdr:col>
      <xdr:colOff>123265</xdr:colOff>
      <xdr:row>127</xdr:row>
      <xdr:rowOff>134472</xdr:rowOff>
    </xdr:from>
    <xdr:to>
      <xdr:col>16</xdr:col>
      <xdr:colOff>414618</xdr:colOff>
      <xdr:row>127</xdr:row>
      <xdr:rowOff>242344</xdr:rowOff>
    </xdr:to>
    <xdr:pic>
      <xdr:nvPicPr>
        <xdr:cNvPr id="146" name="图片 145">
          <a:extLst>
            <a:ext uri="{FF2B5EF4-FFF2-40B4-BE49-F238E27FC236}">
              <a16:creationId xmlns="" xmlns:a16="http://schemas.microsoft.com/office/drawing/2014/main" id="{F3579153-D11D-4FFC-91C1-A0719CD05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0740" y="52531497"/>
          <a:ext cx="291353" cy="107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190500</xdr:colOff>
      <xdr:row>124</xdr:row>
      <xdr:rowOff>33617</xdr:rowOff>
    </xdr:from>
    <xdr:to>
      <xdr:col>16</xdr:col>
      <xdr:colOff>515471</xdr:colOff>
      <xdr:row>124</xdr:row>
      <xdr:rowOff>380237</xdr:rowOff>
    </xdr:to>
    <xdr:pic>
      <xdr:nvPicPr>
        <xdr:cNvPr id="147" name="图片 146">
          <a:extLst>
            <a:ext uri="{FF2B5EF4-FFF2-40B4-BE49-F238E27FC236}">
              <a16:creationId xmlns="" xmlns:a16="http://schemas.microsoft.com/office/drawing/2014/main" id="{A3A41024-23DE-4C28-99DB-B418C5507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51287642"/>
          <a:ext cx="324971" cy="34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193236</xdr:colOff>
      <xdr:row>125</xdr:row>
      <xdr:rowOff>22410</xdr:rowOff>
    </xdr:from>
    <xdr:to>
      <xdr:col>16</xdr:col>
      <xdr:colOff>481853</xdr:colOff>
      <xdr:row>125</xdr:row>
      <xdr:rowOff>330145</xdr:rowOff>
    </xdr:to>
    <xdr:pic>
      <xdr:nvPicPr>
        <xdr:cNvPr id="148" name="图片 147">
          <a:extLst>
            <a:ext uri="{FF2B5EF4-FFF2-40B4-BE49-F238E27FC236}">
              <a16:creationId xmlns="" xmlns:a16="http://schemas.microsoft.com/office/drawing/2014/main" id="{F4B81808-76CF-4C13-B91E-6F5008BDA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0711" y="51657435"/>
          <a:ext cx="288617" cy="307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159037</xdr:colOff>
      <xdr:row>119</xdr:row>
      <xdr:rowOff>44824</xdr:rowOff>
    </xdr:from>
    <xdr:to>
      <xdr:col>16</xdr:col>
      <xdr:colOff>549088</xdr:colOff>
      <xdr:row>119</xdr:row>
      <xdr:rowOff>339759</xdr:rowOff>
    </xdr:to>
    <xdr:pic>
      <xdr:nvPicPr>
        <xdr:cNvPr id="149" name="图片 148">
          <a:extLst>
            <a:ext uri="{FF2B5EF4-FFF2-40B4-BE49-F238E27FC236}">
              <a16:creationId xmlns="" xmlns:a16="http://schemas.microsoft.com/office/drawing/2014/main" id="{FBBD4B61-5159-4F38-97BE-2A87F95F6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6512" y="49393849"/>
          <a:ext cx="390051" cy="294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168027</xdr:colOff>
      <xdr:row>120</xdr:row>
      <xdr:rowOff>100853</xdr:rowOff>
    </xdr:from>
    <xdr:to>
      <xdr:col>16</xdr:col>
      <xdr:colOff>448236</xdr:colOff>
      <xdr:row>120</xdr:row>
      <xdr:rowOff>312707</xdr:rowOff>
    </xdr:to>
    <xdr:pic>
      <xdr:nvPicPr>
        <xdr:cNvPr id="150" name="图片 149">
          <a:extLst>
            <a:ext uri="{FF2B5EF4-FFF2-40B4-BE49-F238E27FC236}">
              <a16:creationId xmlns="" xmlns:a16="http://schemas.microsoft.com/office/drawing/2014/main" id="{DB1BD5D4-B4DC-4AE4-A5F4-188D7249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5502" y="49830878"/>
          <a:ext cx="280209" cy="211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257177</xdr:colOff>
      <xdr:row>117</xdr:row>
      <xdr:rowOff>47625</xdr:rowOff>
    </xdr:from>
    <xdr:to>
      <xdr:col>16</xdr:col>
      <xdr:colOff>438151</xdr:colOff>
      <xdr:row>117</xdr:row>
      <xdr:rowOff>330853</xdr:rowOff>
    </xdr:to>
    <xdr:pic>
      <xdr:nvPicPr>
        <xdr:cNvPr id="151" name="图片 150">
          <a:extLst>
            <a:ext uri="{FF2B5EF4-FFF2-40B4-BE49-F238E27FC236}">
              <a16:creationId xmlns="" xmlns:a16="http://schemas.microsoft.com/office/drawing/2014/main" id="{D609D27F-3868-46BE-92F4-52B3B5F5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4652" y="48634650"/>
          <a:ext cx="180974" cy="283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276224</xdr:colOff>
      <xdr:row>122</xdr:row>
      <xdr:rowOff>47625</xdr:rowOff>
    </xdr:from>
    <xdr:to>
      <xdr:col>16</xdr:col>
      <xdr:colOff>438150</xdr:colOff>
      <xdr:row>122</xdr:row>
      <xdr:rowOff>301043</xdr:rowOff>
    </xdr:to>
    <xdr:pic>
      <xdr:nvPicPr>
        <xdr:cNvPr id="152" name="图片 151">
          <a:extLst>
            <a:ext uri="{FF2B5EF4-FFF2-40B4-BE49-F238E27FC236}">
              <a16:creationId xmlns="" xmlns:a16="http://schemas.microsoft.com/office/drawing/2014/main" id="{3C2F5375-413C-4FD5-B9C8-AE103963B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743699" y="50539650"/>
          <a:ext cx="161926" cy="253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227432</xdr:colOff>
      <xdr:row>59</xdr:row>
      <xdr:rowOff>57150</xdr:rowOff>
    </xdr:from>
    <xdr:to>
      <xdr:col>16</xdr:col>
      <xdr:colOff>400050</xdr:colOff>
      <xdr:row>59</xdr:row>
      <xdr:rowOff>355928</xdr:rowOff>
    </xdr:to>
    <xdr:pic>
      <xdr:nvPicPr>
        <xdr:cNvPr id="153" name="图片 152">
          <a:extLst>
            <a:ext uri="{FF2B5EF4-FFF2-40B4-BE49-F238E27FC236}">
              <a16:creationId xmlns="" xmlns:a16="http://schemas.microsoft.com/office/drawing/2014/main" id="{65882363-C938-4FC9-BD13-ADC410015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4907" y="25022175"/>
          <a:ext cx="172618" cy="29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57150</xdr:colOff>
      <xdr:row>145</xdr:row>
      <xdr:rowOff>104776</xdr:rowOff>
    </xdr:from>
    <xdr:to>
      <xdr:col>16</xdr:col>
      <xdr:colOff>470647</xdr:colOff>
      <xdr:row>145</xdr:row>
      <xdr:rowOff>312842</xdr:rowOff>
    </xdr:to>
    <xdr:pic>
      <xdr:nvPicPr>
        <xdr:cNvPr id="154" name="图片 153">
          <a:extLst>
            <a:ext uri="{FF2B5EF4-FFF2-40B4-BE49-F238E27FC236}">
              <a16:creationId xmlns="" xmlns:a16="http://schemas.microsoft.com/office/drawing/2014/main" id="{614A9A79-99C7-43EA-AB6D-845387BDC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4625" y="59397901"/>
          <a:ext cx="413497" cy="208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255867</xdr:colOff>
      <xdr:row>134</xdr:row>
      <xdr:rowOff>123825</xdr:rowOff>
    </xdr:from>
    <xdr:to>
      <xdr:col>16</xdr:col>
      <xdr:colOff>506787</xdr:colOff>
      <xdr:row>134</xdr:row>
      <xdr:rowOff>352425</xdr:rowOff>
    </xdr:to>
    <xdr:pic>
      <xdr:nvPicPr>
        <xdr:cNvPr id="158" name="图片 157">
          <a:extLst>
            <a:ext uri="{FF2B5EF4-FFF2-40B4-BE49-F238E27FC236}">
              <a16:creationId xmlns="" xmlns:a16="http://schemas.microsoft.com/office/drawing/2014/main" id="{00137EA5-869A-4E4F-9D33-9E1E5A53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3342" y="55187850"/>
          <a:ext cx="25092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193863</xdr:colOff>
      <xdr:row>149</xdr:row>
      <xdr:rowOff>156318</xdr:rowOff>
    </xdr:from>
    <xdr:to>
      <xdr:col>16</xdr:col>
      <xdr:colOff>445863</xdr:colOff>
      <xdr:row>149</xdr:row>
      <xdr:rowOff>300318</xdr:rowOff>
    </xdr:to>
    <xdr:pic>
      <xdr:nvPicPr>
        <xdr:cNvPr id="159" name="图片 158">
          <a:extLst>
            <a:ext uri="{FF2B5EF4-FFF2-40B4-BE49-F238E27FC236}">
              <a16:creationId xmlns="" xmlns:a16="http://schemas.microsoft.com/office/drawing/2014/main" id="{75183950-0E7A-488B-A74B-5059782B59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 flipH="1">
          <a:off x="6715338" y="60919443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256615</xdr:colOff>
      <xdr:row>13</xdr:row>
      <xdr:rowOff>78441</xdr:rowOff>
    </xdr:from>
    <xdr:to>
      <xdr:col>16</xdr:col>
      <xdr:colOff>472615</xdr:colOff>
      <xdr:row>13</xdr:row>
      <xdr:rowOff>290910</xdr:rowOff>
    </xdr:to>
    <xdr:pic>
      <xdr:nvPicPr>
        <xdr:cNvPr id="162" name="图片 161">
          <a:extLst>
            <a:ext uri="{FF2B5EF4-FFF2-40B4-BE49-F238E27FC236}">
              <a16:creationId xmlns="" xmlns:a16="http://schemas.microsoft.com/office/drawing/2014/main" id="{128F32E3-AFEB-4C8D-961C-9300B7263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4090" y="4469466"/>
          <a:ext cx="216000" cy="212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177055</xdr:colOff>
      <xdr:row>94</xdr:row>
      <xdr:rowOff>71718</xdr:rowOff>
    </xdr:from>
    <xdr:to>
      <xdr:col>16</xdr:col>
      <xdr:colOff>321055</xdr:colOff>
      <xdr:row>94</xdr:row>
      <xdr:rowOff>323718</xdr:rowOff>
    </xdr:to>
    <xdr:pic>
      <xdr:nvPicPr>
        <xdr:cNvPr id="163" name="图片 162">
          <a:extLst>
            <a:ext uri="{FF2B5EF4-FFF2-40B4-BE49-F238E27FC236}">
              <a16:creationId xmlns="" xmlns:a16="http://schemas.microsoft.com/office/drawing/2014/main" id="{42175C32-EDBA-449C-8462-9EFE73B82A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4530" y="38371743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207552</xdr:colOff>
      <xdr:row>14</xdr:row>
      <xdr:rowOff>47260</xdr:rowOff>
    </xdr:from>
    <xdr:to>
      <xdr:col>16</xdr:col>
      <xdr:colOff>351552</xdr:colOff>
      <xdr:row>14</xdr:row>
      <xdr:rowOff>299260</xdr:rowOff>
    </xdr:to>
    <xdr:pic>
      <xdr:nvPicPr>
        <xdr:cNvPr id="171" name="图片 170">
          <a:extLst>
            <a:ext uri="{FF2B5EF4-FFF2-40B4-BE49-F238E27FC236}">
              <a16:creationId xmlns="" xmlns:a16="http://schemas.microsoft.com/office/drawing/2014/main" id="{7DC915D4-5070-40BE-9B23-32FA5A0FDB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5427" y="481928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212912</xdr:colOff>
      <xdr:row>11</xdr:row>
      <xdr:rowOff>67235</xdr:rowOff>
    </xdr:from>
    <xdr:to>
      <xdr:col>16</xdr:col>
      <xdr:colOff>388172</xdr:colOff>
      <xdr:row>11</xdr:row>
      <xdr:rowOff>351627</xdr:rowOff>
    </xdr:to>
    <xdr:pic>
      <xdr:nvPicPr>
        <xdr:cNvPr id="172" name="图片 171">
          <a:extLst>
            <a:ext uri="{FF2B5EF4-FFF2-40B4-BE49-F238E27FC236}">
              <a16:creationId xmlns="" xmlns:a16="http://schemas.microsoft.com/office/drawing/2014/main" id="{7D8AD3CE-48A8-4F2A-B648-677566FF8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070787" y="3696260"/>
          <a:ext cx="175260" cy="284392"/>
        </a:xfrm>
        <a:prstGeom prst="rect">
          <a:avLst/>
        </a:prstGeom>
      </xdr:spPr>
    </xdr:pic>
    <xdr:clientData/>
  </xdr:twoCellAnchor>
  <xdr:twoCellAnchor>
    <xdr:from>
      <xdr:col>16</xdr:col>
      <xdr:colOff>174251</xdr:colOff>
      <xdr:row>9</xdr:row>
      <xdr:rowOff>47626</xdr:rowOff>
    </xdr:from>
    <xdr:to>
      <xdr:col>16</xdr:col>
      <xdr:colOff>400050</xdr:colOff>
      <xdr:row>9</xdr:row>
      <xdr:rowOff>378698</xdr:rowOff>
    </xdr:to>
    <xdr:pic>
      <xdr:nvPicPr>
        <xdr:cNvPr id="173" name="图片 172">
          <a:extLst>
            <a:ext uri="{FF2B5EF4-FFF2-40B4-BE49-F238E27FC236}">
              <a16:creationId xmlns="" xmlns:a16="http://schemas.microsoft.com/office/drawing/2014/main" id="{86EDC6BD-3971-4B63-9D57-875331FD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2126" y="2914651"/>
          <a:ext cx="225799" cy="331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180415</xdr:colOff>
      <xdr:row>10</xdr:row>
      <xdr:rowOff>28576</xdr:rowOff>
    </xdr:from>
    <xdr:to>
      <xdr:col>16</xdr:col>
      <xdr:colOff>400050</xdr:colOff>
      <xdr:row>10</xdr:row>
      <xdr:rowOff>362261</xdr:rowOff>
    </xdr:to>
    <xdr:pic>
      <xdr:nvPicPr>
        <xdr:cNvPr id="174" name="图片 173">
          <a:extLst>
            <a:ext uri="{FF2B5EF4-FFF2-40B4-BE49-F238E27FC236}">
              <a16:creationId xmlns="" xmlns:a16="http://schemas.microsoft.com/office/drawing/2014/main" id="{A27902C1-9895-4575-9052-0F183C90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290" y="3276601"/>
          <a:ext cx="219635" cy="333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235323</xdr:colOff>
      <xdr:row>12</xdr:row>
      <xdr:rowOff>44823</xdr:rowOff>
    </xdr:from>
    <xdr:to>
      <xdr:col>16</xdr:col>
      <xdr:colOff>392206</xdr:colOff>
      <xdr:row>12</xdr:row>
      <xdr:rowOff>345892</xdr:rowOff>
    </xdr:to>
    <xdr:pic>
      <xdr:nvPicPr>
        <xdr:cNvPr id="175" name="图片 174">
          <a:extLst>
            <a:ext uri="{FF2B5EF4-FFF2-40B4-BE49-F238E27FC236}">
              <a16:creationId xmlns="" xmlns:a16="http://schemas.microsoft.com/office/drawing/2014/main" id="{E5A018FB-76D5-4919-8B94-5E533353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093198" y="4054848"/>
          <a:ext cx="156883" cy="301069"/>
        </a:xfrm>
        <a:prstGeom prst="rect">
          <a:avLst/>
        </a:prstGeom>
      </xdr:spPr>
    </xdr:pic>
    <xdr:clientData/>
  </xdr:twoCellAnchor>
  <xdr:twoCellAnchor>
    <xdr:from>
      <xdr:col>16</xdr:col>
      <xdr:colOff>256615</xdr:colOff>
      <xdr:row>13</xdr:row>
      <xdr:rowOff>78441</xdr:rowOff>
    </xdr:from>
    <xdr:to>
      <xdr:col>16</xdr:col>
      <xdr:colOff>472615</xdr:colOff>
      <xdr:row>13</xdr:row>
      <xdr:rowOff>290910</xdr:rowOff>
    </xdr:to>
    <xdr:pic>
      <xdr:nvPicPr>
        <xdr:cNvPr id="176" name="图片 175">
          <a:extLst>
            <a:ext uri="{FF2B5EF4-FFF2-40B4-BE49-F238E27FC236}">
              <a16:creationId xmlns="" xmlns:a16="http://schemas.microsoft.com/office/drawing/2014/main" id="{AE85FC62-3485-4932-ACB8-C58AFD67D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14490" y="4469466"/>
          <a:ext cx="216000" cy="212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231401</xdr:colOff>
      <xdr:row>95</xdr:row>
      <xdr:rowOff>110378</xdr:rowOff>
    </xdr:from>
    <xdr:to>
      <xdr:col>16</xdr:col>
      <xdr:colOff>375401</xdr:colOff>
      <xdr:row>95</xdr:row>
      <xdr:rowOff>362378</xdr:rowOff>
    </xdr:to>
    <xdr:pic>
      <xdr:nvPicPr>
        <xdr:cNvPr id="177" name="图片 176">
          <a:extLst>
            <a:ext uri="{FF2B5EF4-FFF2-40B4-BE49-F238E27FC236}">
              <a16:creationId xmlns="" xmlns:a16="http://schemas.microsoft.com/office/drawing/2014/main" id="{A0A00002-5CBB-4789-BD54-2832E16899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9276" y="41858453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234203</xdr:colOff>
      <xdr:row>99</xdr:row>
      <xdr:rowOff>84604</xdr:rowOff>
    </xdr:from>
    <xdr:to>
      <xdr:col>16</xdr:col>
      <xdr:colOff>378203</xdr:colOff>
      <xdr:row>99</xdr:row>
      <xdr:rowOff>336604</xdr:rowOff>
    </xdr:to>
    <xdr:pic>
      <xdr:nvPicPr>
        <xdr:cNvPr id="178" name="图片 177">
          <a:extLst>
            <a:ext uri="{FF2B5EF4-FFF2-40B4-BE49-F238E27FC236}">
              <a16:creationId xmlns="" xmlns:a16="http://schemas.microsoft.com/office/drawing/2014/main" id="{C29678FD-E032-4219-A40A-159A360F02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2078" y="4335667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175933</xdr:colOff>
      <xdr:row>97</xdr:row>
      <xdr:rowOff>49306</xdr:rowOff>
    </xdr:from>
    <xdr:to>
      <xdr:col>16</xdr:col>
      <xdr:colOff>448235</xdr:colOff>
      <xdr:row>97</xdr:row>
      <xdr:rowOff>274513</xdr:rowOff>
    </xdr:to>
    <xdr:pic>
      <xdr:nvPicPr>
        <xdr:cNvPr id="179" name="图片 178">
          <a:extLst>
            <a:ext uri="{FF2B5EF4-FFF2-40B4-BE49-F238E27FC236}">
              <a16:creationId xmlns="" xmlns:a16="http://schemas.microsoft.com/office/drawing/2014/main" id="{004A53A8-61D5-446F-B955-74AD84F9C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3808" y="42559381"/>
          <a:ext cx="272302" cy="225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152400</xdr:colOff>
      <xdr:row>98</xdr:row>
      <xdr:rowOff>66675</xdr:rowOff>
    </xdr:from>
    <xdr:to>
      <xdr:col>16</xdr:col>
      <xdr:colOff>545107</xdr:colOff>
      <xdr:row>98</xdr:row>
      <xdr:rowOff>323850</xdr:rowOff>
    </xdr:to>
    <xdr:pic>
      <xdr:nvPicPr>
        <xdr:cNvPr id="180" name="图片 179">
          <a:extLst>
            <a:ext uri="{FF2B5EF4-FFF2-40B4-BE49-F238E27FC236}">
              <a16:creationId xmlns="" xmlns:a16="http://schemas.microsoft.com/office/drawing/2014/main" id="{F5284A22-0A87-4D4E-99F4-2467B1AB9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010275" y="42957750"/>
          <a:ext cx="392707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231401</xdr:colOff>
      <xdr:row>96</xdr:row>
      <xdr:rowOff>110378</xdr:rowOff>
    </xdr:from>
    <xdr:to>
      <xdr:col>16</xdr:col>
      <xdr:colOff>375401</xdr:colOff>
      <xdr:row>96</xdr:row>
      <xdr:rowOff>362378</xdr:rowOff>
    </xdr:to>
    <xdr:pic>
      <xdr:nvPicPr>
        <xdr:cNvPr id="181" name="图片 180">
          <a:extLst>
            <a:ext uri="{FF2B5EF4-FFF2-40B4-BE49-F238E27FC236}">
              <a16:creationId xmlns="" xmlns:a16="http://schemas.microsoft.com/office/drawing/2014/main" id="{165CE9C8-61C2-403F-B6C6-852DB5FE3F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9276" y="42239453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140805</xdr:colOff>
      <xdr:row>1</xdr:row>
      <xdr:rowOff>182217</xdr:rowOff>
    </xdr:from>
    <xdr:to>
      <xdr:col>20</xdr:col>
      <xdr:colOff>132522</xdr:colOff>
      <xdr:row>4</xdr:row>
      <xdr:rowOff>132521</xdr:rowOff>
    </xdr:to>
    <xdr:sp macro="" textlink="">
      <xdr:nvSpPr>
        <xdr:cNvPr id="183" name="文本框 182">
          <a:extLst>
            <a:ext uri="{FF2B5EF4-FFF2-40B4-BE49-F238E27FC236}">
              <a16:creationId xmlns="" xmlns:a16="http://schemas.microsoft.com/office/drawing/2014/main" id="{DB0071ED-8432-0D88-478C-EB149FFC66C1}"/>
            </a:ext>
          </a:extLst>
        </xdr:cNvPr>
        <xdr:cNvSpPr txBox="1"/>
      </xdr:nvSpPr>
      <xdr:spPr>
        <a:xfrm>
          <a:off x="4787348" y="372717"/>
          <a:ext cx="5002696" cy="869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>
              <a:solidFill>
                <a:sysClr val="windowText" lastClr="000000"/>
              </a:solidFill>
            </a:rPr>
            <a:t>黄色是借用</a:t>
          </a:r>
          <a:r>
            <a:rPr lang="en-US" altLang="zh-CN" sz="1800">
              <a:solidFill>
                <a:sysClr val="windowText" lastClr="000000"/>
              </a:solidFill>
            </a:rPr>
            <a:t>G3     </a:t>
          </a:r>
          <a:r>
            <a:rPr lang="zh-CN" altLang="en-US" sz="1800">
              <a:solidFill>
                <a:sysClr val="windowText" lastClr="000000"/>
              </a:solidFill>
            </a:rPr>
            <a:t>中文名称红色是新开的件</a:t>
          </a:r>
          <a:endParaRPr lang="en-US" altLang="zh-CN" sz="1800">
            <a:solidFill>
              <a:sysClr val="windowText" lastClr="000000"/>
            </a:solidFill>
          </a:endParaRPr>
        </a:p>
        <a:p>
          <a:r>
            <a:rPr lang="zh-CN" altLang="en-US" sz="1800">
              <a:solidFill>
                <a:srgbClr val="7030A0"/>
              </a:solidFill>
            </a:rPr>
            <a:t>紫色是需要改制</a:t>
          </a:r>
          <a:r>
            <a:rPr lang="zh-CN" altLang="zh-CN" sz="180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详见改制方案（零件号没有变）</a:t>
          </a:r>
          <a:endParaRPr lang="en-US" altLang="zh-CN" sz="1800">
            <a:solidFill>
              <a:srgbClr val="7030A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3"/>
  <sheetViews>
    <sheetView view="pageBreakPreview" zoomScale="70" zoomScaleSheetLayoutView="70" workbookViewId="0">
      <selection activeCell="E6" sqref="E6:H6"/>
    </sheetView>
  </sheetViews>
  <sheetFormatPr defaultColWidth="4.625" defaultRowHeight="17.25"/>
  <cols>
    <col min="1" max="1" width="3.75" style="21" customWidth="1"/>
    <col min="2" max="2" width="10.875" style="21" customWidth="1"/>
    <col min="3" max="3" width="19.375" style="21" customWidth="1"/>
    <col min="4" max="4" width="22.25" style="21" customWidth="1"/>
    <col min="5" max="5" width="32.875" style="21" customWidth="1"/>
    <col min="6" max="6" width="23.5" style="21" customWidth="1"/>
    <col min="7" max="7" width="12.875" style="21" customWidth="1"/>
    <col min="8" max="8" width="4.625" style="21" customWidth="1"/>
    <col min="9" max="9" width="6.375" style="21" customWidth="1"/>
    <col min="10" max="10" width="0.125" style="21" customWidth="1"/>
    <col min="11" max="11" width="25.625" style="21" customWidth="1"/>
    <col min="12" max="12" width="10.875" style="21" customWidth="1"/>
    <col min="13" max="13" width="5.75" style="21" customWidth="1"/>
    <col min="14" max="14" width="6.375" style="21" customWidth="1"/>
    <col min="15" max="15" width="5" style="21" customWidth="1"/>
    <col min="16" max="16" width="5.875" style="21" customWidth="1"/>
    <col min="17" max="17" width="7.875" style="21" customWidth="1"/>
    <col min="18" max="18" width="6.125" style="21" customWidth="1"/>
    <col min="19" max="19" width="13.125" style="21" customWidth="1"/>
    <col min="20" max="20" width="15.625" style="21" customWidth="1"/>
    <col min="21" max="21" width="4.625" style="21" customWidth="1"/>
    <col min="22" max="22" width="8" style="21" customWidth="1"/>
    <col min="23" max="23" width="11.5" style="21" customWidth="1"/>
    <col min="24" max="24" width="9.5" style="21" customWidth="1"/>
    <col min="25" max="25" width="13.125" style="21" customWidth="1"/>
    <col min="26" max="26" width="10" style="21" customWidth="1"/>
    <col min="27" max="27" width="11.25" style="21" customWidth="1"/>
    <col min="28" max="248" width="9" style="21" customWidth="1"/>
    <col min="249" max="249" width="3.125" style="21" customWidth="1"/>
    <col min="250" max="250" width="7.625" style="21" customWidth="1"/>
    <col min="251" max="251" width="4.125" style="21" customWidth="1"/>
    <col min="252" max="252" width="17" style="21" customWidth="1"/>
    <col min="253" max="253" width="3.625" style="21" customWidth="1"/>
    <col min="254" max="254" width="9.125" style="21" customWidth="1"/>
    <col min="255" max="255" width="3.625" style="21" customWidth="1"/>
    <col min="256" max="16384" width="4.625" style="21"/>
  </cols>
  <sheetData>
    <row r="1" spans="1:28" s="8" customFormat="1" ht="30.75" customHeight="1">
      <c r="A1" s="1"/>
      <c r="B1" s="1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6"/>
      <c r="T1" s="6"/>
      <c r="U1" s="6"/>
      <c r="V1" s="6"/>
      <c r="W1" s="294" t="s">
        <v>294</v>
      </c>
      <c r="X1" s="294"/>
      <c r="Y1" s="294"/>
      <c r="Z1" s="294"/>
      <c r="AA1" s="294"/>
      <c r="AB1" s="7"/>
    </row>
    <row r="2" spans="1:28" s="8" customFormat="1" ht="34.5" customHeight="1">
      <c r="A2" s="4" t="s">
        <v>267</v>
      </c>
      <c r="B2" s="4"/>
      <c r="C2" s="9"/>
      <c r="D2" s="9"/>
      <c r="E2" s="9"/>
      <c r="F2" s="295" t="s">
        <v>268</v>
      </c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10"/>
      <c r="T2" s="10"/>
      <c r="U2" s="10"/>
      <c r="V2" s="10"/>
      <c r="W2" s="294"/>
      <c r="X2" s="294"/>
      <c r="Y2" s="294"/>
      <c r="Z2" s="294"/>
      <c r="AA2" s="294"/>
    </row>
    <row r="3" spans="1:28" s="8" customFormat="1" ht="28.5" customHeight="1">
      <c r="A3" s="300" t="s">
        <v>269</v>
      </c>
      <c r="B3" s="300"/>
      <c r="C3" s="293" t="s">
        <v>910</v>
      </c>
      <c r="D3" s="293"/>
      <c r="E3" s="5"/>
      <c r="F3" s="301" t="s">
        <v>373</v>
      </c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11"/>
      <c r="U3" s="302" t="s">
        <v>270</v>
      </c>
      <c r="V3" s="302"/>
      <c r="W3" s="12" t="s">
        <v>271</v>
      </c>
      <c r="X3" s="12" t="s">
        <v>272</v>
      </c>
      <c r="Y3" s="12" t="s">
        <v>273</v>
      </c>
      <c r="Z3" s="13" t="s">
        <v>274</v>
      </c>
      <c r="AA3" s="12" t="s">
        <v>275</v>
      </c>
      <c r="AB3" s="14"/>
    </row>
    <row r="4" spans="1:28" s="8" customFormat="1" ht="36" customHeight="1">
      <c r="A4" s="300"/>
      <c r="B4" s="300"/>
      <c r="C4" s="293"/>
      <c r="D4" s="293"/>
      <c r="E4" s="5"/>
      <c r="F4" s="303" t="s">
        <v>276</v>
      </c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296"/>
      <c r="T4" s="296"/>
      <c r="U4" s="297" t="s">
        <v>277</v>
      </c>
      <c r="V4" s="297"/>
      <c r="W4" s="15"/>
      <c r="X4" s="15"/>
      <c r="Y4" s="16"/>
      <c r="Z4" s="17" t="s">
        <v>278</v>
      </c>
      <c r="AA4" s="18" t="s">
        <v>912</v>
      </c>
      <c r="AB4" s="14"/>
    </row>
    <row r="5" spans="1:28" ht="36.75" customHeight="1">
      <c r="A5" s="298" t="s">
        <v>279</v>
      </c>
      <c r="B5" s="298"/>
      <c r="C5" s="298"/>
      <c r="D5" s="19" t="s">
        <v>280</v>
      </c>
      <c r="E5" s="299" t="s">
        <v>281</v>
      </c>
      <c r="F5" s="299"/>
      <c r="G5" s="299"/>
      <c r="H5" s="299"/>
      <c r="I5" s="299" t="s">
        <v>282</v>
      </c>
      <c r="J5" s="299"/>
      <c r="K5" s="299"/>
      <c r="L5" s="299"/>
      <c r="M5" s="299"/>
      <c r="N5" s="299" t="s">
        <v>283</v>
      </c>
      <c r="O5" s="299"/>
      <c r="P5" s="299"/>
      <c r="Q5" s="299"/>
      <c r="R5" s="299"/>
      <c r="S5" s="299"/>
      <c r="T5" s="299"/>
      <c r="U5" s="299" t="s">
        <v>284</v>
      </c>
      <c r="V5" s="299"/>
      <c r="W5" s="307" t="s">
        <v>58</v>
      </c>
      <c r="X5" s="307"/>
      <c r="Y5" s="307" t="s">
        <v>285</v>
      </c>
      <c r="Z5" s="307"/>
      <c r="AA5" s="307"/>
    </row>
    <row r="6" spans="1:28" ht="66" customHeight="1">
      <c r="A6" s="308"/>
      <c r="B6" s="309"/>
      <c r="C6" s="310"/>
      <c r="D6" s="19">
        <v>1</v>
      </c>
      <c r="E6" s="317" t="s">
        <v>911</v>
      </c>
      <c r="F6" s="318"/>
      <c r="G6" s="318"/>
      <c r="H6" s="318"/>
      <c r="I6" s="318" t="s">
        <v>46</v>
      </c>
      <c r="J6" s="318"/>
      <c r="K6" s="318"/>
      <c r="L6" s="318"/>
      <c r="M6" s="318"/>
      <c r="N6" s="319" t="s">
        <v>372</v>
      </c>
      <c r="O6" s="319"/>
      <c r="P6" s="319"/>
      <c r="Q6" s="319"/>
      <c r="R6" s="319"/>
      <c r="S6" s="319"/>
      <c r="T6" s="319"/>
      <c r="U6" s="318">
        <v>1</v>
      </c>
      <c r="V6" s="318"/>
      <c r="W6" s="307"/>
      <c r="X6" s="307"/>
      <c r="Y6" s="304"/>
      <c r="Z6" s="305"/>
      <c r="AA6" s="306"/>
    </row>
    <row r="7" spans="1:28" ht="42" customHeight="1">
      <c r="A7" s="311"/>
      <c r="B7" s="312"/>
      <c r="C7" s="313"/>
      <c r="D7" s="19"/>
      <c r="E7" s="320"/>
      <c r="F7" s="321"/>
      <c r="G7" s="321"/>
      <c r="H7" s="322"/>
      <c r="I7" s="320"/>
      <c r="J7" s="321"/>
      <c r="K7" s="321"/>
      <c r="L7" s="321"/>
      <c r="M7" s="322"/>
      <c r="N7" s="323"/>
      <c r="O7" s="324"/>
      <c r="P7" s="324"/>
      <c r="Q7" s="324"/>
      <c r="R7" s="324"/>
      <c r="S7" s="324"/>
      <c r="T7" s="325"/>
      <c r="U7" s="318"/>
      <c r="V7" s="318"/>
      <c r="W7" s="307"/>
      <c r="X7" s="307"/>
      <c r="Y7" s="304"/>
      <c r="Z7" s="305"/>
      <c r="AA7" s="306"/>
    </row>
    <row r="8" spans="1:28" ht="42" customHeight="1">
      <c r="A8" s="311"/>
      <c r="B8" s="312"/>
      <c r="C8" s="313"/>
      <c r="D8" s="19"/>
      <c r="E8" s="318"/>
      <c r="F8" s="318"/>
      <c r="G8" s="318"/>
      <c r="H8" s="318"/>
      <c r="I8" s="318"/>
      <c r="J8" s="318"/>
      <c r="K8" s="318"/>
      <c r="L8" s="318"/>
      <c r="M8" s="318"/>
      <c r="N8" s="319"/>
      <c r="O8" s="319"/>
      <c r="P8" s="319"/>
      <c r="Q8" s="319"/>
      <c r="R8" s="319"/>
      <c r="S8" s="319"/>
      <c r="T8" s="319"/>
      <c r="U8" s="318"/>
      <c r="V8" s="318"/>
      <c r="W8" s="307"/>
      <c r="X8" s="307"/>
      <c r="Y8" s="304"/>
      <c r="Z8" s="305"/>
      <c r="AA8" s="306"/>
    </row>
    <row r="9" spans="1:28" ht="42" customHeight="1">
      <c r="A9" s="311"/>
      <c r="B9" s="312"/>
      <c r="C9" s="313"/>
      <c r="D9" s="22"/>
      <c r="E9" s="329"/>
      <c r="F9" s="329"/>
      <c r="G9" s="329"/>
      <c r="H9" s="329"/>
      <c r="I9" s="329"/>
      <c r="J9" s="329"/>
      <c r="K9" s="329"/>
      <c r="L9" s="329"/>
      <c r="M9" s="329"/>
      <c r="N9" s="330"/>
      <c r="O9" s="330"/>
      <c r="P9" s="330"/>
      <c r="Q9" s="330"/>
      <c r="R9" s="330"/>
      <c r="S9" s="330"/>
      <c r="T9" s="330"/>
      <c r="U9" s="329"/>
      <c r="V9" s="329"/>
      <c r="W9" s="331"/>
      <c r="X9" s="331"/>
      <c r="Y9" s="326"/>
      <c r="Z9" s="327"/>
      <c r="AA9" s="328"/>
    </row>
    <row r="10" spans="1:28" ht="22.5" customHeight="1">
      <c r="A10" s="314"/>
      <c r="B10" s="315"/>
      <c r="C10" s="316"/>
      <c r="D10" s="19"/>
      <c r="E10" s="307"/>
      <c r="F10" s="307"/>
      <c r="G10" s="307"/>
      <c r="H10" s="307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07"/>
      <c r="X10" s="307"/>
      <c r="Y10" s="333"/>
      <c r="Z10" s="333"/>
      <c r="AA10" s="333"/>
    </row>
    <row r="11" spans="1:28" ht="51.75" customHeight="1">
      <c r="A11" s="332" t="s">
        <v>286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</row>
    <row r="12" spans="1:28" ht="33.75" customHeight="1">
      <c r="A12" s="23" t="s">
        <v>287</v>
      </c>
      <c r="B12" s="23" t="s">
        <v>288</v>
      </c>
      <c r="C12" s="23" t="s">
        <v>289</v>
      </c>
      <c r="D12" s="23" t="s">
        <v>290</v>
      </c>
      <c r="E12" s="23" t="s">
        <v>291</v>
      </c>
      <c r="F12" s="20" t="s">
        <v>292</v>
      </c>
      <c r="G12" s="23" t="s">
        <v>293</v>
      </c>
      <c r="H12" s="23"/>
      <c r="I12" s="23"/>
      <c r="J12" s="23"/>
      <c r="K12" s="23"/>
      <c r="L12" s="23"/>
      <c r="M12" s="20"/>
      <c r="N12" s="23"/>
      <c r="O12" s="20"/>
      <c r="P12" s="23"/>
      <c r="Q12" s="23"/>
      <c r="R12" s="23"/>
      <c r="S12" s="23"/>
      <c r="T12" s="20"/>
      <c r="U12" s="23"/>
      <c r="V12" s="23"/>
      <c r="W12" s="23"/>
      <c r="X12" s="23"/>
      <c r="Y12" s="23"/>
      <c r="Z12" s="23"/>
      <c r="AA12" s="23"/>
    </row>
    <row r="13" spans="1:28" ht="18.75">
      <c r="A13" s="24"/>
      <c r="B13" s="23"/>
      <c r="C13" s="25"/>
      <c r="D13" s="26"/>
      <c r="E13" s="23"/>
      <c r="F13" s="24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8" ht="18.75">
      <c r="A14" s="24"/>
      <c r="B14" s="23"/>
      <c r="C14" s="25"/>
      <c r="D14" s="2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8" ht="18.75">
      <c r="A15" s="24"/>
      <c r="B15" s="23"/>
      <c r="C15" s="25"/>
      <c r="D15" s="2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8" ht="18.75">
      <c r="A16" s="24"/>
      <c r="B16" s="23"/>
      <c r="C16" s="25"/>
      <c r="D16" s="2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8.75">
      <c r="A17" s="24"/>
      <c r="B17" s="23"/>
      <c r="C17" s="25"/>
      <c r="D17" s="2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8.75">
      <c r="A18" s="24"/>
      <c r="B18" s="23"/>
      <c r="C18" s="25"/>
      <c r="D18" s="2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8.75">
      <c r="A19" s="24"/>
      <c r="B19" s="23"/>
      <c r="C19" s="25"/>
      <c r="D19" s="26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8.75">
      <c r="A20" s="24"/>
      <c r="B20" s="23"/>
      <c r="C20" s="25"/>
      <c r="D20" s="26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8.75">
      <c r="A21" s="24"/>
      <c r="B21" s="23"/>
      <c r="C21" s="25"/>
      <c r="D21" s="2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8.75">
      <c r="A22" s="24"/>
      <c r="B22" s="23"/>
      <c r="C22" s="25"/>
      <c r="D22" s="26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8.75">
      <c r="A23" s="24"/>
      <c r="B23" s="23"/>
      <c r="C23" s="25"/>
      <c r="D23" s="26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8.75">
      <c r="A24" s="24"/>
      <c r="B24" s="23"/>
      <c r="C24" s="25"/>
      <c r="D24" s="26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8.75">
      <c r="A25" s="24"/>
      <c r="B25" s="23"/>
      <c r="C25" s="25"/>
      <c r="D25" s="2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8.75">
      <c r="A26" s="24"/>
      <c r="B26" s="23"/>
      <c r="C26" s="25"/>
      <c r="D26" s="26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8.75">
      <c r="A27" s="24"/>
      <c r="B27" s="23"/>
      <c r="C27" s="25"/>
      <c r="D27" s="26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8.75">
      <c r="A28" s="24"/>
      <c r="B28" s="23"/>
      <c r="C28" s="25"/>
      <c r="D28" s="2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8.75">
      <c r="A29" s="24"/>
      <c r="B29" s="23"/>
      <c r="C29" s="25"/>
      <c r="D29" s="26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8.75">
      <c r="A30" s="24"/>
      <c r="B30" s="23"/>
      <c r="C30" s="25"/>
      <c r="D30" s="2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8.75">
      <c r="A31" s="24"/>
      <c r="B31" s="23"/>
      <c r="C31" s="25"/>
      <c r="D31" s="2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8.75">
      <c r="A32" s="24"/>
      <c r="B32" s="23"/>
      <c r="C32" s="25"/>
      <c r="D32" s="2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8.75">
      <c r="A33" s="24"/>
      <c r="B33" s="23"/>
      <c r="C33" s="25"/>
      <c r="D33" s="2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</sheetData>
  <mergeCells count="51">
    <mergeCell ref="A11:AA11"/>
    <mergeCell ref="E10:H10"/>
    <mergeCell ref="I10:M10"/>
    <mergeCell ref="N10:T10"/>
    <mergeCell ref="U10:V10"/>
    <mergeCell ref="W10:X10"/>
    <mergeCell ref="Y10:AA10"/>
    <mergeCell ref="Y8:AA8"/>
    <mergeCell ref="E9:H9"/>
    <mergeCell ref="I9:M9"/>
    <mergeCell ref="N9:T9"/>
    <mergeCell ref="U9:V9"/>
    <mergeCell ref="W9:X9"/>
    <mergeCell ref="E8:H8"/>
    <mergeCell ref="I8:M8"/>
    <mergeCell ref="N8:T8"/>
    <mergeCell ref="U8:V8"/>
    <mergeCell ref="W8:X8"/>
    <mergeCell ref="Y7:AA7"/>
    <mergeCell ref="W5:X5"/>
    <mergeCell ref="Y5:AA5"/>
    <mergeCell ref="A6:C10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9:AA9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</mergeCells>
  <phoneticPr fontId="28" type="noConversion"/>
  <conditionalFormatting sqref="C13:C33">
    <cfRule type="duplicateValues" dxfId="36" priority="28"/>
  </conditionalFormatting>
  <conditionalFormatting sqref="C13:D32">
    <cfRule type="cellIs" dxfId="35" priority="13" operator="equal">
      <formula>"J6L"</formula>
    </cfRule>
  </conditionalFormatting>
  <conditionalFormatting sqref="C33:D33">
    <cfRule type="cellIs" dxfId="34" priority="29" operator="equal">
      <formula>"J6L"</formula>
    </cfRule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outlinePr summaryBelow="0"/>
    <pageSetUpPr fitToPage="1"/>
  </sheetPr>
  <dimension ref="A1:AA110"/>
  <sheetViews>
    <sheetView showGridLines="0" tabSelected="1" view="pageBreakPreview" zoomScale="85" zoomScaleNormal="40" zoomScaleSheetLayoutView="85" workbookViewId="0">
      <pane xSplit="5" ySplit="9" topLeftCell="F25" activePane="bottomRight" state="frozen"/>
      <selection activeCell="M23" sqref="M23:N23"/>
      <selection pane="topRight" activeCell="M23" sqref="M23:N23"/>
      <selection pane="bottomLeft" activeCell="M23" sqref="M23:N23"/>
      <selection pane="bottomRight" activeCell="E31" sqref="E31"/>
    </sheetView>
  </sheetViews>
  <sheetFormatPr defaultColWidth="8.875" defaultRowHeight="14.25"/>
  <cols>
    <col min="1" max="1" width="6.125" style="219" customWidth="1"/>
    <col min="2" max="2" width="4.5" style="219" customWidth="1"/>
    <col min="3" max="3" width="13.5" style="291" customWidth="1"/>
    <col min="4" max="4" width="16.25" style="223" customWidth="1"/>
    <col min="5" max="5" width="54.5" style="223" customWidth="1"/>
    <col min="6" max="6" width="33.875" style="223" customWidth="1"/>
    <col min="7" max="7" width="8" style="219" customWidth="1"/>
    <col min="8" max="8" width="5.25" style="219" customWidth="1"/>
    <col min="9" max="9" width="12.25" style="219" customWidth="1"/>
    <col min="10" max="10" width="6.125" style="219" customWidth="1"/>
    <col min="11" max="11" width="18.25" style="223" customWidth="1"/>
    <col min="12" max="12" width="5.75" style="224" customWidth="1"/>
    <col min="13" max="13" width="8.375" style="219" customWidth="1"/>
    <col min="14" max="14" width="7.625" style="219" customWidth="1"/>
    <col min="15" max="15" width="9.375" style="219" customWidth="1"/>
    <col min="16" max="17" width="12.875" style="225" customWidth="1"/>
    <col min="18" max="18" width="10.75" style="219" customWidth="1"/>
    <col min="19" max="20" width="11.125" style="225" customWidth="1"/>
    <col min="21" max="24" width="13.5" style="226" customWidth="1"/>
    <col min="25" max="25" width="8.625" style="219" customWidth="1"/>
    <col min="26" max="26" width="12.75" style="219" customWidth="1"/>
    <col min="27" max="27" width="24.25" style="219" customWidth="1"/>
    <col min="28" max="16384" width="8.875" style="219"/>
  </cols>
  <sheetData>
    <row r="1" spans="1:27" s="203" customFormat="1" ht="20.25" customHeight="1">
      <c r="A1" s="336"/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</row>
    <row r="2" spans="1:27" s="203" customFormat="1" ht="29.25" customHeight="1">
      <c r="A2" s="356" t="s">
        <v>47</v>
      </c>
      <c r="B2" s="356"/>
      <c r="C2" s="357" t="s">
        <v>48</v>
      </c>
      <c r="D2" s="357"/>
      <c r="E2" s="357"/>
      <c r="F2" s="355" t="s">
        <v>374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204" t="s">
        <v>49</v>
      </c>
      <c r="AA2" s="205" t="s">
        <v>919</v>
      </c>
    </row>
    <row r="3" spans="1:27" s="203" customFormat="1" ht="25.5" customHeight="1">
      <c r="A3" s="356"/>
      <c r="B3" s="356"/>
      <c r="C3" s="357"/>
      <c r="D3" s="357"/>
      <c r="E3" s="357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204" t="s">
        <v>50</v>
      </c>
      <c r="AA3" s="205"/>
    </row>
    <row r="4" spans="1:27" s="203" customFormat="1" ht="27" customHeight="1">
      <c r="A4" s="358" t="s">
        <v>51</v>
      </c>
      <c r="B4" s="358"/>
      <c r="C4" s="358"/>
      <c r="D4" s="358"/>
      <c r="E4" s="358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204" t="s">
        <v>52</v>
      </c>
      <c r="AA4" s="205" t="s">
        <v>53</v>
      </c>
    </row>
    <row r="5" spans="1:27" s="203" customFormat="1" ht="21.75" customHeight="1">
      <c r="A5" s="359" t="s">
        <v>54</v>
      </c>
      <c r="B5" s="359"/>
      <c r="C5" s="359"/>
      <c r="D5" s="359" t="s">
        <v>55</v>
      </c>
      <c r="E5" s="360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204" t="s">
        <v>56</v>
      </c>
      <c r="AA5" s="205" t="s">
        <v>70</v>
      </c>
    </row>
    <row r="6" spans="1:27" s="203" customFormat="1" ht="20.25" customHeight="1">
      <c r="A6" s="355" t="s">
        <v>57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204" t="s">
        <v>58</v>
      </c>
      <c r="AA6" s="205"/>
    </row>
    <row r="7" spans="1:27" s="203" customFormat="1" ht="24.75" customHeight="1">
      <c r="A7" s="361" t="s">
        <v>59</v>
      </c>
      <c r="B7" s="361"/>
      <c r="C7" s="361"/>
      <c r="D7" s="361"/>
      <c r="E7" s="361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204" t="s">
        <v>60</v>
      </c>
      <c r="AA7" s="205" t="s">
        <v>295</v>
      </c>
    </row>
    <row r="8" spans="1:27" s="207" customFormat="1" ht="23.1" customHeight="1">
      <c r="A8" s="343" t="s">
        <v>5</v>
      </c>
      <c r="B8" s="206" t="s">
        <v>6</v>
      </c>
      <c r="C8" s="345" t="s">
        <v>7</v>
      </c>
      <c r="D8" s="339" t="s">
        <v>3</v>
      </c>
      <c r="E8" s="337" t="s">
        <v>4</v>
      </c>
      <c r="F8" s="337" t="s">
        <v>8</v>
      </c>
      <c r="G8" s="337" t="s">
        <v>9</v>
      </c>
      <c r="H8" s="337" t="s">
        <v>10</v>
      </c>
      <c r="I8" s="337" t="s">
        <v>1</v>
      </c>
      <c r="J8" s="339" t="s">
        <v>11</v>
      </c>
      <c r="K8" s="341" t="s">
        <v>12</v>
      </c>
      <c r="L8" s="334" t="s">
        <v>13</v>
      </c>
      <c r="M8" s="339" t="s">
        <v>14</v>
      </c>
      <c r="N8" s="339" t="s">
        <v>15</v>
      </c>
      <c r="O8" s="347" t="s">
        <v>16</v>
      </c>
      <c r="P8" s="349" t="s">
        <v>17</v>
      </c>
      <c r="Q8" s="349" t="s">
        <v>61</v>
      </c>
      <c r="R8" s="349" t="s">
        <v>18</v>
      </c>
      <c r="S8" s="337" t="s">
        <v>19</v>
      </c>
      <c r="T8" s="337" t="s">
        <v>62</v>
      </c>
      <c r="U8" s="353" t="s">
        <v>63</v>
      </c>
      <c r="V8" s="353" t="s">
        <v>64</v>
      </c>
      <c r="W8" s="353" t="s">
        <v>65</v>
      </c>
      <c r="X8" s="353" t="s">
        <v>66</v>
      </c>
      <c r="Y8" s="337" t="s">
        <v>20</v>
      </c>
      <c r="Z8" s="351" t="s">
        <v>2</v>
      </c>
      <c r="AA8" s="337" t="s">
        <v>21</v>
      </c>
    </row>
    <row r="9" spans="1:27" s="2" customFormat="1" ht="24" customHeight="1">
      <c r="A9" s="344"/>
      <c r="B9" s="208">
        <v>0</v>
      </c>
      <c r="C9" s="346"/>
      <c r="D9" s="340"/>
      <c r="E9" s="342"/>
      <c r="F9" s="338"/>
      <c r="G9" s="338"/>
      <c r="H9" s="338"/>
      <c r="I9" s="338"/>
      <c r="J9" s="340"/>
      <c r="K9" s="342"/>
      <c r="L9" s="335"/>
      <c r="M9" s="340"/>
      <c r="N9" s="340"/>
      <c r="O9" s="348"/>
      <c r="P9" s="350"/>
      <c r="Q9" s="350"/>
      <c r="R9" s="350"/>
      <c r="S9" s="338"/>
      <c r="T9" s="338"/>
      <c r="U9" s="354"/>
      <c r="V9" s="354"/>
      <c r="W9" s="354"/>
      <c r="X9" s="354"/>
      <c r="Y9" s="338"/>
      <c r="Z9" s="352"/>
      <c r="AA9" s="338"/>
    </row>
    <row r="10" spans="1:27" s="211" customFormat="1" ht="45" customHeight="1">
      <c r="A10" s="209">
        <v>1</v>
      </c>
      <c r="B10" s="209">
        <v>0</v>
      </c>
      <c r="C10" s="288" t="s">
        <v>920</v>
      </c>
      <c r="D10" s="209" t="s">
        <v>919</v>
      </c>
      <c r="E10" s="210" t="s">
        <v>53</v>
      </c>
      <c r="F10" s="209" t="s">
        <v>22</v>
      </c>
      <c r="G10" s="209" t="s">
        <v>68</v>
      </c>
      <c r="H10" s="209" t="s">
        <v>69</v>
      </c>
      <c r="I10" s="209"/>
      <c r="J10" s="209" t="s">
        <v>68</v>
      </c>
      <c r="K10" s="209" t="s">
        <v>380</v>
      </c>
      <c r="L10" s="209" t="s">
        <v>68</v>
      </c>
      <c r="M10" s="209" t="s">
        <v>71</v>
      </c>
      <c r="N10" s="209" t="s">
        <v>72</v>
      </c>
      <c r="O10" s="209"/>
      <c r="P10" s="209" t="s">
        <v>74</v>
      </c>
      <c r="Q10" s="209" t="s">
        <v>70</v>
      </c>
      <c r="R10" s="209" t="s">
        <v>70</v>
      </c>
      <c r="S10" s="209" t="s">
        <v>359</v>
      </c>
      <c r="T10" s="209" t="s">
        <v>70</v>
      </c>
      <c r="U10" s="209" t="s">
        <v>70</v>
      </c>
      <c r="V10" s="209" t="s">
        <v>70</v>
      </c>
      <c r="W10" s="209" t="s">
        <v>70</v>
      </c>
      <c r="X10" s="209" t="s">
        <v>70</v>
      </c>
      <c r="Y10" s="209" t="s">
        <v>70</v>
      </c>
      <c r="Z10" s="209" t="s">
        <v>70</v>
      </c>
      <c r="AA10" s="209">
        <v>1</v>
      </c>
    </row>
    <row r="11" spans="1:27" s="211" customFormat="1" ht="45" customHeight="1">
      <c r="A11" s="209">
        <v>2</v>
      </c>
      <c r="B11" s="209">
        <v>1</v>
      </c>
      <c r="C11" s="288" t="s">
        <v>376</v>
      </c>
      <c r="D11" s="209" t="s">
        <v>381</v>
      </c>
      <c r="E11" s="210" t="s">
        <v>67</v>
      </c>
      <c r="F11" s="209" t="s">
        <v>22</v>
      </c>
      <c r="G11" s="209" t="s">
        <v>77</v>
      </c>
      <c r="H11" s="209" t="s">
        <v>69</v>
      </c>
      <c r="I11" s="209"/>
      <c r="J11" s="209" t="s">
        <v>68</v>
      </c>
      <c r="K11" s="209" t="s">
        <v>381</v>
      </c>
      <c r="L11" s="209" t="s">
        <v>68</v>
      </c>
      <c r="M11" s="209" t="s">
        <v>71</v>
      </c>
      <c r="N11" s="209" t="s">
        <v>72</v>
      </c>
      <c r="O11" s="209" t="s">
        <v>73</v>
      </c>
      <c r="P11" s="209" t="s">
        <v>74</v>
      </c>
      <c r="Q11" s="209" t="s">
        <v>70</v>
      </c>
      <c r="R11" s="209" t="s">
        <v>70</v>
      </c>
      <c r="S11" s="209" t="s">
        <v>70</v>
      </c>
      <c r="T11" s="209" t="s">
        <v>70</v>
      </c>
      <c r="U11" s="209" t="s">
        <v>70</v>
      </c>
      <c r="V11" s="209" t="s">
        <v>70</v>
      </c>
      <c r="W11" s="209" t="s">
        <v>70</v>
      </c>
      <c r="X11" s="209" t="s">
        <v>70</v>
      </c>
      <c r="Y11" s="209" t="s">
        <v>70</v>
      </c>
      <c r="Z11" s="209" t="s">
        <v>70</v>
      </c>
      <c r="AA11" s="209">
        <v>1</v>
      </c>
    </row>
    <row r="12" spans="1:27" s="211" customFormat="1" ht="45" customHeight="1">
      <c r="A12" s="209">
        <v>3</v>
      </c>
      <c r="B12" s="209">
        <v>2</v>
      </c>
      <c r="C12" s="288" t="s">
        <v>376</v>
      </c>
      <c r="D12" s="209" t="s">
        <v>75</v>
      </c>
      <c r="E12" s="210" t="s">
        <v>76</v>
      </c>
      <c r="F12" s="209" t="s">
        <v>22</v>
      </c>
      <c r="G12" s="209" t="s">
        <v>77</v>
      </c>
      <c r="H12" s="209" t="s">
        <v>69</v>
      </c>
      <c r="I12" s="209"/>
      <c r="J12" s="209" t="s">
        <v>68</v>
      </c>
      <c r="K12" s="209" t="s">
        <v>75</v>
      </c>
      <c r="L12" s="209" t="s">
        <v>68</v>
      </c>
      <c r="M12" s="209" t="s">
        <v>71</v>
      </c>
      <c r="N12" s="209" t="s">
        <v>72</v>
      </c>
      <c r="O12" s="209" t="s">
        <v>78</v>
      </c>
      <c r="P12" s="209" t="s">
        <v>79</v>
      </c>
      <c r="Q12" s="209" t="s">
        <v>70</v>
      </c>
      <c r="R12" s="209" t="s">
        <v>70</v>
      </c>
      <c r="S12" s="209" t="s">
        <v>70</v>
      </c>
      <c r="T12" s="209" t="s">
        <v>70</v>
      </c>
      <c r="U12" s="212">
        <v>0.47899999999999998</v>
      </c>
      <c r="V12" s="209" t="s">
        <v>70</v>
      </c>
      <c r="W12" s="209" t="s">
        <v>299</v>
      </c>
      <c r="X12" s="209" t="s">
        <v>70</v>
      </c>
      <c r="Y12" s="209" t="s">
        <v>70</v>
      </c>
      <c r="Z12" s="209" t="s">
        <v>70</v>
      </c>
      <c r="AA12" s="209">
        <v>1</v>
      </c>
    </row>
    <row r="13" spans="1:27" s="211" customFormat="1" ht="45" customHeight="1">
      <c r="A13" s="209">
        <v>4</v>
      </c>
      <c r="B13" s="209">
        <v>2</v>
      </c>
      <c r="C13" s="288" t="s">
        <v>298</v>
      </c>
      <c r="D13" s="209" t="s">
        <v>347</v>
      </c>
      <c r="E13" s="210" t="s">
        <v>348</v>
      </c>
      <c r="F13" s="209" t="s">
        <v>349</v>
      </c>
      <c r="G13" s="209" t="s">
        <v>77</v>
      </c>
      <c r="H13" s="209" t="s">
        <v>69</v>
      </c>
      <c r="I13" s="209"/>
      <c r="J13" s="209" t="s">
        <v>68</v>
      </c>
      <c r="K13" s="209" t="s">
        <v>347</v>
      </c>
      <c r="L13" s="209" t="s">
        <v>68</v>
      </c>
      <c r="M13" s="209" t="s">
        <v>72</v>
      </c>
      <c r="N13" s="209" t="s">
        <v>71</v>
      </c>
      <c r="O13" s="209" t="s">
        <v>136</v>
      </c>
      <c r="P13" s="209" t="s">
        <v>70</v>
      </c>
      <c r="Q13" s="209" t="s">
        <v>70</v>
      </c>
      <c r="R13" s="209" t="s">
        <v>70</v>
      </c>
      <c r="S13" s="209">
        <v>3.0000000000000001E-3</v>
      </c>
      <c r="T13" s="209" t="s">
        <v>70</v>
      </c>
      <c r="U13" s="209" t="s">
        <v>70</v>
      </c>
      <c r="V13" s="209" t="s">
        <v>70</v>
      </c>
      <c r="W13" s="209" t="s">
        <v>299</v>
      </c>
      <c r="X13" s="209" t="s">
        <v>70</v>
      </c>
      <c r="Y13" s="209" t="s">
        <v>70</v>
      </c>
      <c r="Z13" s="209" t="s">
        <v>70</v>
      </c>
      <c r="AA13" s="209">
        <v>1</v>
      </c>
    </row>
    <row r="14" spans="1:27" s="211" customFormat="1" ht="45" customHeight="1">
      <c r="A14" s="209">
        <v>5</v>
      </c>
      <c r="B14" s="209">
        <v>2</v>
      </c>
      <c r="C14" s="288" t="s">
        <v>920</v>
      </c>
      <c r="D14" s="229" t="s">
        <v>382</v>
      </c>
      <c r="E14" s="230" t="s">
        <v>892</v>
      </c>
      <c r="F14" s="209" t="s">
        <v>22</v>
      </c>
      <c r="G14" s="209" t="s">
        <v>77</v>
      </c>
      <c r="H14" s="209" t="s">
        <v>69</v>
      </c>
      <c r="I14" s="209"/>
      <c r="J14" s="209" t="s">
        <v>68</v>
      </c>
      <c r="K14" s="209" t="s">
        <v>382</v>
      </c>
      <c r="L14" s="209" t="s">
        <v>68</v>
      </c>
      <c r="M14" s="209" t="s">
        <v>71</v>
      </c>
      <c r="N14" s="209" t="s">
        <v>72</v>
      </c>
      <c r="O14" s="209" t="s">
        <v>81</v>
      </c>
      <c r="P14" s="209" t="s">
        <v>74</v>
      </c>
      <c r="Q14" s="209" t="s">
        <v>70</v>
      </c>
      <c r="R14" s="209" t="s">
        <v>70</v>
      </c>
      <c r="S14" s="209" t="s">
        <v>70</v>
      </c>
      <c r="T14" s="209" t="s">
        <v>70</v>
      </c>
      <c r="U14" s="212">
        <v>1.5</v>
      </c>
      <c r="V14" s="209" t="s">
        <v>70</v>
      </c>
      <c r="W14" s="209" t="s">
        <v>70</v>
      </c>
      <c r="X14" s="209" t="s">
        <v>70</v>
      </c>
      <c r="Y14" s="209" t="s">
        <v>70</v>
      </c>
      <c r="Z14" s="209" t="s">
        <v>70</v>
      </c>
      <c r="AA14" s="209">
        <v>1</v>
      </c>
    </row>
    <row r="15" spans="1:27" s="211" customFormat="1" ht="45" customHeight="1">
      <c r="A15" s="209">
        <v>6</v>
      </c>
      <c r="B15" s="209">
        <v>3</v>
      </c>
      <c r="C15" s="288" t="s">
        <v>376</v>
      </c>
      <c r="D15" s="209" t="s">
        <v>82</v>
      </c>
      <c r="E15" s="210" t="s">
        <v>83</v>
      </c>
      <c r="F15" s="209" t="s">
        <v>25</v>
      </c>
      <c r="G15" s="209" t="s">
        <v>77</v>
      </c>
      <c r="H15" s="209" t="s">
        <v>69</v>
      </c>
      <c r="I15" s="209"/>
      <c r="J15" s="209" t="s">
        <v>68</v>
      </c>
      <c r="K15" s="209" t="s">
        <v>82</v>
      </c>
      <c r="L15" s="209" t="s">
        <v>68</v>
      </c>
      <c r="M15" s="209" t="s">
        <v>71</v>
      </c>
      <c r="N15" s="209" t="s">
        <v>72</v>
      </c>
      <c r="O15" s="209" t="s">
        <v>84</v>
      </c>
      <c r="P15" s="209" t="s">
        <v>74</v>
      </c>
      <c r="Q15" s="209" t="s">
        <v>70</v>
      </c>
      <c r="R15" s="209" t="s">
        <v>70</v>
      </c>
      <c r="S15" s="209" t="s">
        <v>70</v>
      </c>
      <c r="T15" s="209" t="s">
        <v>70</v>
      </c>
      <c r="U15" s="209" t="s">
        <v>70</v>
      </c>
      <c r="V15" s="209" t="s">
        <v>70</v>
      </c>
      <c r="W15" s="209" t="s">
        <v>70</v>
      </c>
      <c r="X15" s="209" t="s">
        <v>70</v>
      </c>
      <c r="Y15" s="209" t="s">
        <v>70</v>
      </c>
      <c r="Z15" s="209" t="s">
        <v>70</v>
      </c>
      <c r="AA15" s="209">
        <v>1</v>
      </c>
    </row>
    <row r="16" spans="1:27" s="211" customFormat="1" ht="45" customHeight="1">
      <c r="A16" s="209">
        <v>7</v>
      </c>
      <c r="B16" s="209">
        <v>3</v>
      </c>
      <c r="C16" s="288" t="s">
        <v>376</v>
      </c>
      <c r="D16" s="209" t="s">
        <v>85</v>
      </c>
      <c r="E16" s="210" t="s">
        <v>86</v>
      </c>
      <c r="F16" s="209" t="s">
        <v>25</v>
      </c>
      <c r="G16" s="209" t="s">
        <v>77</v>
      </c>
      <c r="H16" s="209" t="s">
        <v>69</v>
      </c>
      <c r="I16" s="209"/>
      <c r="J16" s="209" t="s">
        <v>68</v>
      </c>
      <c r="K16" s="209" t="s">
        <v>85</v>
      </c>
      <c r="L16" s="209" t="s">
        <v>68</v>
      </c>
      <c r="M16" s="209" t="s">
        <v>71</v>
      </c>
      <c r="N16" s="209" t="s">
        <v>72</v>
      </c>
      <c r="O16" s="209" t="s">
        <v>87</v>
      </c>
      <c r="P16" s="209" t="s">
        <v>74</v>
      </c>
      <c r="Q16" s="209" t="s">
        <v>70</v>
      </c>
      <c r="R16" s="209" t="s">
        <v>70</v>
      </c>
      <c r="S16" s="209" t="s">
        <v>70</v>
      </c>
      <c r="T16" s="209" t="s">
        <v>70</v>
      </c>
      <c r="U16" s="209" t="s">
        <v>70</v>
      </c>
      <c r="V16" s="209" t="s">
        <v>70</v>
      </c>
      <c r="W16" s="209" t="s">
        <v>70</v>
      </c>
      <c r="X16" s="209" t="s">
        <v>70</v>
      </c>
      <c r="Y16" s="209" t="s">
        <v>70</v>
      </c>
      <c r="Z16" s="209" t="s">
        <v>70</v>
      </c>
      <c r="AA16" s="209">
        <v>1</v>
      </c>
    </row>
    <row r="17" spans="1:27" s="211" customFormat="1" ht="45" customHeight="1">
      <c r="A17" s="209">
        <v>8</v>
      </c>
      <c r="B17" s="209">
        <v>3</v>
      </c>
      <c r="C17" s="288" t="s">
        <v>376</v>
      </c>
      <c r="D17" s="209" t="s">
        <v>88</v>
      </c>
      <c r="E17" s="210" t="s">
        <v>89</v>
      </c>
      <c r="F17" s="209" t="s">
        <v>25</v>
      </c>
      <c r="G17" s="209" t="s">
        <v>77</v>
      </c>
      <c r="H17" s="209" t="s">
        <v>69</v>
      </c>
      <c r="I17" s="209"/>
      <c r="J17" s="209" t="s">
        <v>68</v>
      </c>
      <c r="K17" s="209" t="s">
        <v>88</v>
      </c>
      <c r="L17" s="209" t="s">
        <v>68</v>
      </c>
      <c r="M17" s="209" t="s">
        <v>71</v>
      </c>
      <c r="N17" s="209" t="s">
        <v>72</v>
      </c>
      <c r="O17" s="209" t="s">
        <v>87</v>
      </c>
      <c r="P17" s="209" t="s">
        <v>74</v>
      </c>
      <c r="Q17" s="209" t="s">
        <v>70</v>
      </c>
      <c r="R17" s="209" t="s">
        <v>70</v>
      </c>
      <c r="S17" s="209" t="s">
        <v>70</v>
      </c>
      <c r="T17" s="209" t="s">
        <v>70</v>
      </c>
      <c r="U17" s="209" t="s">
        <v>70</v>
      </c>
      <c r="V17" s="209" t="s">
        <v>70</v>
      </c>
      <c r="W17" s="209" t="s">
        <v>70</v>
      </c>
      <c r="X17" s="209" t="s">
        <v>70</v>
      </c>
      <c r="Y17" s="209" t="s">
        <v>70</v>
      </c>
      <c r="Z17" s="209" t="s">
        <v>70</v>
      </c>
      <c r="AA17" s="209">
        <v>1</v>
      </c>
    </row>
    <row r="18" spans="1:27" s="211" customFormat="1" ht="45" customHeight="1">
      <c r="A18" s="209">
        <v>9</v>
      </c>
      <c r="B18" s="209">
        <v>2</v>
      </c>
      <c r="C18" s="288" t="s">
        <v>0</v>
      </c>
      <c r="D18" s="209" t="s">
        <v>188</v>
      </c>
      <c r="E18" s="210" t="s">
        <v>189</v>
      </c>
      <c r="F18" s="209"/>
      <c r="G18" s="209" t="s">
        <v>77</v>
      </c>
      <c r="H18" s="209" t="s">
        <v>69</v>
      </c>
      <c r="I18" s="209"/>
      <c r="J18" s="209" t="s">
        <v>68</v>
      </c>
      <c r="K18" s="209" t="s">
        <v>188</v>
      </c>
      <c r="L18" s="209" t="s">
        <v>68</v>
      </c>
      <c r="M18" s="209" t="s">
        <v>72</v>
      </c>
      <c r="N18" s="209" t="s">
        <v>71</v>
      </c>
      <c r="O18" s="209" t="s">
        <v>136</v>
      </c>
      <c r="P18" s="209" t="s">
        <v>70</v>
      </c>
      <c r="Q18" s="209" t="s">
        <v>70</v>
      </c>
      <c r="R18" s="209" t="s">
        <v>70</v>
      </c>
      <c r="S18" s="209" t="s">
        <v>70</v>
      </c>
      <c r="T18" s="209" t="s">
        <v>70</v>
      </c>
      <c r="U18" s="212">
        <v>1E-3</v>
      </c>
      <c r="V18" s="209" t="s">
        <v>70</v>
      </c>
      <c r="W18" s="209" t="s">
        <v>70</v>
      </c>
      <c r="X18" s="209" t="s">
        <v>70</v>
      </c>
      <c r="Y18" s="209" t="s">
        <v>70</v>
      </c>
      <c r="Z18" s="209" t="s">
        <v>70</v>
      </c>
      <c r="AA18" s="209">
        <v>20</v>
      </c>
    </row>
    <row r="19" spans="1:27" s="211" customFormat="1" ht="45" customHeight="1">
      <c r="A19" s="209">
        <v>10</v>
      </c>
      <c r="B19" s="209">
        <v>2</v>
      </c>
      <c r="C19" s="288" t="s">
        <v>296</v>
      </c>
      <c r="D19" s="209" t="s">
        <v>90</v>
      </c>
      <c r="E19" s="210" t="s">
        <v>91</v>
      </c>
      <c r="F19" s="209" t="s">
        <v>26</v>
      </c>
      <c r="G19" s="209" t="s">
        <v>77</v>
      </c>
      <c r="H19" s="209" t="s">
        <v>69</v>
      </c>
      <c r="I19" s="209"/>
      <c r="J19" s="209" t="s">
        <v>68</v>
      </c>
      <c r="K19" s="209" t="s">
        <v>90</v>
      </c>
      <c r="L19" s="209" t="s">
        <v>68</v>
      </c>
      <c r="M19" s="209" t="s">
        <v>72</v>
      </c>
      <c r="N19" s="209" t="s">
        <v>71</v>
      </c>
      <c r="O19" s="209" t="s">
        <v>87</v>
      </c>
      <c r="P19" s="209"/>
      <c r="Q19" s="209" t="s">
        <v>70</v>
      </c>
      <c r="R19" s="209" t="s">
        <v>70</v>
      </c>
      <c r="S19" s="209" t="s">
        <v>70</v>
      </c>
      <c r="T19" s="209" t="s">
        <v>70</v>
      </c>
      <c r="U19" s="209" t="s">
        <v>70</v>
      </c>
      <c r="V19" s="209" t="s">
        <v>70</v>
      </c>
      <c r="W19" s="209" t="s">
        <v>70</v>
      </c>
      <c r="X19" s="209" t="s">
        <v>70</v>
      </c>
      <c r="Y19" s="209" t="s">
        <v>70</v>
      </c>
      <c r="Z19" s="209" t="s">
        <v>70</v>
      </c>
      <c r="AA19" s="209">
        <v>1</v>
      </c>
    </row>
    <row r="20" spans="1:27" s="211" customFormat="1" ht="45" customHeight="1">
      <c r="A20" s="209">
        <v>11</v>
      </c>
      <c r="B20" s="209">
        <v>2</v>
      </c>
      <c r="C20" s="288" t="s">
        <v>388</v>
      </c>
      <c r="D20" s="209" t="s">
        <v>93</v>
      </c>
      <c r="E20" s="210" t="s">
        <v>94</v>
      </c>
      <c r="F20" s="209" t="s">
        <v>22</v>
      </c>
      <c r="G20" s="209" t="s">
        <v>77</v>
      </c>
      <c r="H20" s="209" t="s">
        <v>69</v>
      </c>
      <c r="I20" s="209"/>
      <c r="J20" s="209" t="s">
        <v>68</v>
      </c>
      <c r="K20" s="209" t="s">
        <v>93</v>
      </c>
      <c r="L20" s="209" t="s">
        <v>68</v>
      </c>
      <c r="M20" s="209" t="s">
        <v>72</v>
      </c>
      <c r="N20" s="209" t="s">
        <v>71</v>
      </c>
      <c r="O20" s="209" t="s">
        <v>87</v>
      </c>
      <c r="P20" s="209" t="s">
        <v>74</v>
      </c>
      <c r="Q20" s="209" t="s">
        <v>70</v>
      </c>
      <c r="R20" s="209" t="s">
        <v>70</v>
      </c>
      <c r="S20" s="209" t="s">
        <v>70</v>
      </c>
      <c r="T20" s="209" t="s">
        <v>70</v>
      </c>
      <c r="U20" s="209" t="s">
        <v>70</v>
      </c>
      <c r="V20" s="209" t="s">
        <v>70</v>
      </c>
      <c r="W20" s="209" t="s">
        <v>70</v>
      </c>
      <c r="X20" s="209" t="s">
        <v>70</v>
      </c>
      <c r="Y20" s="209" t="s">
        <v>70</v>
      </c>
      <c r="Z20" s="209" t="s">
        <v>70</v>
      </c>
      <c r="AA20" s="209">
        <v>1</v>
      </c>
    </row>
    <row r="21" spans="1:27" s="211" customFormat="1" ht="45" customHeight="1">
      <c r="A21" s="209">
        <v>12</v>
      </c>
      <c r="B21" s="209">
        <v>3</v>
      </c>
      <c r="C21" s="288" t="s">
        <v>0</v>
      </c>
      <c r="D21" s="209" t="s">
        <v>351</v>
      </c>
      <c r="E21" s="210" t="s">
        <v>352</v>
      </c>
      <c r="F21" s="209" t="s">
        <v>350</v>
      </c>
      <c r="G21" s="209" t="s">
        <v>77</v>
      </c>
      <c r="H21" s="209" t="s">
        <v>69</v>
      </c>
      <c r="I21" s="209"/>
      <c r="J21" s="209" t="s">
        <v>68</v>
      </c>
      <c r="K21" s="209" t="s">
        <v>351</v>
      </c>
      <c r="L21" s="209" t="s">
        <v>68</v>
      </c>
      <c r="M21" s="209" t="s">
        <v>72</v>
      </c>
      <c r="N21" s="209" t="s">
        <v>71</v>
      </c>
      <c r="O21" s="209" t="s">
        <v>164</v>
      </c>
      <c r="P21" s="209" t="s">
        <v>74</v>
      </c>
      <c r="Q21" s="209" t="s">
        <v>70</v>
      </c>
      <c r="R21" s="209" t="s">
        <v>70</v>
      </c>
      <c r="S21" s="209" t="s">
        <v>353</v>
      </c>
      <c r="T21" s="209" t="s">
        <v>70</v>
      </c>
      <c r="U21" s="209">
        <v>1.4999999999999999E-2</v>
      </c>
      <c r="V21" s="209" t="s">
        <v>70</v>
      </c>
      <c r="W21" s="209" t="s">
        <v>299</v>
      </c>
      <c r="X21" s="209" t="s">
        <v>70</v>
      </c>
      <c r="Y21" s="209" t="s">
        <v>70</v>
      </c>
      <c r="Z21" s="209" t="s">
        <v>70</v>
      </c>
      <c r="AA21" s="209">
        <v>3</v>
      </c>
    </row>
    <row r="22" spans="1:27" s="211" customFormat="1" ht="45" customHeight="1">
      <c r="A22" s="209">
        <v>13</v>
      </c>
      <c r="B22" s="209">
        <v>4</v>
      </c>
      <c r="C22" s="288" t="s">
        <v>0</v>
      </c>
      <c r="D22" s="209" t="s">
        <v>354</v>
      </c>
      <c r="E22" s="210" t="s">
        <v>355</v>
      </c>
      <c r="F22" s="209"/>
      <c r="G22" s="209" t="s">
        <v>77</v>
      </c>
      <c r="H22" s="209" t="s">
        <v>69</v>
      </c>
      <c r="I22" s="209"/>
      <c r="J22" s="209" t="s">
        <v>68</v>
      </c>
      <c r="K22" s="209" t="s">
        <v>354</v>
      </c>
      <c r="L22" s="209" t="s">
        <v>68</v>
      </c>
      <c r="M22" s="209" t="s">
        <v>72</v>
      </c>
      <c r="N22" s="209" t="s">
        <v>71</v>
      </c>
      <c r="O22" s="209" t="s">
        <v>70</v>
      </c>
      <c r="P22" s="209" t="s">
        <v>70</v>
      </c>
      <c r="Q22" s="209" t="s">
        <v>70</v>
      </c>
      <c r="R22" s="209" t="s">
        <v>70</v>
      </c>
      <c r="S22" s="209" t="s">
        <v>356</v>
      </c>
      <c r="T22" s="209" t="s">
        <v>70</v>
      </c>
      <c r="U22" s="209">
        <v>7.0000000000000001E-3</v>
      </c>
      <c r="V22" s="209" t="s">
        <v>70</v>
      </c>
      <c r="W22" s="209" t="s">
        <v>70</v>
      </c>
      <c r="X22" s="209" t="s">
        <v>70</v>
      </c>
      <c r="Y22" s="209" t="s">
        <v>70</v>
      </c>
      <c r="Z22" s="209" t="s">
        <v>70</v>
      </c>
      <c r="AA22" s="209">
        <v>3</v>
      </c>
    </row>
    <row r="23" spans="1:27" s="211" customFormat="1" ht="45" customHeight="1">
      <c r="A23" s="209">
        <v>14</v>
      </c>
      <c r="B23" s="209">
        <v>4</v>
      </c>
      <c r="C23" s="288" t="s">
        <v>0</v>
      </c>
      <c r="D23" s="209" t="s">
        <v>95</v>
      </c>
      <c r="E23" s="210" t="s">
        <v>96</v>
      </c>
      <c r="F23" s="209" t="s">
        <v>22</v>
      </c>
      <c r="G23" s="209" t="s">
        <v>77</v>
      </c>
      <c r="H23" s="209" t="s">
        <v>69</v>
      </c>
      <c r="I23" s="209"/>
      <c r="J23" s="209" t="s">
        <v>68</v>
      </c>
      <c r="K23" s="209" t="s">
        <v>95</v>
      </c>
      <c r="L23" s="209" t="s">
        <v>68</v>
      </c>
      <c r="M23" s="209" t="s">
        <v>72</v>
      </c>
      <c r="N23" s="209" t="s">
        <v>71</v>
      </c>
      <c r="O23" s="209"/>
      <c r="P23" s="209"/>
      <c r="Q23" s="209" t="s">
        <v>70</v>
      </c>
      <c r="R23" s="209" t="s">
        <v>70</v>
      </c>
      <c r="S23" s="209" t="s">
        <v>70</v>
      </c>
      <c r="T23" s="209" t="s">
        <v>70</v>
      </c>
      <c r="U23" s="209" t="s">
        <v>70</v>
      </c>
      <c r="V23" s="209" t="s">
        <v>70</v>
      </c>
      <c r="W23" s="209" t="s">
        <v>70</v>
      </c>
      <c r="X23" s="209" t="s">
        <v>70</v>
      </c>
      <c r="Y23" s="209" t="s">
        <v>70</v>
      </c>
      <c r="Z23" s="209" t="s">
        <v>70</v>
      </c>
      <c r="AA23" s="209">
        <v>3</v>
      </c>
    </row>
    <row r="24" spans="1:27" s="211" customFormat="1" ht="45" customHeight="1">
      <c r="A24" s="209">
        <v>15</v>
      </c>
      <c r="B24" s="209">
        <v>3</v>
      </c>
      <c r="C24" s="288" t="s">
        <v>296</v>
      </c>
      <c r="D24" s="209" t="s">
        <v>97</v>
      </c>
      <c r="E24" s="210" t="s">
        <v>98</v>
      </c>
      <c r="F24" s="209" t="s">
        <v>22</v>
      </c>
      <c r="G24" s="209" t="s">
        <v>77</v>
      </c>
      <c r="H24" s="209" t="s">
        <v>69</v>
      </c>
      <c r="I24" s="209"/>
      <c r="J24" s="209" t="s">
        <v>68</v>
      </c>
      <c r="K24" s="209" t="s">
        <v>97</v>
      </c>
      <c r="L24" s="209" t="s">
        <v>68</v>
      </c>
      <c r="M24" s="209" t="s">
        <v>72</v>
      </c>
      <c r="N24" s="209" t="s">
        <v>71</v>
      </c>
      <c r="O24" s="209" t="s">
        <v>84</v>
      </c>
      <c r="P24" s="209" t="s">
        <v>74</v>
      </c>
      <c r="Q24" s="209" t="s">
        <v>70</v>
      </c>
      <c r="R24" s="209" t="s">
        <v>70</v>
      </c>
      <c r="S24" s="209" t="s">
        <v>70</v>
      </c>
      <c r="T24" s="209" t="s">
        <v>70</v>
      </c>
      <c r="U24" s="209" t="s">
        <v>70</v>
      </c>
      <c r="V24" s="209" t="s">
        <v>70</v>
      </c>
      <c r="W24" s="209" t="s">
        <v>70</v>
      </c>
      <c r="X24" s="209" t="s">
        <v>70</v>
      </c>
      <c r="Y24" s="209" t="s">
        <v>70</v>
      </c>
      <c r="Z24" s="209" t="s">
        <v>70</v>
      </c>
      <c r="AA24" s="209">
        <v>1</v>
      </c>
    </row>
    <row r="25" spans="1:27" s="211" customFormat="1" ht="45" customHeight="1">
      <c r="A25" s="209">
        <v>16</v>
      </c>
      <c r="B25" s="209">
        <v>2</v>
      </c>
      <c r="C25" s="288" t="s">
        <v>376</v>
      </c>
      <c r="D25" s="209" t="s">
        <v>385</v>
      </c>
      <c r="E25" s="210" t="s">
        <v>99</v>
      </c>
      <c r="F25" s="209" t="s">
        <v>22</v>
      </c>
      <c r="G25" s="209" t="s">
        <v>77</v>
      </c>
      <c r="H25" s="209" t="s">
        <v>69</v>
      </c>
      <c r="I25" s="209"/>
      <c r="J25" s="209" t="s">
        <v>68</v>
      </c>
      <c r="K25" s="209" t="s">
        <v>385</v>
      </c>
      <c r="L25" s="209" t="s">
        <v>68</v>
      </c>
      <c r="M25" s="209" t="s">
        <v>71</v>
      </c>
      <c r="N25" s="209" t="s">
        <v>72</v>
      </c>
      <c r="O25" s="209" t="s">
        <v>100</v>
      </c>
      <c r="P25" s="209" t="s">
        <v>74</v>
      </c>
      <c r="Q25" s="209" t="s">
        <v>70</v>
      </c>
      <c r="R25" s="209" t="s">
        <v>70</v>
      </c>
      <c r="S25" s="209" t="s">
        <v>70</v>
      </c>
      <c r="T25" s="209" t="s">
        <v>70</v>
      </c>
      <c r="U25" s="209" t="s">
        <v>70</v>
      </c>
      <c r="V25" s="209" t="s">
        <v>70</v>
      </c>
      <c r="W25" s="209" t="s">
        <v>70</v>
      </c>
      <c r="X25" s="209" t="s">
        <v>70</v>
      </c>
      <c r="Y25" s="209" t="s">
        <v>70</v>
      </c>
      <c r="Z25" s="209" t="s">
        <v>70</v>
      </c>
      <c r="AA25" s="209">
        <v>1</v>
      </c>
    </row>
    <row r="26" spans="1:27" s="211" customFormat="1" ht="45" customHeight="1">
      <c r="A26" s="209">
        <v>17</v>
      </c>
      <c r="B26" s="209">
        <v>2</v>
      </c>
      <c r="C26" s="288" t="s">
        <v>386</v>
      </c>
      <c r="D26" s="209" t="s">
        <v>101</v>
      </c>
      <c r="E26" s="210" t="s">
        <v>102</v>
      </c>
      <c r="F26" s="209" t="s">
        <v>22</v>
      </c>
      <c r="G26" s="209" t="s">
        <v>77</v>
      </c>
      <c r="H26" s="209" t="s">
        <v>69</v>
      </c>
      <c r="I26" s="209"/>
      <c r="J26" s="209" t="s">
        <v>68</v>
      </c>
      <c r="K26" s="209" t="s">
        <v>101</v>
      </c>
      <c r="L26" s="209" t="s">
        <v>68</v>
      </c>
      <c r="M26" s="209" t="s">
        <v>72</v>
      </c>
      <c r="N26" s="209" t="s">
        <v>71</v>
      </c>
      <c r="O26" s="209" t="s">
        <v>100</v>
      </c>
      <c r="P26" s="209" t="s">
        <v>74</v>
      </c>
      <c r="Q26" s="209" t="s">
        <v>70</v>
      </c>
      <c r="R26" s="209" t="s">
        <v>70</v>
      </c>
      <c r="S26" s="209" t="s">
        <v>70</v>
      </c>
      <c r="T26" s="209" t="s">
        <v>70</v>
      </c>
      <c r="U26" s="209" t="s">
        <v>70</v>
      </c>
      <c r="V26" s="209" t="s">
        <v>70</v>
      </c>
      <c r="W26" s="209" t="s">
        <v>70</v>
      </c>
      <c r="X26" s="209" t="s">
        <v>70</v>
      </c>
      <c r="Y26" s="209" t="s">
        <v>70</v>
      </c>
      <c r="Z26" s="209" t="s">
        <v>70</v>
      </c>
      <c r="AA26" s="209">
        <v>1</v>
      </c>
    </row>
    <row r="27" spans="1:27" s="211" customFormat="1" ht="45" customHeight="1">
      <c r="A27" s="209">
        <v>18</v>
      </c>
      <c r="B27" s="209">
        <v>1</v>
      </c>
      <c r="C27" s="288" t="s">
        <v>920</v>
      </c>
      <c r="D27" s="286" t="s">
        <v>929</v>
      </c>
      <c r="E27" s="287" t="s">
        <v>921</v>
      </c>
      <c r="F27" s="209" t="s">
        <v>28</v>
      </c>
      <c r="G27" s="209" t="s">
        <v>77</v>
      </c>
      <c r="H27" s="209" t="s">
        <v>69</v>
      </c>
      <c r="I27" s="209"/>
      <c r="J27" s="209" t="s">
        <v>68</v>
      </c>
      <c r="K27" s="209" t="s">
        <v>930</v>
      </c>
      <c r="L27" s="209" t="s">
        <v>68</v>
      </c>
      <c r="M27" s="209" t="s">
        <v>71</v>
      </c>
      <c r="N27" s="209" t="s">
        <v>72</v>
      </c>
      <c r="O27" s="209" t="s">
        <v>84</v>
      </c>
      <c r="P27" s="209" t="s">
        <v>74</v>
      </c>
      <c r="Q27" s="209" t="s">
        <v>70</v>
      </c>
      <c r="R27" s="209" t="s">
        <v>70</v>
      </c>
      <c r="S27" s="209" t="s">
        <v>70</v>
      </c>
      <c r="T27" s="209" t="s">
        <v>70</v>
      </c>
      <c r="U27" s="212">
        <v>0.03</v>
      </c>
      <c r="V27" s="209" t="s">
        <v>70</v>
      </c>
      <c r="W27" s="209" t="s">
        <v>70</v>
      </c>
      <c r="X27" s="209" t="s">
        <v>70</v>
      </c>
      <c r="Y27" s="209" t="s">
        <v>70</v>
      </c>
      <c r="Z27" s="209" t="s">
        <v>70</v>
      </c>
      <c r="AA27" s="209">
        <v>1</v>
      </c>
    </row>
    <row r="28" spans="1:27" s="211" customFormat="1" ht="45" customHeight="1">
      <c r="A28" s="209">
        <v>19</v>
      </c>
      <c r="B28" s="209">
        <v>1</v>
      </c>
      <c r="C28" s="288" t="s">
        <v>0</v>
      </c>
      <c r="D28" s="209" t="s">
        <v>103</v>
      </c>
      <c r="E28" s="210" t="s">
        <v>104</v>
      </c>
      <c r="F28" s="209"/>
      <c r="G28" s="209" t="s">
        <v>77</v>
      </c>
      <c r="H28" s="209" t="s">
        <v>69</v>
      </c>
      <c r="I28" s="209"/>
      <c r="J28" s="209" t="s">
        <v>68</v>
      </c>
      <c r="K28" s="209" t="s">
        <v>103</v>
      </c>
      <c r="L28" s="209" t="s">
        <v>68</v>
      </c>
      <c r="M28" s="209" t="s">
        <v>72</v>
      </c>
      <c r="N28" s="209" t="s">
        <v>71</v>
      </c>
      <c r="O28" s="209" t="s">
        <v>84</v>
      </c>
      <c r="P28" s="209" t="s">
        <v>74</v>
      </c>
      <c r="Q28" s="209" t="s">
        <v>70</v>
      </c>
      <c r="R28" s="209" t="s">
        <v>70</v>
      </c>
      <c r="S28" s="209" t="s">
        <v>70</v>
      </c>
      <c r="T28" s="209" t="s">
        <v>70</v>
      </c>
      <c r="U28" s="209" t="s">
        <v>70</v>
      </c>
      <c r="V28" s="209" t="s">
        <v>70</v>
      </c>
      <c r="W28" s="209" t="s">
        <v>70</v>
      </c>
      <c r="X28" s="209" t="s">
        <v>70</v>
      </c>
      <c r="Y28" s="209" t="s">
        <v>70</v>
      </c>
      <c r="Z28" s="209" t="s">
        <v>70</v>
      </c>
      <c r="AA28" s="209">
        <v>1</v>
      </c>
    </row>
    <row r="29" spans="1:27" s="211" customFormat="1" ht="45" customHeight="1">
      <c r="A29" s="209">
        <v>20</v>
      </c>
      <c r="B29" s="209">
        <v>1</v>
      </c>
      <c r="C29" s="288" t="s">
        <v>0</v>
      </c>
      <c r="D29" s="209" t="s">
        <v>360</v>
      </c>
      <c r="E29" s="210" t="s">
        <v>361</v>
      </c>
      <c r="F29" s="209" t="s">
        <v>370</v>
      </c>
      <c r="G29" s="209" t="s">
        <v>80</v>
      </c>
      <c r="H29" s="209" t="s">
        <v>69</v>
      </c>
      <c r="I29" s="209"/>
      <c r="J29" s="209" t="s">
        <v>68</v>
      </c>
      <c r="K29" s="209" t="s">
        <v>360</v>
      </c>
      <c r="L29" s="209" t="s">
        <v>68</v>
      </c>
      <c r="M29" s="209" t="s">
        <v>72</v>
      </c>
      <c r="N29" s="209" t="s">
        <v>71</v>
      </c>
      <c r="O29" s="209" t="s">
        <v>105</v>
      </c>
      <c r="P29" s="209" t="s">
        <v>74</v>
      </c>
      <c r="Q29" s="209" t="s">
        <v>70</v>
      </c>
      <c r="R29" s="209" t="s">
        <v>106</v>
      </c>
      <c r="S29" s="209" t="s">
        <v>70</v>
      </c>
      <c r="T29" s="209" t="s">
        <v>70</v>
      </c>
      <c r="U29" s="212">
        <v>0.9</v>
      </c>
      <c r="V29" s="209" t="s">
        <v>70</v>
      </c>
      <c r="W29" s="209" t="s">
        <v>70</v>
      </c>
      <c r="X29" s="209" t="s">
        <v>70</v>
      </c>
      <c r="Y29" s="209" t="s">
        <v>70</v>
      </c>
      <c r="Z29" s="209" t="s">
        <v>70</v>
      </c>
      <c r="AA29" s="209">
        <v>1</v>
      </c>
    </row>
    <row r="30" spans="1:27" s="211" customFormat="1" ht="45" customHeight="1">
      <c r="A30" s="209">
        <v>21</v>
      </c>
      <c r="B30" s="209">
        <v>1</v>
      </c>
      <c r="C30" s="288" t="s">
        <v>0</v>
      </c>
      <c r="D30" s="209" t="s">
        <v>364</v>
      </c>
      <c r="E30" s="210" t="s">
        <v>365</v>
      </c>
      <c r="F30" s="209" t="s">
        <v>363</v>
      </c>
      <c r="G30" s="209" t="s">
        <v>77</v>
      </c>
      <c r="H30" s="209" t="s">
        <v>69</v>
      </c>
      <c r="I30" s="209"/>
      <c r="J30" s="209" t="s">
        <v>68</v>
      </c>
      <c r="K30" s="209" t="s">
        <v>364</v>
      </c>
      <c r="L30" s="209" t="s">
        <v>68</v>
      </c>
      <c r="M30" s="209" t="s">
        <v>72</v>
      </c>
      <c r="N30" s="209" t="s">
        <v>71</v>
      </c>
      <c r="O30" s="209" t="s">
        <v>105</v>
      </c>
      <c r="P30" s="209" t="s">
        <v>70</v>
      </c>
      <c r="Q30" s="209"/>
      <c r="R30" s="209"/>
      <c r="S30" s="209">
        <v>4.41E-2</v>
      </c>
      <c r="T30" s="209"/>
      <c r="U30" s="212"/>
      <c r="V30" s="209"/>
      <c r="W30" s="209"/>
      <c r="X30" s="209"/>
      <c r="Y30" s="209"/>
      <c r="Z30" s="209"/>
      <c r="AA30" s="209">
        <v>1</v>
      </c>
    </row>
    <row r="31" spans="1:27" s="211" customFormat="1" ht="45" customHeight="1">
      <c r="A31" s="209">
        <v>22</v>
      </c>
      <c r="B31" s="209">
        <v>1</v>
      </c>
      <c r="C31" s="288" t="s">
        <v>0</v>
      </c>
      <c r="D31" s="209" t="s">
        <v>362</v>
      </c>
      <c r="E31" s="210" t="s">
        <v>366</v>
      </c>
      <c r="F31" s="209" t="s">
        <v>363</v>
      </c>
      <c r="G31" s="209" t="s">
        <v>77</v>
      </c>
      <c r="H31" s="209" t="s">
        <v>69</v>
      </c>
      <c r="I31" s="209"/>
      <c r="J31" s="209" t="s">
        <v>68</v>
      </c>
      <c r="K31" s="209" t="s">
        <v>362</v>
      </c>
      <c r="L31" s="209" t="s">
        <v>68</v>
      </c>
      <c r="M31" s="209" t="s">
        <v>72</v>
      </c>
      <c r="N31" s="209" t="s">
        <v>71</v>
      </c>
      <c r="O31" s="209" t="s">
        <v>105</v>
      </c>
      <c r="P31" s="209" t="s">
        <v>70</v>
      </c>
      <c r="Q31" s="209"/>
      <c r="R31" s="209"/>
      <c r="S31" s="209">
        <v>0.03</v>
      </c>
      <c r="T31" s="209"/>
      <c r="U31" s="212"/>
      <c r="V31" s="209"/>
      <c r="W31" s="209"/>
      <c r="X31" s="209"/>
      <c r="Y31" s="209"/>
      <c r="Z31" s="209"/>
      <c r="AA31" s="209">
        <v>1</v>
      </c>
    </row>
    <row r="32" spans="1:27" s="211" customFormat="1" ht="45" customHeight="1">
      <c r="A32" s="209">
        <v>23</v>
      </c>
      <c r="B32" s="209">
        <v>1</v>
      </c>
      <c r="C32" s="288" t="s">
        <v>0</v>
      </c>
      <c r="D32" s="209" t="s">
        <v>107</v>
      </c>
      <c r="E32" s="210" t="s">
        <v>108</v>
      </c>
      <c r="F32" s="209" t="s">
        <v>29</v>
      </c>
      <c r="G32" s="209" t="s">
        <v>77</v>
      </c>
      <c r="H32" s="209" t="s">
        <v>69</v>
      </c>
      <c r="I32" s="209"/>
      <c r="J32" s="209" t="s">
        <v>68</v>
      </c>
      <c r="K32" s="209" t="s">
        <v>107</v>
      </c>
      <c r="L32" s="209" t="s">
        <v>68</v>
      </c>
      <c r="M32" s="209" t="s">
        <v>72</v>
      </c>
      <c r="N32" s="209" t="s">
        <v>71</v>
      </c>
      <c r="O32" s="209" t="s">
        <v>105</v>
      </c>
      <c r="P32" s="209" t="s">
        <v>74</v>
      </c>
      <c r="Q32" s="209" t="s">
        <v>70</v>
      </c>
      <c r="R32" s="209" t="s">
        <v>106</v>
      </c>
      <c r="S32" s="209" t="s">
        <v>70</v>
      </c>
      <c r="T32" s="209" t="s">
        <v>70</v>
      </c>
      <c r="U32" s="212">
        <v>0.9</v>
      </c>
      <c r="V32" s="209" t="s">
        <v>70</v>
      </c>
      <c r="W32" s="209" t="s">
        <v>70</v>
      </c>
      <c r="X32" s="209" t="s">
        <v>70</v>
      </c>
      <c r="Y32" s="209" t="s">
        <v>70</v>
      </c>
      <c r="Z32" s="209" t="s">
        <v>70</v>
      </c>
      <c r="AA32" s="209">
        <v>1</v>
      </c>
    </row>
    <row r="33" spans="1:27" s="520" customFormat="1" ht="45" customHeight="1">
      <c r="A33" s="517">
        <v>24</v>
      </c>
      <c r="B33" s="517">
        <v>1</v>
      </c>
      <c r="C33" s="517" t="s">
        <v>376</v>
      </c>
      <c r="D33" s="517" t="s">
        <v>379</v>
      </c>
      <c r="E33" s="518" t="s">
        <v>367</v>
      </c>
      <c r="F33" s="517" t="s">
        <v>369</v>
      </c>
      <c r="G33" s="517" t="s">
        <v>77</v>
      </c>
      <c r="H33" s="517" t="s">
        <v>69</v>
      </c>
      <c r="I33" s="517"/>
      <c r="J33" s="517" t="s">
        <v>368</v>
      </c>
      <c r="K33" s="517" t="s">
        <v>379</v>
      </c>
      <c r="L33" s="517" t="s">
        <v>368</v>
      </c>
      <c r="M33" s="517" t="s">
        <v>71</v>
      </c>
      <c r="N33" s="517" t="s">
        <v>72</v>
      </c>
      <c r="O33" s="517" t="s">
        <v>84</v>
      </c>
      <c r="P33" s="517" t="s">
        <v>74</v>
      </c>
      <c r="Q33" s="517" t="s">
        <v>70</v>
      </c>
      <c r="R33" s="517" t="s">
        <v>70</v>
      </c>
      <c r="S33" s="517">
        <v>0.1</v>
      </c>
      <c r="T33" s="517" t="s">
        <v>70</v>
      </c>
      <c r="U33" s="519"/>
      <c r="V33" s="517"/>
      <c r="W33" s="517"/>
      <c r="X33" s="517"/>
      <c r="Y33" s="517"/>
      <c r="Z33" s="517"/>
      <c r="AA33" s="517">
        <v>1</v>
      </c>
    </row>
    <row r="34" spans="1:27" s="211" customFormat="1" ht="45" customHeight="1">
      <c r="A34" s="209">
        <v>25</v>
      </c>
      <c r="B34" s="209">
        <v>1</v>
      </c>
      <c r="C34" s="288" t="s">
        <v>0</v>
      </c>
      <c r="D34" s="209" t="s">
        <v>109</v>
      </c>
      <c r="E34" s="210" t="s">
        <v>110</v>
      </c>
      <c r="F34" s="209" t="s">
        <v>30</v>
      </c>
      <c r="G34" s="209" t="s">
        <v>77</v>
      </c>
      <c r="H34" s="209" t="s">
        <v>69</v>
      </c>
      <c r="I34" s="209"/>
      <c r="J34" s="209" t="s">
        <v>68</v>
      </c>
      <c r="K34" s="209" t="s">
        <v>109</v>
      </c>
      <c r="L34" s="209" t="s">
        <v>68</v>
      </c>
      <c r="M34" s="209" t="s">
        <v>72</v>
      </c>
      <c r="N34" s="209" t="s">
        <v>71</v>
      </c>
      <c r="O34" s="209" t="s">
        <v>105</v>
      </c>
      <c r="P34" s="209" t="s">
        <v>74</v>
      </c>
      <c r="Q34" s="209" t="s">
        <v>70</v>
      </c>
      <c r="R34" s="209" t="s">
        <v>106</v>
      </c>
      <c r="S34" s="209" t="s">
        <v>111</v>
      </c>
      <c r="T34" s="209" t="s">
        <v>70</v>
      </c>
      <c r="U34" s="212">
        <v>1.181</v>
      </c>
      <c r="V34" s="209" t="s">
        <v>70</v>
      </c>
      <c r="W34" s="209" t="s">
        <v>70</v>
      </c>
      <c r="X34" s="209" t="s">
        <v>70</v>
      </c>
      <c r="Y34" s="209" t="s">
        <v>70</v>
      </c>
      <c r="Z34" s="209" t="s">
        <v>70</v>
      </c>
      <c r="AA34" s="209">
        <v>1</v>
      </c>
    </row>
    <row r="35" spans="1:27" s="211" customFormat="1" ht="45" customHeight="1">
      <c r="A35" s="209">
        <v>26</v>
      </c>
      <c r="B35" s="209">
        <v>1</v>
      </c>
      <c r="C35" s="288" t="s">
        <v>296</v>
      </c>
      <c r="D35" s="209" t="s">
        <v>112</v>
      </c>
      <c r="E35" s="210" t="s">
        <v>113</v>
      </c>
      <c r="F35" s="209" t="s">
        <v>31</v>
      </c>
      <c r="G35" s="209" t="s">
        <v>77</v>
      </c>
      <c r="H35" s="209" t="s">
        <v>69</v>
      </c>
      <c r="I35" s="209"/>
      <c r="J35" s="209" t="s">
        <v>68</v>
      </c>
      <c r="K35" s="209" t="s">
        <v>112</v>
      </c>
      <c r="L35" s="209" t="s">
        <v>68</v>
      </c>
      <c r="M35" s="209" t="s">
        <v>72</v>
      </c>
      <c r="N35" s="209" t="s">
        <v>71</v>
      </c>
      <c r="O35" s="209" t="s">
        <v>78</v>
      </c>
      <c r="P35" s="209" t="s">
        <v>114</v>
      </c>
      <c r="Q35" s="209" t="s">
        <v>70</v>
      </c>
      <c r="R35" s="209" t="s">
        <v>70</v>
      </c>
      <c r="S35" s="209" t="s">
        <v>115</v>
      </c>
      <c r="T35" s="209" t="s">
        <v>70</v>
      </c>
      <c r="U35" s="212">
        <v>8.8800000000000004E-2</v>
      </c>
      <c r="V35" s="209" t="s">
        <v>70</v>
      </c>
      <c r="W35" s="209" t="s">
        <v>70</v>
      </c>
      <c r="X35" s="209" t="s">
        <v>116</v>
      </c>
      <c r="Y35" s="209" t="s">
        <v>70</v>
      </c>
      <c r="Z35" s="209" t="s">
        <v>70</v>
      </c>
      <c r="AA35" s="209">
        <v>1</v>
      </c>
    </row>
    <row r="36" spans="1:27" s="211" customFormat="1" ht="45" customHeight="1">
      <c r="A36" s="209">
        <v>27</v>
      </c>
      <c r="B36" s="209">
        <v>1</v>
      </c>
      <c r="C36" s="288" t="s">
        <v>296</v>
      </c>
      <c r="D36" s="209" t="s">
        <v>117</v>
      </c>
      <c r="E36" s="210" t="s">
        <v>118</v>
      </c>
      <c r="F36" s="209" t="s">
        <v>31</v>
      </c>
      <c r="G36" s="209" t="s">
        <v>77</v>
      </c>
      <c r="H36" s="209" t="s">
        <v>69</v>
      </c>
      <c r="I36" s="209"/>
      <c r="J36" s="209" t="s">
        <v>68</v>
      </c>
      <c r="K36" s="209" t="s">
        <v>117</v>
      </c>
      <c r="L36" s="209" t="s">
        <v>68</v>
      </c>
      <c r="M36" s="209" t="s">
        <v>72</v>
      </c>
      <c r="N36" s="209" t="s">
        <v>71</v>
      </c>
      <c r="O36" s="209" t="s">
        <v>78</v>
      </c>
      <c r="P36" s="209" t="s">
        <v>114</v>
      </c>
      <c r="Q36" s="209" t="s">
        <v>70</v>
      </c>
      <c r="R36" s="209" t="s">
        <v>70</v>
      </c>
      <c r="S36" s="209" t="s">
        <v>119</v>
      </c>
      <c r="T36" s="209" t="s">
        <v>70</v>
      </c>
      <c r="U36" s="212">
        <v>0.12189999999999999</v>
      </c>
      <c r="V36" s="209" t="s">
        <v>70</v>
      </c>
      <c r="W36" s="209" t="s">
        <v>70</v>
      </c>
      <c r="X36" s="209" t="s">
        <v>70</v>
      </c>
      <c r="Y36" s="209" t="s">
        <v>70</v>
      </c>
      <c r="Z36" s="209" t="s">
        <v>70</v>
      </c>
      <c r="AA36" s="209">
        <v>1</v>
      </c>
    </row>
    <row r="37" spans="1:27" s="211" customFormat="1" ht="45" customHeight="1">
      <c r="A37" s="209">
        <v>28</v>
      </c>
      <c r="B37" s="209">
        <v>1</v>
      </c>
      <c r="C37" s="288" t="s">
        <v>0</v>
      </c>
      <c r="D37" s="209" t="s">
        <v>120</v>
      </c>
      <c r="E37" s="210" t="s">
        <v>121</v>
      </c>
      <c r="F37" s="209" t="s">
        <v>70</v>
      </c>
      <c r="G37" s="209" t="s">
        <v>77</v>
      </c>
      <c r="H37" s="209" t="s">
        <v>69</v>
      </c>
      <c r="I37" s="209"/>
      <c r="J37" s="209" t="s">
        <v>68</v>
      </c>
      <c r="K37" s="209" t="s">
        <v>120</v>
      </c>
      <c r="L37" s="209" t="s">
        <v>68</v>
      </c>
      <c r="M37" s="209" t="s">
        <v>72</v>
      </c>
      <c r="N37" s="209" t="s">
        <v>71</v>
      </c>
      <c r="O37" s="209" t="s">
        <v>73</v>
      </c>
      <c r="P37" s="209" t="s">
        <v>74</v>
      </c>
      <c r="Q37" s="209" t="s">
        <v>70</v>
      </c>
      <c r="R37" s="209" t="s">
        <v>70</v>
      </c>
      <c r="S37" s="209" t="s">
        <v>122</v>
      </c>
      <c r="T37" s="209" t="s">
        <v>70</v>
      </c>
      <c r="U37" s="212">
        <f>SUM(U38:U40)</f>
        <v>3.09E-2</v>
      </c>
      <c r="V37" s="209" t="s">
        <v>70</v>
      </c>
      <c r="W37" s="209" t="s">
        <v>70</v>
      </c>
      <c r="X37" s="209" t="s">
        <v>70</v>
      </c>
      <c r="Y37" s="209" t="s">
        <v>70</v>
      </c>
      <c r="Z37" s="209" t="s">
        <v>70</v>
      </c>
      <c r="AA37" s="209">
        <v>1</v>
      </c>
    </row>
    <row r="38" spans="1:27" s="211" customFormat="1" ht="45" customHeight="1">
      <c r="A38" s="209">
        <v>29</v>
      </c>
      <c r="B38" s="209">
        <v>2</v>
      </c>
      <c r="C38" s="288" t="s">
        <v>0</v>
      </c>
      <c r="D38" s="209" t="s">
        <v>123</v>
      </c>
      <c r="E38" s="210" t="s">
        <v>124</v>
      </c>
      <c r="F38" s="209" t="s">
        <v>70</v>
      </c>
      <c r="G38" s="209" t="s">
        <v>77</v>
      </c>
      <c r="H38" s="209" t="s">
        <v>69</v>
      </c>
      <c r="I38" s="209"/>
      <c r="J38" s="209" t="s">
        <v>68</v>
      </c>
      <c r="K38" s="209" t="s">
        <v>123</v>
      </c>
      <c r="L38" s="209" t="s">
        <v>68</v>
      </c>
      <c r="M38" s="209" t="s">
        <v>72</v>
      </c>
      <c r="N38" s="209" t="s">
        <v>71</v>
      </c>
      <c r="O38" s="209" t="s">
        <v>78</v>
      </c>
      <c r="P38" s="209" t="s">
        <v>114</v>
      </c>
      <c r="Q38" s="209" t="s">
        <v>70</v>
      </c>
      <c r="R38" s="209" t="s">
        <v>70</v>
      </c>
      <c r="S38" s="209" t="s">
        <v>125</v>
      </c>
      <c r="T38" s="209" t="s">
        <v>70</v>
      </c>
      <c r="U38" s="212">
        <v>1.95E-2</v>
      </c>
      <c r="V38" s="209" t="s">
        <v>70</v>
      </c>
      <c r="W38" s="209" t="s">
        <v>70</v>
      </c>
      <c r="X38" s="209" t="s">
        <v>116</v>
      </c>
      <c r="Y38" s="209" t="s">
        <v>70</v>
      </c>
      <c r="Z38" s="209" t="s">
        <v>70</v>
      </c>
      <c r="AA38" s="209">
        <v>1</v>
      </c>
    </row>
    <row r="39" spans="1:27" s="211" customFormat="1" ht="45" customHeight="1">
      <c r="A39" s="209">
        <v>30</v>
      </c>
      <c r="B39" s="209">
        <v>2</v>
      </c>
      <c r="C39" s="288" t="s">
        <v>0</v>
      </c>
      <c r="D39" s="209" t="s">
        <v>126</v>
      </c>
      <c r="E39" s="210" t="s">
        <v>127</v>
      </c>
      <c r="F39" s="209" t="s">
        <v>70</v>
      </c>
      <c r="G39" s="209" t="s">
        <v>77</v>
      </c>
      <c r="H39" s="209" t="s">
        <v>69</v>
      </c>
      <c r="I39" s="209"/>
      <c r="J39" s="209" t="s">
        <v>68</v>
      </c>
      <c r="K39" s="209" t="s">
        <v>126</v>
      </c>
      <c r="L39" s="209" t="s">
        <v>68</v>
      </c>
      <c r="M39" s="209" t="s">
        <v>72</v>
      </c>
      <c r="N39" s="209" t="s">
        <v>71</v>
      </c>
      <c r="O39" s="209" t="s">
        <v>78</v>
      </c>
      <c r="P39" s="209" t="s">
        <v>114</v>
      </c>
      <c r="Q39" s="209" t="s">
        <v>70</v>
      </c>
      <c r="R39" s="209" t="s">
        <v>70</v>
      </c>
      <c r="S39" s="209" t="s">
        <v>128</v>
      </c>
      <c r="T39" s="209" t="s">
        <v>70</v>
      </c>
      <c r="U39" s="212">
        <v>1.1299999999999999E-2</v>
      </c>
      <c r="V39" s="209" t="s">
        <v>70</v>
      </c>
      <c r="W39" s="209" t="s">
        <v>70</v>
      </c>
      <c r="X39" s="209" t="s">
        <v>116</v>
      </c>
      <c r="Y39" s="209" t="s">
        <v>70</v>
      </c>
      <c r="Z39" s="209" t="s">
        <v>70</v>
      </c>
      <c r="AA39" s="209">
        <v>1</v>
      </c>
    </row>
    <row r="40" spans="1:27" s="211" customFormat="1" ht="45" customHeight="1">
      <c r="A40" s="209">
        <v>31</v>
      </c>
      <c r="B40" s="209">
        <v>2</v>
      </c>
      <c r="C40" s="288" t="s">
        <v>0</v>
      </c>
      <c r="D40" s="209" t="s">
        <v>129</v>
      </c>
      <c r="E40" s="210" t="s">
        <v>130</v>
      </c>
      <c r="F40" s="209" t="s">
        <v>70</v>
      </c>
      <c r="G40" s="209" t="s">
        <v>77</v>
      </c>
      <c r="H40" s="209" t="s">
        <v>69</v>
      </c>
      <c r="I40" s="209"/>
      <c r="J40" s="209" t="s">
        <v>68</v>
      </c>
      <c r="K40" s="209" t="s">
        <v>129</v>
      </c>
      <c r="L40" s="209" t="s">
        <v>68</v>
      </c>
      <c r="M40" s="209" t="s">
        <v>72</v>
      </c>
      <c r="N40" s="209" t="s">
        <v>71</v>
      </c>
      <c r="O40" s="209" t="s">
        <v>92</v>
      </c>
      <c r="P40" s="209" t="s">
        <v>131</v>
      </c>
      <c r="Q40" s="209" t="s">
        <v>70</v>
      </c>
      <c r="R40" s="209" t="s">
        <v>70</v>
      </c>
      <c r="S40" s="209" t="s">
        <v>132</v>
      </c>
      <c r="T40" s="209" t="s">
        <v>70</v>
      </c>
      <c r="U40" s="212">
        <v>1E-4</v>
      </c>
      <c r="V40" s="209" t="s">
        <v>70</v>
      </c>
      <c r="W40" s="209" t="s">
        <v>70</v>
      </c>
      <c r="X40" s="209" t="s">
        <v>70</v>
      </c>
      <c r="Y40" s="209" t="s">
        <v>133</v>
      </c>
      <c r="Z40" s="209" t="s">
        <v>70</v>
      </c>
      <c r="AA40" s="209">
        <v>2</v>
      </c>
    </row>
    <row r="41" spans="1:27" s="211" customFormat="1" ht="45" customHeight="1">
      <c r="A41" s="209">
        <v>32</v>
      </c>
      <c r="B41" s="209">
        <v>1</v>
      </c>
      <c r="C41" s="288" t="s">
        <v>0</v>
      </c>
      <c r="D41" s="209" t="s">
        <v>134</v>
      </c>
      <c r="E41" s="210" t="s">
        <v>135</v>
      </c>
      <c r="F41" s="209" t="s">
        <v>70</v>
      </c>
      <c r="G41" s="209" t="s">
        <v>77</v>
      </c>
      <c r="H41" s="209" t="s">
        <v>69</v>
      </c>
      <c r="I41" s="209"/>
      <c r="J41" s="209" t="s">
        <v>68</v>
      </c>
      <c r="K41" s="209" t="s">
        <v>134</v>
      </c>
      <c r="L41" s="209" t="s">
        <v>68</v>
      </c>
      <c r="M41" s="209" t="s">
        <v>72</v>
      </c>
      <c r="N41" s="209" t="s">
        <v>71</v>
      </c>
      <c r="O41" s="209" t="s">
        <v>136</v>
      </c>
      <c r="P41" s="209" t="s">
        <v>137</v>
      </c>
      <c r="Q41" s="209" t="s">
        <v>70</v>
      </c>
      <c r="R41" s="209" t="s">
        <v>138</v>
      </c>
      <c r="S41" s="209" t="s">
        <v>70</v>
      </c>
      <c r="T41" s="209" t="s">
        <v>70</v>
      </c>
      <c r="U41" s="212">
        <v>8.0000000000000004E-4</v>
      </c>
      <c r="V41" s="209" t="s">
        <v>70</v>
      </c>
      <c r="W41" s="209" t="s">
        <v>70</v>
      </c>
      <c r="X41" s="209" t="s">
        <v>70</v>
      </c>
      <c r="Y41" s="209" t="s">
        <v>70</v>
      </c>
      <c r="Z41" s="209" t="s">
        <v>70</v>
      </c>
      <c r="AA41" s="209">
        <v>1</v>
      </c>
    </row>
    <row r="42" spans="1:27" s="211" customFormat="1" ht="45" customHeight="1">
      <c r="A42" s="209">
        <v>33</v>
      </c>
      <c r="B42" s="209">
        <v>1</v>
      </c>
      <c r="C42" s="288" t="s">
        <v>0</v>
      </c>
      <c r="D42" s="209" t="s">
        <v>139</v>
      </c>
      <c r="E42" s="210" t="s">
        <v>140</v>
      </c>
      <c r="F42" s="209" t="s">
        <v>70</v>
      </c>
      <c r="G42" s="209" t="s">
        <v>77</v>
      </c>
      <c r="H42" s="209" t="s">
        <v>69</v>
      </c>
      <c r="I42" s="209"/>
      <c r="J42" s="209" t="s">
        <v>68</v>
      </c>
      <c r="K42" s="209" t="s">
        <v>139</v>
      </c>
      <c r="L42" s="209" t="s">
        <v>68</v>
      </c>
      <c r="M42" s="209" t="s">
        <v>72</v>
      </c>
      <c r="N42" s="209" t="s">
        <v>71</v>
      </c>
      <c r="O42" s="209" t="s">
        <v>73</v>
      </c>
      <c r="P42" s="209" t="s">
        <v>74</v>
      </c>
      <c r="Q42" s="209" t="s">
        <v>70</v>
      </c>
      <c r="R42" s="209" t="s">
        <v>70</v>
      </c>
      <c r="S42" s="209" t="s">
        <v>141</v>
      </c>
      <c r="T42" s="209" t="s">
        <v>70</v>
      </c>
      <c r="U42" s="212">
        <v>9.0999999999999998E-2</v>
      </c>
      <c r="V42" s="209" t="s">
        <v>70</v>
      </c>
      <c r="W42" s="209" t="s">
        <v>70</v>
      </c>
      <c r="X42" s="209" t="s">
        <v>70</v>
      </c>
      <c r="Y42" s="209" t="s">
        <v>70</v>
      </c>
      <c r="Z42" s="209" t="s">
        <v>70</v>
      </c>
      <c r="AA42" s="209">
        <v>1</v>
      </c>
    </row>
    <row r="43" spans="1:27" s="211" customFormat="1" ht="45" customHeight="1">
      <c r="A43" s="209">
        <v>34</v>
      </c>
      <c r="B43" s="209">
        <v>2</v>
      </c>
      <c r="C43" s="288" t="s">
        <v>0</v>
      </c>
      <c r="D43" s="209" t="s">
        <v>142</v>
      </c>
      <c r="E43" s="210" t="s">
        <v>143</v>
      </c>
      <c r="F43" s="209" t="s">
        <v>70</v>
      </c>
      <c r="G43" s="209" t="s">
        <v>77</v>
      </c>
      <c r="H43" s="209" t="s">
        <v>69</v>
      </c>
      <c r="I43" s="209"/>
      <c r="J43" s="209" t="s">
        <v>68</v>
      </c>
      <c r="K43" s="209" t="s">
        <v>142</v>
      </c>
      <c r="L43" s="209" t="s">
        <v>68</v>
      </c>
      <c r="M43" s="209" t="s">
        <v>72</v>
      </c>
      <c r="N43" s="209" t="s">
        <v>71</v>
      </c>
      <c r="O43" s="209" t="s">
        <v>78</v>
      </c>
      <c r="P43" s="209" t="s">
        <v>144</v>
      </c>
      <c r="Q43" s="209" t="s">
        <v>70</v>
      </c>
      <c r="R43" s="209" t="s">
        <v>70</v>
      </c>
      <c r="S43" s="209" t="s">
        <v>145</v>
      </c>
      <c r="T43" s="209" t="s">
        <v>70</v>
      </c>
      <c r="U43" s="212">
        <v>1.5299999999999999E-2</v>
      </c>
      <c r="V43" s="209" t="s">
        <v>70</v>
      </c>
      <c r="W43" s="209" t="s">
        <v>70</v>
      </c>
      <c r="X43" s="209" t="s">
        <v>116</v>
      </c>
      <c r="Y43" s="209" t="s">
        <v>70</v>
      </c>
      <c r="Z43" s="209" t="s">
        <v>70</v>
      </c>
      <c r="AA43" s="209">
        <v>1</v>
      </c>
    </row>
    <row r="44" spans="1:27" s="211" customFormat="1" ht="45" customHeight="1">
      <c r="A44" s="209">
        <v>35</v>
      </c>
      <c r="B44" s="209">
        <v>2</v>
      </c>
      <c r="C44" s="288" t="s">
        <v>0</v>
      </c>
      <c r="D44" s="209" t="s">
        <v>146</v>
      </c>
      <c r="E44" s="210" t="s">
        <v>147</v>
      </c>
      <c r="F44" s="209" t="s">
        <v>70</v>
      </c>
      <c r="G44" s="209" t="s">
        <v>77</v>
      </c>
      <c r="H44" s="209" t="s">
        <v>69</v>
      </c>
      <c r="I44" s="209"/>
      <c r="J44" s="209" t="s">
        <v>68</v>
      </c>
      <c r="K44" s="209" t="s">
        <v>146</v>
      </c>
      <c r="L44" s="209" t="s">
        <v>68</v>
      </c>
      <c r="M44" s="209" t="s">
        <v>72</v>
      </c>
      <c r="N44" s="209" t="s">
        <v>71</v>
      </c>
      <c r="O44" s="209" t="s">
        <v>78</v>
      </c>
      <c r="P44" s="209" t="s">
        <v>144</v>
      </c>
      <c r="Q44" s="209" t="s">
        <v>70</v>
      </c>
      <c r="R44" s="209" t="s">
        <v>70</v>
      </c>
      <c r="S44" s="209" t="s">
        <v>141</v>
      </c>
      <c r="T44" s="209" t="s">
        <v>70</v>
      </c>
      <c r="U44" s="212">
        <v>2.81E-2</v>
      </c>
      <c r="V44" s="209" t="s">
        <v>70</v>
      </c>
      <c r="W44" s="209" t="s">
        <v>70</v>
      </c>
      <c r="X44" s="209" t="s">
        <v>116</v>
      </c>
      <c r="Y44" s="209" t="s">
        <v>70</v>
      </c>
      <c r="Z44" s="209" t="s">
        <v>70</v>
      </c>
      <c r="AA44" s="209">
        <v>1</v>
      </c>
    </row>
    <row r="45" spans="1:27" s="211" customFormat="1" ht="45" customHeight="1">
      <c r="A45" s="209">
        <v>36</v>
      </c>
      <c r="B45" s="209">
        <v>2</v>
      </c>
      <c r="C45" s="288" t="s">
        <v>0</v>
      </c>
      <c r="D45" s="209" t="s">
        <v>148</v>
      </c>
      <c r="E45" s="210" t="s">
        <v>149</v>
      </c>
      <c r="F45" s="209" t="s">
        <v>70</v>
      </c>
      <c r="G45" s="209" t="s">
        <v>77</v>
      </c>
      <c r="H45" s="209" t="s">
        <v>69</v>
      </c>
      <c r="I45" s="209"/>
      <c r="J45" s="209" t="s">
        <v>68</v>
      </c>
      <c r="K45" s="209" t="s">
        <v>148</v>
      </c>
      <c r="L45" s="209" t="s">
        <v>68</v>
      </c>
      <c r="M45" s="209" t="s">
        <v>72</v>
      </c>
      <c r="N45" s="209" t="s">
        <v>71</v>
      </c>
      <c r="O45" s="209" t="s">
        <v>92</v>
      </c>
      <c r="P45" s="209" t="s">
        <v>131</v>
      </c>
      <c r="Q45" s="209" t="s">
        <v>70</v>
      </c>
      <c r="R45" s="209" t="s">
        <v>70</v>
      </c>
      <c r="S45" s="209" t="s">
        <v>150</v>
      </c>
      <c r="T45" s="209" t="s">
        <v>70</v>
      </c>
      <c r="U45" s="212">
        <v>1E-4</v>
      </c>
      <c r="V45" s="209" t="s">
        <v>70</v>
      </c>
      <c r="W45" s="209" t="s">
        <v>70</v>
      </c>
      <c r="X45" s="209" t="s">
        <v>70</v>
      </c>
      <c r="Y45" s="209" t="s">
        <v>133</v>
      </c>
      <c r="Z45" s="209" t="s">
        <v>70</v>
      </c>
      <c r="AA45" s="209">
        <v>1</v>
      </c>
    </row>
    <row r="46" spans="1:27" s="211" customFormat="1" ht="45" customHeight="1">
      <c r="A46" s="209">
        <v>37</v>
      </c>
      <c r="B46" s="209">
        <v>1</v>
      </c>
      <c r="C46" s="288" t="s">
        <v>0</v>
      </c>
      <c r="D46" s="209" t="s">
        <v>151</v>
      </c>
      <c r="E46" s="210" t="s">
        <v>152</v>
      </c>
      <c r="F46" s="209" t="s">
        <v>70</v>
      </c>
      <c r="G46" s="209" t="s">
        <v>77</v>
      </c>
      <c r="H46" s="209" t="s">
        <v>69</v>
      </c>
      <c r="I46" s="209"/>
      <c r="J46" s="209" t="s">
        <v>68</v>
      </c>
      <c r="K46" s="209" t="s">
        <v>151</v>
      </c>
      <c r="L46" s="209" t="s">
        <v>68</v>
      </c>
      <c r="M46" s="209" t="s">
        <v>72</v>
      </c>
      <c r="N46" s="209" t="s">
        <v>71</v>
      </c>
      <c r="O46" s="209" t="s">
        <v>78</v>
      </c>
      <c r="P46" s="209" t="s">
        <v>144</v>
      </c>
      <c r="Q46" s="209" t="s">
        <v>70</v>
      </c>
      <c r="R46" s="209" t="s">
        <v>70</v>
      </c>
      <c r="S46" s="209" t="s">
        <v>153</v>
      </c>
      <c r="T46" s="209" t="s">
        <v>70</v>
      </c>
      <c r="U46" s="212">
        <v>1E-3</v>
      </c>
      <c r="V46" s="209" t="s">
        <v>70</v>
      </c>
      <c r="W46" s="209" t="s">
        <v>70</v>
      </c>
      <c r="X46" s="209" t="s">
        <v>70</v>
      </c>
      <c r="Y46" s="209" t="s">
        <v>70</v>
      </c>
      <c r="Z46" s="209" t="s">
        <v>70</v>
      </c>
      <c r="AA46" s="209">
        <v>1</v>
      </c>
    </row>
    <row r="47" spans="1:27" s="211" customFormat="1" ht="45" customHeight="1">
      <c r="A47" s="209">
        <v>38</v>
      </c>
      <c r="B47" s="209">
        <v>1</v>
      </c>
      <c r="C47" s="288" t="s">
        <v>0</v>
      </c>
      <c r="D47" s="209" t="s">
        <v>307</v>
      </c>
      <c r="E47" s="210" t="s">
        <v>308</v>
      </c>
      <c r="F47" s="209" t="s">
        <v>70</v>
      </c>
      <c r="G47" s="209" t="s">
        <v>77</v>
      </c>
      <c r="H47" s="209" t="s">
        <v>69</v>
      </c>
      <c r="I47" s="209"/>
      <c r="J47" s="209" t="s">
        <v>68</v>
      </c>
      <c r="K47" s="209" t="s">
        <v>307</v>
      </c>
      <c r="L47" s="209" t="s">
        <v>68</v>
      </c>
      <c r="M47" s="209" t="s">
        <v>72</v>
      </c>
      <c r="N47" s="209" t="s">
        <v>71</v>
      </c>
      <c r="O47" s="209" t="s">
        <v>78</v>
      </c>
      <c r="P47" s="209" t="s">
        <v>154</v>
      </c>
      <c r="Q47" s="209" t="s">
        <v>70</v>
      </c>
      <c r="R47" s="209" t="s">
        <v>70</v>
      </c>
      <c r="S47" s="209" t="s">
        <v>155</v>
      </c>
      <c r="T47" s="209" t="s">
        <v>70</v>
      </c>
      <c r="U47" s="212">
        <v>0.47210000000000002</v>
      </c>
      <c r="V47" s="209" t="s">
        <v>70</v>
      </c>
      <c r="W47" s="209" t="s">
        <v>70</v>
      </c>
      <c r="X47" s="209" t="s">
        <v>70</v>
      </c>
      <c r="Y47" s="209" t="s">
        <v>70</v>
      </c>
      <c r="Z47" s="209" t="s">
        <v>70</v>
      </c>
      <c r="AA47" s="209">
        <v>1</v>
      </c>
    </row>
    <row r="48" spans="1:27" s="211" customFormat="1" ht="45" customHeight="1">
      <c r="A48" s="209">
        <v>39</v>
      </c>
      <c r="B48" s="209">
        <v>1</v>
      </c>
      <c r="C48" s="288" t="s">
        <v>0</v>
      </c>
      <c r="D48" s="209" t="s">
        <v>156</v>
      </c>
      <c r="E48" s="210" t="s">
        <v>157</v>
      </c>
      <c r="F48" s="209" t="s">
        <v>33</v>
      </c>
      <c r="G48" s="209" t="s">
        <v>77</v>
      </c>
      <c r="H48" s="209" t="s">
        <v>69</v>
      </c>
      <c r="I48" s="209"/>
      <c r="J48" s="209" t="s">
        <v>68</v>
      </c>
      <c r="K48" s="209" t="s">
        <v>156</v>
      </c>
      <c r="L48" s="209" t="s">
        <v>68</v>
      </c>
      <c r="M48" s="209" t="s">
        <v>72</v>
      </c>
      <c r="N48" s="209" t="s">
        <v>71</v>
      </c>
      <c r="O48" s="209" t="s">
        <v>73</v>
      </c>
      <c r="P48" s="209" t="s">
        <v>131</v>
      </c>
      <c r="Q48" s="209" t="s">
        <v>70</v>
      </c>
      <c r="R48" s="209" t="s">
        <v>70</v>
      </c>
      <c r="S48" s="209" t="s">
        <v>158</v>
      </c>
      <c r="T48" s="209" t="s">
        <v>70</v>
      </c>
      <c r="U48" s="212">
        <v>5.0999999999999997E-2</v>
      </c>
      <c r="V48" s="209" t="s">
        <v>70</v>
      </c>
      <c r="W48" s="209" t="s">
        <v>70</v>
      </c>
      <c r="X48" s="209" t="s">
        <v>70</v>
      </c>
      <c r="Y48" s="209" t="s">
        <v>70</v>
      </c>
      <c r="Z48" s="209" t="s">
        <v>70</v>
      </c>
      <c r="AA48" s="209">
        <v>1</v>
      </c>
    </row>
    <row r="49" spans="1:27" s="211" customFormat="1" ht="45" customHeight="1">
      <c r="A49" s="209">
        <v>40</v>
      </c>
      <c r="B49" s="209">
        <v>1</v>
      </c>
      <c r="C49" s="288" t="s">
        <v>0</v>
      </c>
      <c r="D49" s="209" t="s">
        <v>309</v>
      </c>
      <c r="E49" s="210" t="s">
        <v>159</v>
      </c>
      <c r="F49" s="209" t="s">
        <v>33</v>
      </c>
      <c r="G49" s="209" t="s">
        <v>77</v>
      </c>
      <c r="H49" s="209" t="s">
        <v>69</v>
      </c>
      <c r="I49" s="209"/>
      <c r="J49" s="209" t="s">
        <v>68</v>
      </c>
      <c r="K49" s="209" t="s">
        <v>309</v>
      </c>
      <c r="L49" s="209" t="s">
        <v>68</v>
      </c>
      <c r="M49" s="209" t="s">
        <v>72</v>
      </c>
      <c r="N49" s="209" t="s">
        <v>71</v>
      </c>
      <c r="O49" s="209" t="s">
        <v>78</v>
      </c>
      <c r="P49" s="209" t="s">
        <v>160</v>
      </c>
      <c r="Q49" s="209" t="s">
        <v>70</v>
      </c>
      <c r="R49" s="209" t="s">
        <v>70</v>
      </c>
      <c r="S49" s="209" t="s">
        <v>161</v>
      </c>
      <c r="T49" s="209" t="s">
        <v>70</v>
      </c>
      <c r="U49" s="212">
        <v>1.2999999999999999E-2</v>
      </c>
      <c r="V49" s="209" t="s">
        <v>70</v>
      </c>
      <c r="W49" s="209" t="s">
        <v>70</v>
      </c>
      <c r="X49" s="209" t="s">
        <v>70</v>
      </c>
      <c r="Y49" s="209" t="s">
        <v>70</v>
      </c>
      <c r="Z49" s="209" t="s">
        <v>70</v>
      </c>
      <c r="AA49" s="209">
        <v>1</v>
      </c>
    </row>
    <row r="50" spans="1:27" s="211" customFormat="1" ht="45" customHeight="1">
      <c r="A50" s="209">
        <v>41</v>
      </c>
      <c r="B50" s="209">
        <v>1</v>
      </c>
      <c r="C50" s="288" t="s">
        <v>0</v>
      </c>
      <c r="D50" s="209" t="s">
        <v>162</v>
      </c>
      <c r="E50" s="210" t="s">
        <v>163</v>
      </c>
      <c r="F50" s="209" t="s">
        <v>371</v>
      </c>
      <c r="G50" s="209" t="s">
        <v>77</v>
      </c>
      <c r="H50" s="209" t="s">
        <v>69</v>
      </c>
      <c r="I50" s="209"/>
      <c r="J50" s="209" t="s">
        <v>68</v>
      </c>
      <c r="K50" s="209" t="s">
        <v>162</v>
      </c>
      <c r="L50" s="209" t="s">
        <v>68</v>
      </c>
      <c r="M50" s="209" t="s">
        <v>72</v>
      </c>
      <c r="N50" s="209" t="s">
        <v>71</v>
      </c>
      <c r="O50" s="209" t="s">
        <v>164</v>
      </c>
      <c r="P50" s="209" t="s">
        <v>74</v>
      </c>
      <c r="Q50" s="209" t="s">
        <v>70</v>
      </c>
      <c r="R50" s="209" t="s">
        <v>70</v>
      </c>
      <c r="S50" s="209" t="s">
        <v>165</v>
      </c>
      <c r="T50" s="209" t="s">
        <v>70</v>
      </c>
      <c r="U50" s="212" t="s">
        <v>34</v>
      </c>
      <c r="V50" s="209" t="s">
        <v>70</v>
      </c>
      <c r="W50" s="209" t="s">
        <v>70</v>
      </c>
      <c r="X50" s="209" t="s">
        <v>70</v>
      </c>
      <c r="Y50" s="209" t="s">
        <v>70</v>
      </c>
      <c r="Z50" s="209" t="s">
        <v>70</v>
      </c>
      <c r="AA50" s="209">
        <v>1</v>
      </c>
    </row>
    <row r="51" spans="1:27" s="211" customFormat="1" ht="45" customHeight="1">
      <c r="A51" s="209">
        <v>42</v>
      </c>
      <c r="B51" s="209">
        <v>1</v>
      </c>
      <c r="C51" s="288" t="s">
        <v>297</v>
      </c>
      <c r="D51" s="209" t="s">
        <v>166</v>
      </c>
      <c r="E51" s="210" t="s">
        <v>167</v>
      </c>
      <c r="F51" s="209" t="s">
        <v>35</v>
      </c>
      <c r="G51" s="209" t="s">
        <v>77</v>
      </c>
      <c r="H51" s="209" t="s">
        <v>69</v>
      </c>
      <c r="I51" s="209"/>
      <c r="J51" s="209" t="s">
        <v>68</v>
      </c>
      <c r="K51" s="209" t="s">
        <v>166</v>
      </c>
      <c r="L51" s="209" t="s">
        <v>68</v>
      </c>
      <c r="M51" s="209" t="s">
        <v>72</v>
      </c>
      <c r="N51" s="209" t="s">
        <v>71</v>
      </c>
      <c r="O51" s="209" t="s">
        <v>168</v>
      </c>
      <c r="P51" s="209" t="s">
        <v>74</v>
      </c>
      <c r="Q51" s="209" t="s">
        <v>70</v>
      </c>
      <c r="R51" s="209" t="s">
        <v>70</v>
      </c>
      <c r="S51" s="209" t="s">
        <v>70</v>
      </c>
      <c r="T51" s="209" t="s">
        <v>70</v>
      </c>
      <c r="U51" s="212"/>
      <c r="V51" s="209" t="s">
        <v>70</v>
      </c>
      <c r="W51" s="209" t="s">
        <v>70</v>
      </c>
      <c r="X51" s="209" t="s">
        <v>70</v>
      </c>
      <c r="Y51" s="209" t="s">
        <v>70</v>
      </c>
      <c r="Z51" s="209" t="s">
        <v>70</v>
      </c>
      <c r="AA51" s="209">
        <v>1</v>
      </c>
    </row>
    <row r="52" spans="1:27" s="211" customFormat="1" ht="77.25" customHeight="1">
      <c r="A52" s="209">
        <v>43</v>
      </c>
      <c r="B52" s="209">
        <v>2</v>
      </c>
      <c r="C52" s="288" t="s">
        <v>297</v>
      </c>
      <c r="D52" s="229" t="s">
        <v>327</v>
      </c>
      <c r="E52" s="230" t="s">
        <v>894</v>
      </c>
      <c r="F52" s="210" t="s">
        <v>312</v>
      </c>
      <c r="G52" s="209" t="s">
        <v>80</v>
      </c>
      <c r="H52" s="209" t="s">
        <v>69</v>
      </c>
      <c r="I52" s="209"/>
      <c r="J52" s="209" t="s">
        <v>68</v>
      </c>
      <c r="K52" s="209" t="s">
        <v>327</v>
      </c>
      <c r="L52" s="209" t="s">
        <v>68</v>
      </c>
      <c r="M52" s="209" t="s">
        <v>72</v>
      </c>
      <c r="N52" s="209" t="s">
        <v>71</v>
      </c>
      <c r="O52" s="209" t="s">
        <v>36</v>
      </c>
      <c r="P52" s="209" t="s">
        <v>74</v>
      </c>
      <c r="Q52" s="209" t="s">
        <v>70</v>
      </c>
      <c r="R52" s="209" t="s">
        <v>70</v>
      </c>
      <c r="S52" s="209" t="s">
        <v>70</v>
      </c>
      <c r="T52" s="209" t="s">
        <v>70</v>
      </c>
      <c r="U52" s="212">
        <v>9.4944000000000006</v>
      </c>
      <c r="V52" s="209" t="s">
        <v>70</v>
      </c>
      <c r="W52" s="209" t="s">
        <v>70</v>
      </c>
      <c r="X52" s="209" t="s">
        <v>299</v>
      </c>
      <c r="Y52" s="209" t="s">
        <v>357</v>
      </c>
      <c r="Z52" s="209" t="s">
        <v>70</v>
      </c>
      <c r="AA52" s="209">
        <v>1</v>
      </c>
    </row>
    <row r="53" spans="1:27" s="211" customFormat="1" ht="45" customHeight="1">
      <c r="A53" s="209">
        <v>44</v>
      </c>
      <c r="B53" s="209">
        <v>2</v>
      </c>
      <c r="C53" s="288" t="s">
        <v>0</v>
      </c>
      <c r="D53" s="209" t="s">
        <v>328</v>
      </c>
      <c r="E53" s="210" t="s">
        <v>329</v>
      </c>
      <c r="F53" s="210" t="s">
        <v>313</v>
      </c>
      <c r="G53" s="209" t="s">
        <v>77</v>
      </c>
      <c r="H53" s="209" t="s">
        <v>69</v>
      </c>
      <c r="I53" s="209"/>
      <c r="J53" s="209" t="s">
        <v>68</v>
      </c>
      <c r="K53" s="209" t="s">
        <v>328</v>
      </c>
      <c r="L53" s="209" t="s">
        <v>68</v>
      </c>
      <c r="M53" s="209" t="s">
        <v>72</v>
      </c>
      <c r="N53" s="209" t="s">
        <v>71</v>
      </c>
      <c r="O53" s="209" t="s">
        <v>314</v>
      </c>
      <c r="P53" s="209" t="s">
        <v>330</v>
      </c>
      <c r="Q53" s="209" t="s">
        <v>70</v>
      </c>
      <c r="R53" s="209" t="s">
        <v>331</v>
      </c>
      <c r="S53" s="209" t="s">
        <v>315</v>
      </c>
      <c r="T53" s="209" t="s">
        <v>70</v>
      </c>
      <c r="U53" s="212">
        <v>3.04E-2</v>
      </c>
      <c r="V53" s="209" t="s">
        <v>70</v>
      </c>
      <c r="W53" s="209" t="s">
        <v>70</v>
      </c>
      <c r="X53" s="209" t="s">
        <v>70</v>
      </c>
      <c r="Y53" s="209" t="s">
        <v>316</v>
      </c>
      <c r="Z53" s="209" t="s">
        <v>70</v>
      </c>
      <c r="AA53" s="209">
        <v>1</v>
      </c>
    </row>
    <row r="54" spans="1:27" s="211" customFormat="1" ht="45" customHeight="1">
      <c r="A54" s="209">
        <v>45</v>
      </c>
      <c r="B54" s="209">
        <v>2</v>
      </c>
      <c r="C54" s="288" t="s">
        <v>0</v>
      </c>
      <c r="D54" s="209" t="s">
        <v>332</v>
      </c>
      <c r="E54" s="210" t="s">
        <v>333</v>
      </c>
      <c r="F54" s="210" t="s">
        <v>317</v>
      </c>
      <c r="G54" s="209" t="s">
        <v>77</v>
      </c>
      <c r="H54" s="209" t="s">
        <v>69</v>
      </c>
      <c r="I54" s="209"/>
      <c r="J54" s="209" t="s">
        <v>68</v>
      </c>
      <c r="K54" s="209" t="s">
        <v>332</v>
      </c>
      <c r="L54" s="209" t="s">
        <v>68</v>
      </c>
      <c r="M54" s="209" t="s">
        <v>72</v>
      </c>
      <c r="N54" s="209" t="s">
        <v>71</v>
      </c>
      <c r="O54" s="209" t="s">
        <v>314</v>
      </c>
      <c r="P54" s="209" t="s">
        <v>330</v>
      </c>
      <c r="Q54" s="209" t="s">
        <v>70</v>
      </c>
      <c r="R54" s="209" t="s">
        <v>331</v>
      </c>
      <c r="S54" s="209" t="s">
        <v>318</v>
      </c>
      <c r="T54" s="209" t="s">
        <v>70</v>
      </c>
      <c r="U54" s="212">
        <v>3.0300000000000001E-2</v>
      </c>
      <c r="V54" s="209" t="s">
        <v>70</v>
      </c>
      <c r="W54" s="209" t="s">
        <v>70</v>
      </c>
      <c r="X54" s="209" t="s">
        <v>70</v>
      </c>
      <c r="Y54" s="209" t="s">
        <v>316</v>
      </c>
      <c r="Z54" s="209" t="s">
        <v>70</v>
      </c>
      <c r="AA54" s="209">
        <v>1</v>
      </c>
    </row>
    <row r="55" spans="1:27" s="211" customFormat="1" ht="45" customHeight="1">
      <c r="A55" s="209">
        <v>46</v>
      </c>
      <c r="B55" s="209">
        <v>2</v>
      </c>
      <c r="C55" s="288" t="s">
        <v>0</v>
      </c>
      <c r="D55" s="209" t="s">
        <v>334</v>
      </c>
      <c r="E55" s="210" t="s">
        <v>241</v>
      </c>
      <c r="F55" s="209" t="s">
        <v>70</v>
      </c>
      <c r="G55" s="209" t="s">
        <v>77</v>
      </c>
      <c r="H55" s="209" t="s">
        <v>69</v>
      </c>
      <c r="I55" s="209"/>
      <c r="J55" s="209" t="s">
        <v>68</v>
      </c>
      <c r="K55" s="209" t="s">
        <v>334</v>
      </c>
      <c r="L55" s="209" t="s">
        <v>68</v>
      </c>
      <c r="M55" s="209" t="s">
        <v>72</v>
      </c>
      <c r="N55" s="209" t="s">
        <v>71</v>
      </c>
      <c r="O55" s="209" t="s">
        <v>32</v>
      </c>
      <c r="P55" s="209" t="s">
        <v>131</v>
      </c>
      <c r="Q55" s="209" t="s">
        <v>70</v>
      </c>
      <c r="R55" s="209" t="s">
        <v>70</v>
      </c>
      <c r="S55" s="209" t="s">
        <v>70</v>
      </c>
      <c r="T55" s="209" t="s">
        <v>70</v>
      </c>
      <c r="U55" s="212"/>
      <c r="V55" s="209" t="s">
        <v>70</v>
      </c>
      <c r="W55" s="209" t="s">
        <v>70</v>
      </c>
      <c r="X55" s="209" t="s">
        <v>70</v>
      </c>
      <c r="Y55" s="209" t="s">
        <v>319</v>
      </c>
      <c r="Z55" s="209" t="s">
        <v>70</v>
      </c>
      <c r="AA55" s="209">
        <v>1</v>
      </c>
    </row>
    <row r="56" spans="1:27" s="211" customFormat="1" ht="45" customHeight="1">
      <c r="A56" s="209">
        <v>47</v>
      </c>
      <c r="B56" s="209">
        <v>2</v>
      </c>
      <c r="C56" s="288" t="s">
        <v>0</v>
      </c>
      <c r="D56" s="209" t="s">
        <v>335</v>
      </c>
      <c r="E56" s="210" t="s">
        <v>336</v>
      </c>
      <c r="F56" s="209" t="s">
        <v>70</v>
      </c>
      <c r="G56" s="209" t="s">
        <v>77</v>
      </c>
      <c r="H56" s="209" t="s">
        <v>69</v>
      </c>
      <c r="I56" s="209"/>
      <c r="J56" s="209" t="s">
        <v>68</v>
      </c>
      <c r="K56" s="209" t="s">
        <v>335</v>
      </c>
      <c r="L56" s="209" t="s">
        <v>68</v>
      </c>
      <c r="M56" s="209" t="s">
        <v>72</v>
      </c>
      <c r="N56" s="209" t="s">
        <v>71</v>
      </c>
      <c r="O56" s="209" t="s">
        <v>41</v>
      </c>
      <c r="P56" s="209" t="s">
        <v>131</v>
      </c>
      <c r="Q56" s="209" t="s">
        <v>70</v>
      </c>
      <c r="R56" s="209" t="s">
        <v>70</v>
      </c>
      <c r="S56" s="209" t="s">
        <v>320</v>
      </c>
      <c r="T56" s="209" t="s">
        <v>70</v>
      </c>
      <c r="U56" s="212">
        <v>2.9999999999999997E-4</v>
      </c>
      <c r="V56" s="209" t="s">
        <v>70</v>
      </c>
      <c r="W56" s="209" t="s">
        <v>70</v>
      </c>
      <c r="X56" s="209" t="s">
        <v>70</v>
      </c>
      <c r="Y56" s="209" t="s">
        <v>40</v>
      </c>
      <c r="Z56" s="209" t="s">
        <v>70</v>
      </c>
      <c r="AA56" s="209">
        <v>1</v>
      </c>
    </row>
    <row r="57" spans="1:27" s="211" customFormat="1" ht="45" customHeight="1">
      <c r="A57" s="209">
        <v>48</v>
      </c>
      <c r="B57" s="209">
        <v>2</v>
      </c>
      <c r="C57" s="288" t="s">
        <v>0</v>
      </c>
      <c r="D57" s="209" t="s">
        <v>337</v>
      </c>
      <c r="E57" s="210" t="s">
        <v>338</v>
      </c>
      <c r="F57" s="209" t="s">
        <v>70</v>
      </c>
      <c r="G57" s="209" t="s">
        <v>77</v>
      </c>
      <c r="H57" s="209" t="s">
        <v>69</v>
      </c>
      <c r="I57" s="209"/>
      <c r="J57" s="209" t="s">
        <v>68</v>
      </c>
      <c r="K57" s="209" t="s">
        <v>337</v>
      </c>
      <c r="L57" s="209" t="s">
        <v>68</v>
      </c>
      <c r="M57" s="209" t="s">
        <v>72</v>
      </c>
      <c r="N57" s="209" t="s">
        <v>71</v>
      </c>
      <c r="O57" s="209" t="s">
        <v>41</v>
      </c>
      <c r="P57" s="209" t="s">
        <v>131</v>
      </c>
      <c r="Q57" s="209" t="s">
        <v>70</v>
      </c>
      <c r="R57" s="209" t="s">
        <v>70</v>
      </c>
      <c r="S57" s="209" t="s">
        <v>321</v>
      </c>
      <c r="T57" s="209" t="s">
        <v>70</v>
      </c>
      <c r="U57" s="212">
        <v>0.39600000000000002</v>
      </c>
      <c r="V57" s="209" t="s">
        <v>70</v>
      </c>
      <c r="W57" s="209" t="s">
        <v>70</v>
      </c>
      <c r="X57" s="209" t="s">
        <v>70</v>
      </c>
      <c r="Y57" s="209" t="s">
        <v>322</v>
      </c>
      <c r="Z57" s="209" t="s">
        <v>70</v>
      </c>
      <c r="AA57" s="209">
        <v>1</v>
      </c>
    </row>
    <row r="58" spans="1:27" s="211" customFormat="1" ht="45" customHeight="1">
      <c r="A58" s="209">
        <v>49</v>
      </c>
      <c r="B58" s="209">
        <v>2</v>
      </c>
      <c r="C58" s="288" t="s">
        <v>0</v>
      </c>
      <c r="D58" s="209" t="s">
        <v>339</v>
      </c>
      <c r="E58" s="210" t="s">
        <v>340</v>
      </c>
      <c r="F58" s="209" t="s">
        <v>70</v>
      </c>
      <c r="G58" s="209" t="s">
        <v>77</v>
      </c>
      <c r="H58" s="209" t="s">
        <v>69</v>
      </c>
      <c r="I58" s="209"/>
      <c r="J58" s="209" t="s">
        <v>68</v>
      </c>
      <c r="K58" s="209" t="s">
        <v>339</v>
      </c>
      <c r="L58" s="209" t="s">
        <v>68</v>
      </c>
      <c r="M58" s="209" t="s">
        <v>72</v>
      </c>
      <c r="N58" s="209" t="s">
        <v>71</v>
      </c>
      <c r="O58" s="209" t="s">
        <v>41</v>
      </c>
      <c r="P58" s="209" t="s">
        <v>131</v>
      </c>
      <c r="Q58" s="209" t="s">
        <v>70</v>
      </c>
      <c r="R58" s="209" t="s">
        <v>70</v>
      </c>
      <c r="S58" s="209" t="s">
        <v>323</v>
      </c>
      <c r="T58" s="209" t="s">
        <v>70</v>
      </c>
      <c r="U58" s="212">
        <v>1E-4</v>
      </c>
      <c r="V58" s="209" t="s">
        <v>70</v>
      </c>
      <c r="W58" s="209" t="s">
        <v>70</v>
      </c>
      <c r="X58" s="209" t="s">
        <v>70</v>
      </c>
      <c r="Y58" s="209" t="s">
        <v>40</v>
      </c>
      <c r="Z58" s="209" t="s">
        <v>70</v>
      </c>
      <c r="AA58" s="209">
        <v>1</v>
      </c>
    </row>
    <row r="59" spans="1:27" s="211" customFormat="1" ht="45" customHeight="1">
      <c r="A59" s="209">
        <v>50</v>
      </c>
      <c r="B59" s="209">
        <v>2</v>
      </c>
      <c r="C59" s="288" t="s">
        <v>0</v>
      </c>
      <c r="D59" s="209" t="s">
        <v>341</v>
      </c>
      <c r="E59" s="210" t="s">
        <v>342</v>
      </c>
      <c r="F59" s="209" t="s">
        <v>324</v>
      </c>
      <c r="G59" s="209" t="s">
        <v>77</v>
      </c>
      <c r="H59" s="209" t="s">
        <v>69</v>
      </c>
      <c r="I59" s="209"/>
      <c r="J59" s="209" t="s">
        <v>68</v>
      </c>
      <c r="K59" s="209" t="s">
        <v>341</v>
      </c>
      <c r="L59" s="209" t="s">
        <v>68</v>
      </c>
      <c r="M59" s="209" t="s">
        <v>72</v>
      </c>
      <c r="N59" s="209" t="s">
        <v>71</v>
      </c>
      <c r="O59" s="209" t="s">
        <v>36</v>
      </c>
      <c r="P59" s="209" t="s">
        <v>74</v>
      </c>
      <c r="Q59" s="209" t="s">
        <v>70</v>
      </c>
      <c r="R59" s="209" t="s">
        <v>70</v>
      </c>
      <c r="S59" s="209" t="s">
        <v>325</v>
      </c>
      <c r="T59" s="209" t="s">
        <v>70</v>
      </c>
      <c r="U59" s="212">
        <v>0.42399999999999999</v>
      </c>
      <c r="V59" s="209" t="s">
        <v>70</v>
      </c>
      <c r="W59" s="209" t="s">
        <v>70</v>
      </c>
      <c r="X59" s="209" t="s">
        <v>70</v>
      </c>
      <c r="Y59" s="209" t="s">
        <v>38</v>
      </c>
      <c r="Z59" s="209" t="s">
        <v>70</v>
      </c>
      <c r="AA59" s="209">
        <v>1</v>
      </c>
    </row>
    <row r="60" spans="1:27" s="211" customFormat="1" ht="45" customHeight="1">
      <c r="A60" s="209">
        <v>51</v>
      </c>
      <c r="B60" s="209">
        <v>2</v>
      </c>
      <c r="C60" s="288" t="s">
        <v>0</v>
      </c>
      <c r="D60" s="209" t="s">
        <v>343</v>
      </c>
      <c r="E60" s="210" t="s">
        <v>344</v>
      </c>
      <c r="F60" s="209" t="s">
        <v>326</v>
      </c>
      <c r="G60" s="209" t="s">
        <v>77</v>
      </c>
      <c r="H60" s="209" t="s">
        <v>69</v>
      </c>
      <c r="I60" s="209"/>
      <c r="J60" s="209" t="s">
        <v>68</v>
      </c>
      <c r="K60" s="209" t="s">
        <v>343</v>
      </c>
      <c r="L60" s="209" t="s">
        <v>68</v>
      </c>
      <c r="M60" s="209" t="s">
        <v>72</v>
      </c>
      <c r="N60" s="209" t="s">
        <v>71</v>
      </c>
      <c r="O60" s="209" t="s">
        <v>32</v>
      </c>
      <c r="P60" s="209" t="s">
        <v>70</v>
      </c>
      <c r="Q60" s="209" t="s">
        <v>70</v>
      </c>
      <c r="R60" s="209" t="s">
        <v>70</v>
      </c>
      <c r="S60" s="209" t="s">
        <v>70</v>
      </c>
      <c r="T60" s="209" t="s">
        <v>70</v>
      </c>
      <c r="U60" s="212">
        <v>1.5800000000000002E-2</v>
      </c>
      <c r="V60" s="209" t="s">
        <v>70</v>
      </c>
      <c r="W60" s="209" t="s">
        <v>70</v>
      </c>
      <c r="X60" s="209" t="s">
        <v>70</v>
      </c>
      <c r="Y60" s="209" t="s">
        <v>358</v>
      </c>
      <c r="Z60" s="209" t="s">
        <v>70</v>
      </c>
      <c r="AA60" s="209">
        <v>2</v>
      </c>
    </row>
    <row r="61" spans="1:27" s="211" customFormat="1" ht="45" customHeight="1">
      <c r="A61" s="209">
        <v>52</v>
      </c>
      <c r="B61" s="209">
        <v>1</v>
      </c>
      <c r="C61" s="288" t="s">
        <v>376</v>
      </c>
      <c r="D61" s="209" t="s">
        <v>383</v>
      </c>
      <c r="E61" s="210" t="s">
        <v>169</v>
      </c>
      <c r="F61" s="209" t="s">
        <v>70</v>
      </c>
      <c r="G61" s="209" t="s">
        <v>77</v>
      </c>
      <c r="H61" s="209" t="s">
        <v>69</v>
      </c>
      <c r="I61" s="209"/>
      <c r="J61" s="209" t="s">
        <v>68</v>
      </c>
      <c r="K61" s="209" t="s">
        <v>383</v>
      </c>
      <c r="L61" s="209" t="s">
        <v>68</v>
      </c>
      <c r="M61" s="209" t="s">
        <v>71</v>
      </c>
      <c r="N61" s="209" t="s">
        <v>72</v>
      </c>
      <c r="O61" s="209" t="s">
        <v>73</v>
      </c>
      <c r="P61" s="209" t="s">
        <v>74</v>
      </c>
      <c r="Q61" s="209" t="s">
        <v>70</v>
      </c>
      <c r="R61" s="209" t="s">
        <v>70</v>
      </c>
      <c r="S61" s="209" t="s">
        <v>170</v>
      </c>
      <c r="T61" s="209" t="s">
        <v>70</v>
      </c>
      <c r="U61" s="212">
        <v>0.5</v>
      </c>
      <c r="V61" s="209" t="s">
        <v>70</v>
      </c>
      <c r="W61" s="209" t="s">
        <v>70</v>
      </c>
      <c r="X61" s="209" t="s">
        <v>70</v>
      </c>
      <c r="Y61" s="209" t="s">
        <v>70</v>
      </c>
      <c r="Z61" s="209" t="s">
        <v>70</v>
      </c>
      <c r="AA61" s="209">
        <v>1</v>
      </c>
    </row>
    <row r="62" spans="1:27" s="211" customFormat="1" ht="45" customHeight="1">
      <c r="A62" s="209">
        <v>53</v>
      </c>
      <c r="B62" s="209">
        <v>2</v>
      </c>
      <c r="C62" s="288" t="s">
        <v>376</v>
      </c>
      <c r="D62" s="229" t="s">
        <v>384</v>
      </c>
      <c r="E62" s="230" t="s">
        <v>893</v>
      </c>
      <c r="F62" s="209" t="s">
        <v>70</v>
      </c>
      <c r="G62" s="209" t="s">
        <v>77</v>
      </c>
      <c r="H62" s="209" t="s">
        <v>69</v>
      </c>
      <c r="I62" s="209"/>
      <c r="J62" s="209" t="s">
        <v>68</v>
      </c>
      <c r="K62" s="209" t="s">
        <v>384</v>
      </c>
      <c r="L62" s="209" t="s">
        <v>68</v>
      </c>
      <c r="M62" s="209" t="s">
        <v>71</v>
      </c>
      <c r="N62" s="209" t="s">
        <v>72</v>
      </c>
      <c r="O62" s="209" t="s">
        <v>70</v>
      </c>
      <c r="P62" s="209" t="s">
        <v>70</v>
      </c>
      <c r="Q62" s="209" t="s">
        <v>70</v>
      </c>
      <c r="R62" s="209" t="s">
        <v>70</v>
      </c>
      <c r="S62" s="209" t="s">
        <v>70</v>
      </c>
      <c r="T62" s="209" t="s">
        <v>70</v>
      </c>
      <c r="U62" s="209" t="s">
        <v>70</v>
      </c>
      <c r="V62" s="209" t="s">
        <v>70</v>
      </c>
      <c r="W62" s="209" t="s">
        <v>70</v>
      </c>
      <c r="X62" s="209" t="s">
        <v>70</v>
      </c>
      <c r="Y62" s="209" t="s">
        <v>70</v>
      </c>
      <c r="Z62" s="209" t="s">
        <v>70</v>
      </c>
      <c r="AA62" s="209">
        <v>1</v>
      </c>
    </row>
    <row r="63" spans="1:27" s="211" customFormat="1" ht="45" customHeight="1">
      <c r="A63" s="209">
        <v>54</v>
      </c>
      <c r="B63" s="209">
        <v>3</v>
      </c>
      <c r="C63" s="288" t="s">
        <v>376</v>
      </c>
      <c r="D63" s="209" t="s">
        <v>171</v>
      </c>
      <c r="E63" s="210" t="s">
        <v>172</v>
      </c>
      <c r="F63" s="209" t="s">
        <v>22</v>
      </c>
      <c r="G63" s="209" t="s">
        <v>77</v>
      </c>
      <c r="H63" s="209" t="s">
        <v>69</v>
      </c>
      <c r="I63" s="209"/>
      <c r="J63" s="209" t="s">
        <v>68</v>
      </c>
      <c r="K63" s="209" t="s">
        <v>171</v>
      </c>
      <c r="L63" s="209" t="s">
        <v>68</v>
      </c>
      <c r="M63" s="209" t="s">
        <v>71</v>
      </c>
      <c r="N63" s="209" t="s">
        <v>72</v>
      </c>
      <c r="O63" s="209" t="s">
        <v>84</v>
      </c>
      <c r="P63" s="209" t="s">
        <v>74</v>
      </c>
      <c r="Q63" s="209" t="s">
        <v>70</v>
      </c>
      <c r="R63" s="209" t="s">
        <v>70</v>
      </c>
      <c r="S63" s="209" t="s">
        <v>70</v>
      </c>
      <c r="T63" s="209" t="s">
        <v>70</v>
      </c>
      <c r="U63" s="209" t="s">
        <v>70</v>
      </c>
      <c r="V63" s="209" t="s">
        <v>70</v>
      </c>
      <c r="W63" s="209" t="s">
        <v>70</v>
      </c>
      <c r="X63" s="209" t="s">
        <v>70</v>
      </c>
      <c r="Y63" s="209" t="s">
        <v>70</v>
      </c>
      <c r="Z63" s="209" t="s">
        <v>70</v>
      </c>
      <c r="AA63" s="209">
        <v>1</v>
      </c>
    </row>
    <row r="64" spans="1:27" s="215" customFormat="1" ht="45" customHeight="1">
      <c r="A64" s="209">
        <v>55</v>
      </c>
      <c r="B64" s="213">
        <v>3</v>
      </c>
      <c r="C64" s="289" t="s">
        <v>297</v>
      </c>
      <c r="D64" s="213" t="s">
        <v>173</v>
      </c>
      <c r="E64" s="214" t="s">
        <v>174</v>
      </c>
      <c r="F64" s="213" t="s">
        <v>22</v>
      </c>
      <c r="G64" s="213" t="s">
        <v>77</v>
      </c>
      <c r="H64" s="213" t="s">
        <v>69</v>
      </c>
      <c r="I64" s="213"/>
      <c r="J64" s="213" t="s">
        <v>68</v>
      </c>
      <c r="K64" s="213" t="s">
        <v>173</v>
      </c>
      <c r="L64" s="213" t="s">
        <v>68</v>
      </c>
      <c r="M64" s="209" t="s">
        <v>72</v>
      </c>
      <c r="N64" s="209" t="s">
        <v>71</v>
      </c>
      <c r="O64" s="213" t="s">
        <v>175</v>
      </c>
      <c r="P64" s="213" t="s">
        <v>70</v>
      </c>
      <c r="Q64" s="213" t="s">
        <v>70</v>
      </c>
      <c r="R64" s="213" t="s">
        <v>70</v>
      </c>
      <c r="S64" s="213" t="s">
        <v>70</v>
      </c>
      <c r="T64" s="213" t="s">
        <v>70</v>
      </c>
      <c r="U64" s="213" t="s">
        <v>70</v>
      </c>
      <c r="V64" s="213" t="s">
        <v>70</v>
      </c>
      <c r="W64" s="213" t="s">
        <v>70</v>
      </c>
      <c r="X64" s="213" t="s">
        <v>70</v>
      </c>
      <c r="Y64" s="213" t="s">
        <v>70</v>
      </c>
      <c r="Z64" s="213" t="s">
        <v>70</v>
      </c>
      <c r="AA64" s="213">
        <v>1</v>
      </c>
    </row>
    <row r="65" spans="1:27" s="211" customFormat="1" ht="45" customHeight="1">
      <c r="A65" s="209">
        <v>56</v>
      </c>
      <c r="B65" s="209">
        <v>2</v>
      </c>
      <c r="C65" s="288" t="s">
        <v>389</v>
      </c>
      <c r="D65" s="209" t="s">
        <v>176</v>
      </c>
      <c r="E65" s="210" t="s">
        <v>177</v>
      </c>
      <c r="F65" s="209" t="s">
        <v>37</v>
      </c>
      <c r="G65" s="209" t="s">
        <v>77</v>
      </c>
      <c r="H65" s="209" t="s">
        <v>69</v>
      </c>
      <c r="I65" s="209"/>
      <c r="J65" s="209" t="s">
        <v>68</v>
      </c>
      <c r="K65" s="209" t="s">
        <v>176</v>
      </c>
      <c r="L65" s="209" t="s">
        <v>68</v>
      </c>
      <c r="M65" s="209" t="s">
        <v>72</v>
      </c>
      <c r="N65" s="209" t="s">
        <v>71</v>
      </c>
      <c r="O65" s="209" t="s">
        <v>175</v>
      </c>
      <c r="P65" s="209" t="s">
        <v>74</v>
      </c>
      <c r="Q65" s="209" t="s">
        <v>70</v>
      </c>
      <c r="R65" s="209" t="s">
        <v>70</v>
      </c>
      <c r="S65" s="209" t="s">
        <v>170</v>
      </c>
      <c r="T65" s="209" t="s">
        <v>70</v>
      </c>
      <c r="U65" s="209" t="s">
        <v>70</v>
      </c>
      <c r="V65" s="209" t="s">
        <v>70</v>
      </c>
      <c r="W65" s="209" t="s">
        <v>70</v>
      </c>
      <c r="X65" s="209" t="s">
        <v>70</v>
      </c>
      <c r="Y65" s="209" t="s">
        <v>70</v>
      </c>
      <c r="Z65" s="209" t="s">
        <v>70</v>
      </c>
      <c r="AA65" s="209">
        <v>1</v>
      </c>
    </row>
    <row r="66" spans="1:27" s="211" customFormat="1" ht="45" customHeight="1">
      <c r="A66" s="209">
        <v>57</v>
      </c>
      <c r="B66" s="213">
        <v>2</v>
      </c>
      <c r="C66" s="289" t="s">
        <v>389</v>
      </c>
      <c r="D66" s="213" t="s">
        <v>178</v>
      </c>
      <c r="E66" s="214" t="s">
        <v>174</v>
      </c>
      <c r="F66" s="213" t="s">
        <v>27</v>
      </c>
      <c r="G66" s="209" t="s">
        <v>77</v>
      </c>
      <c r="H66" s="209" t="s">
        <v>69</v>
      </c>
      <c r="I66" s="213"/>
      <c r="J66" s="209" t="s">
        <v>68</v>
      </c>
      <c r="K66" s="213" t="s">
        <v>178</v>
      </c>
      <c r="L66" s="209" t="s">
        <v>68</v>
      </c>
      <c r="M66" s="209" t="s">
        <v>72</v>
      </c>
      <c r="N66" s="209" t="s">
        <v>71</v>
      </c>
      <c r="O66" s="213" t="s">
        <v>175</v>
      </c>
      <c r="P66" s="209" t="s">
        <v>70</v>
      </c>
      <c r="Q66" s="209" t="s">
        <v>70</v>
      </c>
      <c r="R66" s="209" t="s">
        <v>70</v>
      </c>
      <c r="S66" s="209" t="s">
        <v>70</v>
      </c>
      <c r="T66" s="209" t="s">
        <v>70</v>
      </c>
      <c r="U66" s="209" t="s">
        <v>70</v>
      </c>
      <c r="V66" s="209" t="s">
        <v>70</v>
      </c>
      <c r="W66" s="209" t="s">
        <v>70</v>
      </c>
      <c r="X66" s="209" t="s">
        <v>70</v>
      </c>
      <c r="Y66" s="209" t="s">
        <v>70</v>
      </c>
      <c r="Z66" s="209" t="s">
        <v>70</v>
      </c>
      <c r="AA66" s="209">
        <v>1</v>
      </c>
    </row>
    <row r="67" spans="1:27" s="211" customFormat="1" ht="45" customHeight="1">
      <c r="A67" s="209">
        <v>58</v>
      </c>
      <c r="B67" s="209">
        <v>2</v>
      </c>
      <c r="C67" s="288" t="s">
        <v>376</v>
      </c>
      <c r="D67" s="209" t="s">
        <v>387</v>
      </c>
      <c r="E67" s="210" t="s">
        <v>179</v>
      </c>
      <c r="F67" s="209" t="s">
        <v>22</v>
      </c>
      <c r="G67" s="209" t="s">
        <v>77</v>
      </c>
      <c r="H67" s="209" t="s">
        <v>69</v>
      </c>
      <c r="I67" s="209"/>
      <c r="J67" s="209" t="s">
        <v>68</v>
      </c>
      <c r="K67" s="209" t="s">
        <v>387</v>
      </c>
      <c r="L67" s="209" t="s">
        <v>68</v>
      </c>
      <c r="M67" s="209" t="s">
        <v>71</v>
      </c>
      <c r="N67" s="209" t="s">
        <v>72</v>
      </c>
      <c r="O67" s="209" t="s">
        <v>100</v>
      </c>
      <c r="P67" s="209" t="s">
        <v>70</v>
      </c>
      <c r="Q67" s="209" t="s">
        <v>70</v>
      </c>
      <c r="R67" s="209" t="s">
        <v>70</v>
      </c>
      <c r="S67" s="209" t="s">
        <v>70</v>
      </c>
      <c r="T67" s="209" t="s">
        <v>70</v>
      </c>
      <c r="U67" s="209" t="s">
        <v>70</v>
      </c>
      <c r="V67" s="209" t="s">
        <v>70</v>
      </c>
      <c r="W67" s="209" t="s">
        <v>70</v>
      </c>
      <c r="X67" s="209" t="s">
        <v>70</v>
      </c>
      <c r="Y67" s="209" t="s">
        <v>70</v>
      </c>
      <c r="Z67" s="209" t="s">
        <v>70</v>
      </c>
      <c r="AA67" s="209">
        <v>1</v>
      </c>
    </row>
    <row r="68" spans="1:27" s="211" customFormat="1" ht="45" customHeight="1">
      <c r="A68" s="209">
        <v>59</v>
      </c>
      <c r="B68" s="209">
        <v>2</v>
      </c>
      <c r="C68" s="288" t="s">
        <v>296</v>
      </c>
      <c r="D68" s="209" t="s">
        <v>180</v>
      </c>
      <c r="E68" s="210" t="s">
        <v>181</v>
      </c>
      <c r="F68" s="209" t="s">
        <v>22</v>
      </c>
      <c r="G68" s="209" t="s">
        <v>77</v>
      </c>
      <c r="H68" s="209" t="s">
        <v>69</v>
      </c>
      <c r="I68" s="209"/>
      <c r="J68" s="209" t="s">
        <v>68</v>
      </c>
      <c r="K68" s="209" t="s">
        <v>180</v>
      </c>
      <c r="L68" s="209" t="s">
        <v>68</v>
      </c>
      <c r="M68" s="209" t="s">
        <v>72</v>
      </c>
      <c r="N68" s="209" t="s">
        <v>71</v>
      </c>
      <c r="O68" s="209" t="s">
        <v>164</v>
      </c>
      <c r="P68" s="209" t="s">
        <v>70</v>
      </c>
      <c r="Q68" s="209" t="s">
        <v>70</v>
      </c>
      <c r="R68" s="209" t="s">
        <v>70</v>
      </c>
      <c r="S68" s="209" t="s">
        <v>70</v>
      </c>
      <c r="T68" s="209" t="s">
        <v>70</v>
      </c>
      <c r="U68" s="209" t="s">
        <v>70</v>
      </c>
      <c r="V68" s="209" t="s">
        <v>70</v>
      </c>
      <c r="W68" s="209" t="s">
        <v>70</v>
      </c>
      <c r="X68" s="209" t="s">
        <v>70</v>
      </c>
      <c r="Y68" s="209" t="s">
        <v>70</v>
      </c>
      <c r="Z68" s="209" t="s">
        <v>70</v>
      </c>
      <c r="AA68" s="209">
        <v>1</v>
      </c>
    </row>
    <row r="69" spans="1:27" s="211" customFormat="1" ht="45" customHeight="1">
      <c r="A69" s="209">
        <v>60</v>
      </c>
      <c r="B69" s="209">
        <v>3</v>
      </c>
      <c r="C69" s="288" t="s">
        <v>0</v>
      </c>
      <c r="D69" s="209" t="s">
        <v>95</v>
      </c>
      <c r="E69" s="210" t="s">
        <v>96</v>
      </c>
      <c r="F69" s="209" t="s">
        <v>22</v>
      </c>
      <c r="G69" s="209" t="s">
        <v>77</v>
      </c>
      <c r="H69" s="209" t="s">
        <v>69</v>
      </c>
      <c r="I69" s="209"/>
      <c r="J69" s="209" t="s">
        <v>68</v>
      </c>
      <c r="K69" s="209" t="s">
        <v>95</v>
      </c>
      <c r="L69" s="209" t="s">
        <v>68</v>
      </c>
      <c r="M69" s="209" t="s">
        <v>72</v>
      </c>
      <c r="N69" s="209" t="s">
        <v>71</v>
      </c>
      <c r="O69" s="209" t="s">
        <v>182</v>
      </c>
      <c r="P69" s="209" t="s">
        <v>70</v>
      </c>
      <c r="Q69" s="209" t="s">
        <v>70</v>
      </c>
      <c r="R69" s="209" t="s">
        <v>70</v>
      </c>
      <c r="S69" s="209" t="s">
        <v>70</v>
      </c>
      <c r="T69" s="209" t="s">
        <v>70</v>
      </c>
      <c r="U69" s="209" t="s">
        <v>70</v>
      </c>
      <c r="V69" s="209" t="s">
        <v>70</v>
      </c>
      <c r="W69" s="209" t="s">
        <v>70</v>
      </c>
      <c r="X69" s="209" t="s">
        <v>70</v>
      </c>
      <c r="Y69" s="209" t="s">
        <v>70</v>
      </c>
      <c r="Z69" s="209" t="s">
        <v>70</v>
      </c>
      <c r="AA69" s="209">
        <v>2</v>
      </c>
    </row>
    <row r="70" spans="1:27" s="211" customFormat="1" ht="45" customHeight="1">
      <c r="A70" s="209">
        <v>61</v>
      </c>
      <c r="B70" s="209">
        <v>3</v>
      </c>
      <c r="C70" s="288" t="s">
        <v>296</v>
      </c>
      <c r="D70" s="209" t="s">
        <v>183</v>
      </c>
      <c r="E70" s="210" t="s">
        <v>184</v>
      </c>
      <c r="F70" s="209"/>
      <c r="G70" s="209" t="s">
        <v>77</v>
      </c>
      <c r="H70" s="209" t="s">
        <v>69</v>
      </c>
      <c r="I70" s="209"/>
      <c r="J70" s="209" t="s">
        <v>68</v>
      </c>
      <c r="K70" s="209" t="s">
        <v>183</v>
      </c>
      <c r="L70" s="209" t="s">
        <v>68</v>
      </c>
      <c r="M70" s="209" t="s">
        <v>72</v>
      </c>
      <c r="N70" s="209" t="s">
        <v>71</v>
      </c>
      <c r="O70" s="209" t="s">
        <v>84</v>
      </c>
      <c r="P70" s="209" t="s">
        <v>70</v>
      </c>
      <c r="Q70" s="209" t="s">
        <v>70</v>
      </c>
      <c r="R70" s="209" t="s">
        <v>70</v>
      </c>
      <c r="S70" s="209" t="s">
        <v>70</v>
      </c>
      <c r="T70" s="209" t="s">
        <v>70</v>
      </c>
      <c r="U70" s="209" t="s">
        <v>70</v>
      </c>
      <c r="V70" s="209" t="s">
        <v>70</v>
      </c>
      <c r="W70" s="209" t="s">
        <v>70</v>
      </c>
      <c r="X70" s="209" t="s">
        <v>70</v>
      </c>
      <c r="Y70" s="209" t="s">
        <v>70</v>
      </c>
      <c r="Z70" s="209" t="s">
        <v>70</v>
      </c>
      <c r="AA70" s="209">
        <v>1</v>
      </c>
    </row>
    <row r="71" spans="1:27" s="211" customFormat="1" ht="45" customHeight="1">
      <c r="A71" s="209">
        <v>62</v>
      </c>
      <c r="B71" s="209">
        <v>2</v>
      </c>
      <c r="C71" s="288" t="s">
        <v>0</v>
      </c>
      <c r="D71" s="209" t="s">
        <v>378</v>
      </c>
      <c r="E71" s="210" t="s">
        <v>185</v>
      </c>
      <c r="F71" s="209"/>
      <c r="G71" s="209" t="s">
        <v>77</v>
      </c>
      <c r="H71" s="209" t="s">
        <v>69</v>
      </c>
      <c r="I71" s="209"/>
      <c r="J71" s="209" t="s">
        <v>68</v>
      </c>
      <c r="K71" s="209" t="s">
        <v>378</v>
      </c>
      <c r="L71" s="209" t="s">
        <v>68</v>
      </c>
      <c r="M71" s="209" t="s">
        <v>72</v>
      </c>
      <c r="N71" s="209" t="s">
        <v>71</v>
      </c>
      <c r="O71" s="209" t="s">
        <v>73</v>
      </c>
      <c r="P71" s="209" t="s">
        <v>74</v>
      </c>
      <c r="Q71" s="209" t="s">
        <v>70</v>
      </c>
      <c r="R71" s="209" t="s">
        <v>70</v>
      </c>
      <c r="S71" s="209" t="s">
        <v>186</v>
      </c>
      <c r="T71" s="209" t="s">
        <v>70</v>
      </c>
      <c r="U71" s="212">
        <v>1.7855000000000001</v>
      </c>
      <c r="V71" s="209" t="s">
        <v>70</v>
      </c>
      <c r="W71" s="209" t="s">
        <v>70</v>
      </c>
      <c r="X71" s="209" t="s">
        <v>70</v>
      </c>
      <c r="Y71" s="209" t="s">
        <v>187</v>
      </c>
      <c r="Z71" s="209" t="s">
        <v>70</v>
      </c>
      <c r="AA71" s="209">
        <v>1</v>
      </c>
    </row>
    <row r="72" spans="1:27" s="211" customFormat="1" ht="45" customHeight="1">
      <c r="A72" s="209">
        <v>63</v>
      </c>
      <c r="B72" s="209">
        <v>2</v>
      </c>
      <c r="C72" s="288" t="s">
        <v>0</v>
      </c>
      <c r="D72" s="209" t="s">
        <v>188</v>
      </c>
      <c r="E72" s="210" t="s">
        <v>189</v>
      </c>
      <c r="F72" s="209"/>
      <c r="G72" s="209" t="s">
        <v>77</v>
      </c>
      <c r="H72" s="209" t="s">
        <v>69</v>
      </c>
      <c r="I72" s="209"/>
      <c r="J72" s="209" t="s">
        <v>68</v>
      </c>
      <c r="K72" s="209" t="s">
        <v>188</v>
      </c>
      <c r="L72" s="209" t="s">
        <v>68</v>
      </c>
      <c r="M72" s="209" t="s">
        <v>72</v>
      </c>
      <c r="N72" s="209" t="s">
        <v>71</v>
      </c>
      <c r="O72" s="209" t="s">
        <v>136</v>
      </c>
      <c r="P72" s="209" t="s">
        <v>70</v>
      </c>
      <c r="Q72" s="209" t="s">
        <v>70</v>
      </c>
      <c r="R72" s="209" t="s">
        <v>70</v>
      </c>
      <c r="S72" s="209" t="s">
        <v>70</v>
      </c>
      <c r="T72" s="209" t="s">
        <v>70</v>
      </c>
      <c r="U72" s="212">
        <v>1E-3</v>
      </c>
      <c r="V72" s="209" t="s">
        <v>70</v>
      </c>
      <c r="W72" s="209" t="s">
        <v>70</v>
      </c>
      <c r="X72" s="209" t="s">
        <v>70</v>
      </c>
      <c r="Y72" s="209" t="s">
        <v>70</v>
      </c>
      <c r="Z72" s="209" t="s">
        <v>70</v>
      </c>
      <c r="AA72" s="209">
        <v>12</v>
      </c>
    </row>
    <row r="73" spans="1:27" s="211" customFormat="1" ht="45" customHeight="1">
      <c r="A73" s="209">
        <v>64</v>
      </c>
      <c r="B73" s="209">
        <v>2</v>
      </c>
      <c r="C73" s="288" t="s">
        <v>296</v>
      </c>
      <c r="D73" s="209" t="s">
        <v>190</v>
      </c>
      <c r="E73" s="210" t="s">
        <v>191</v>
      </c>
      <c r="F73" s="209"/>
      <c r="G73" s="209" t="s">
        <v>77</v>
      </c>
      <c r="H73" s="209" t="s">
        <v>69</v>
      </c>
      <c r="I73" s="209"/>
      <c r="J73" s="209" t="s">
        <v>68</v>
      </c>
      <c r="K73" s="209" t="s">
        <v>190</v>
      </c>
      <c r="L73" s="209" t="s">
        <v>68</v>
      </c>
      <c r="M73" s="209" t="s">
        <v>72</v>
      </c>
      <c r="N73" s="209" t="s">
        <v>71</v>
      </c>
      <c r="O73" s="209" t="s">
        <v>78</v>
      </c>
      <c r="P73" s="209" t="s">
        <v>160</v>
      </c>
      <c r="Q73" s="209" t="s">
        <v>70</v>
      </c>
      <c r="R73" s="209" t="s">
        <v>70</v>
      </c>
      <c r="S73" s="209" t="s">
        <v>192</v>
      </c>
      <c r="T73" s="209" t="s">
        <v>70</v>
      </c>
      <c r="U73" s="212">
        <v>2.5000000000000001E-2</v>
      </c>
      <c r="V73" s="209" t="s">
        <v>70</v>
      </c>
      <c r="W73" s="209" t="s">
        <v>70</v>
      </c>
      <c r="X73" s="209" t="s">
        <v>116</v>
      </c>
      <c r="Y73" s="209" t="s">
        <v>70</v>
      </c>
      <c r="Z73" s="209" t="s">
        <v>70</v>
      </c>
      <c r="AA73" s="209">
        <v>1</v>
      </c>
    </row>
    <row r="74" spans="1:27" s="3" customFormat="1" ht="45" customHeight="1">
      <c r="A74" s="31">
        <v>65</v>
      </c>
      <c r="B74" s="31">
        <v>1</v>
      </c>
      <c r="C74" s="288" t="s">
        <v>298</v>
      </c>
      <c r="D74" s="229" t="s">
        <v>923</v>
      </c>
      <c r="E74" s="230" t="s">
        <v>924</v>
      </c>
      <c r="F74" s="31"/>
      <c r="G74" s="31" t="s">
        <v>80</v>
      </c>
      <c r="H74" s="31" t="s">
        <v>69</v>
      </c>
      <c r="I74" s="31"/>
      <c r="J74" s="31" t="s">
        <v>68</v>
      </c>
      <c r="K74" s="31" t="str">
        <f t="shared" ref="K74" si="0">D74</f>
        <v>SHT0010033</v>
      </c>
      <c r="L74" s="31" t="s">
        <v>68</v>
      </c>
      <c r="M74" s="31" t="s">
        <v>71</v>
      </c>
      <c r="N74" s="31" t="s">
        <v>72</v>
      </c>
      <c r="O74" s="31" t="s">
        <v>73</v>
      </c>
      <c r="P74" s="31" t="s">
        <v>74</v>
      </c>
      <c r="Q74" s="31" t="s">
        <v>70</v>
      </c>
      <c r="R74" s="31" t="s">
        <v>70</v>
      </c>
      <c r="S74" s="31">
        <v>25.044599999999999</v>
      </c>
      <c r="T74" s="31"/>
      <c r="U74" s="227"/>
      <c r="V74" s="31">
        <v>3</v>
      </c>
      <c r="W74" s="31" t="s">
        <v>70</v>
      </c>
      <c r="X74" s="31" t="s">
        <v>70</v>
      </c>
      <c r="Y74" s="31" t="s">
        <v>70</v>
      </c>
      <c r="Z74" s="31" t="s">
        <v>70</v>
      </c>
      <c r="AA74" s="31">
        <v>1</v>
      </c>
    </row>
    <row r="75" spans="1:27" s="211" customFormat="1" ht="45" customHeight="1">
      <c r="A75" s="209">
        <v>66</v>
      </c>
      <c r="B75" s="209">
        <v>1</v>
      </c>
      <c r="C75" s="288" t="s">
        <v>296</v>
      </c>
      <c r="D75" s="209" t="s">
        <v>193</v>
      </c>
      <c r="E75" s="210" t="s">
        <v>194</v>
      </c>
      <c r="F75" s="209" t="s">
        <v>37</v>
      </c>
      <c r="G75" s="209" t="s">
        <v>77</v>
      </c>
      <c r="H75" s="209" t="s">
        <v>69</v>
      </c>
      <c r="I75" s="209"/>
      <c r="J75" s="209" t="s">
        <v>68</v>
      </c>
      <c r="K75" s="209" t="s">
        <v>193</v>
      </c>
      <c r="L75" s="209" t="s">
        <v>68</v>
      </c>
      <c r="M75" s="209" t="s">
        <v>72</v>
      </c>
      <c r="N75" s="209" t="s">
        <v>71</v>
      </c>
      <c r="O75" s="209" t="s">
        <v>73</v>
      </c>
      <c r="P75" s="209" t="s">
        <v>74</v>
      </c>
      <c r="Q75" s="209" t="s">
        <v>70</v>
      </c>
      <c r="R75" s="209" t="s">
        <v>70</v>
      </c>
      <c r="S75" s="209" t="s">
        <v>195</v>
      </c>
      <c r="T75" s="209" t="s">
        <v>70</v>
      </c>
      <c r="U75" s="212">
        <v>0.34300000000000003</v>
      </c>
      <c r="V75" s="209" t="s">
        <v>70</v>
      </c>
      <c r="W75" s="209" t="s">
        <v>70</v>
      </c>
      <c r="X75" s="209" t="s">
        <v>70</v>
      </c>
      <c r="Y75" s="209" t="s">
        <v>70</v>
      </c>
      <c r="Z75" s="209" t="s">
        <v>70</v>
      </c>
      <c r="AA75" s="209">
        <v>1</v>
      </c>
    </row>
    <row r="76" spans="1:27" s="211" customFormat="1" ht="45" customHeight="1">
      <c r="A76" s="209">
        <v>67</v>
      </c>
      <c r="B76" s="209">
        <v>2</v>
      </c>
      <c r="C76" s="288" t="s">
        <v>296</v>
      </c>
      <c r="D76" s="209" t="s">
        <v>196</v>
      </c>
      <c r="E76" s="210" t="s">
        <v>197</v>
      </c>
      <c r="F76" s="209"/>
      <c r="G76" s="209" t="s">
        <v>77</v>
      </c>
      <c r="H76" s="209" t="s">
        <v>69</v>
      </c>
      <c r="I76" s="209"/>
      <c r="J76" s="209" t="s">
        <v>68</v>
      </c>
      <c r="K76" s="209" t="s">
        <v>196</v>
      </c>
      <c r="L76" s="209" t="s">
        <v>68</v>
      </c>
      <c r="M76" s="209" t="s">
        <v>72</v>
      </c>
      <c r="N76" s="209" t="s">
        <v>71</v>
      </c>
      <c r="O76" s="209" t="s">
        <v>78</v>
      </c>
      <c r="P76" s="209" t="s">
        <v>198</v>
      </c>
      <c r="Q76" s="209" t="s">
        <v>70</v>
      </c>
      <c r="R76" s="209" t="s">
        <v>70</v>
      </c>
      <c r="S76" s="209" t="s">
        <v>195</v>
      </c>
      <c r="T76" s="209" t="s">
        <v>70</v>
      </c>
      <c r="U76" s="212">
        <v>0.36470000000000002</v>
      </c>
      <c r="V76" s="209" t="s">
        <v>70</v>
      </c>
      <c r="W76" s="209" t="s">
        <v>70</v>
      </c>
      <c r="X76" s="209" t="s">
        <v>116</v>
      </c>
      <c r="Y76" s="209" t="s">
        <v>70</v>
      </c>
      <c r="Z76" s="209" t="s">
        <v>70</v>
      </c>
      <c r="AA76" s="209">
        <v>1</v>
      </c>
    </row>
    <row r="77" spans="1:27" s="211" customFormat="1" ht="45" customHeight="1">
      <c r="A77" s="209">
        <v>68</v>
      </c>
      <c r="B77" s="209">
        <v>2</v>
      </c>
      <c r="C77" s="288" t="s">
        <v>0</v>
      </c>
      <c r="D77" s="209" t="s">
        <v>199</v>
      </c>
      <c r="E77" s="210" t="s">
        <v>200</v>
      </c>
      <c r="F77" s="209"/>
      <c r="G77" s="209" t="s">
        <v>77</v>
      </c>
      <c r="H77" s="209" t="s">
        <v>69</v>
      </c>
      <c r="I77" s="209"/>
      <c r="J77" s="209" t="s">
        <v>68</v>
      </c>
      <c r="K77" s="209" t="s">
        <v>199</v>
      </c>
      <c r="L77" s="209" t="s">
        <v>68</v>
      </c>
      <c r="M77" s="209" t="s">
        <v>72</v>
      </c>
      <c r="N77" s="209" t="s">
        <v>71</v>
      </c>
      <c r="O77" s="209" t="s">
        <v>78</v>
      </c>
      <c r="P77" s="209" t="s">
        <v>160</v>
      </c>
      <c r="Q77" s="209" t="s">
        <v>70</v>
      </c>
      <c r="R77" s="209" t="s">
        <v>70</v>
      </c>
      <c r="S77" s="209" t="s">
        <v>201</v>
      </c>
      <c r="T77" s="209" t="s">
        <v>70</v>
      </c>
      <c r="U77" s="212">
        <v>5.0000000000000001E-3</v>
      </c>
      <c r="V77" s="209" t="s">
        <v>70</v>
      </c>
      <c r="W77" s="209" t="s">
        <v>70</v>
      </c>
      <c r="X77" s="209" t="s">
        <v>70</v>
      </c>
      <c r="Y77" s="209" t="s">
        <v>70</v>
      </c>
      <c r="Z77" s="209" t="s">
        <v>70</v>
      </c>
      <c r="AA77" s="209">
        <v>1</v>
      </c>
    </row>
    <row r="78" spans="1:27" s="211" customFormat="1" ht="45" customHeight="1">
      <c r="A78" s="209">
        <v>69</v>
      </c>
      <c r="B78" s="209">
        <v>2</v>
      </c>
      <c r="C78" s="288" t="s">
        <v>0</v>
      </c>
      <c r="D78" s="209" t="s">
        <v>202</v>
      </c>
      <c r="E78" s="210" t="s">
        <v>203</v>
      </c>
      <c r="F78" s="209"/>
      <c r="G78" s="209" t="s">
        <v>77</v>
      </c>
      <c r="H78" s="209" t="s">
        <v>69</v>
      </c>
      <c r="I78" s="209"/>
      <c r="J78" s="209" t="s">
        <v>68</v>
      </c>
      <c r="K78" s="209" t="s">
        <v>202</v>
      </c>
      <c r="L78" s="209" t="s">
        <v>68</v>
      </c>
      <c r="M78" s="209" t="s">
        <v>72</v>
      </c>
      <c r="N78" s="209" t="s">
        <v>71</v>
      </c>
      <c r="O78" s="209" t="s">
        <v>78</v>
      </c>
      <c r="P78" s="209" t="s">
        <v>160</v>
      </c>
      <c r="Q78" s="209" t="s">
        <v>70</v>
      </c>
      <c r="R78" s="209" t="s">
        <v>70</v>
      </c>
      <c r="S78" s="209" t="s">
        <v>201</v>
      </c>
      <c r="T78" s="209" t="s">
        <v>70</v>
      </c>
      <c r="U78" s="212">
        <v>5.0000000000000001E-3</v>
      </c>
      <c r="V78" s="209" t="s">
        <v>70</v>
      </c>
      <c r="W78" s="209" t="s">
        <v>70</v>
      </c>
      <c r="X78" s="209" t="s">
        <v>70</v>
      </c>
      <c r="Y78" s="209" t="s">
        <v>70</v>
      </c>
      <c r="Z78" s="209" t="s">
        <v>70</v>
      </c>
      <c r="AA78" s="209">
        <v>1</v>
      </c>
    </row>
    <row r="79" spans="1:27" s="211" customFormat="1" ht="45" customHeight="1">
      <c r="A79" s="209">
        <v>70</v>
      </c>
      <c r="B79" s="209">
        <v>1</v>
      </c>
      <c r="C79" s="288" t="s">
        <v>296</v>
      </c>
      <c r="D79" s="209" t="s">
        <v>204</v>
      </c>
      <c r="E79" s="210" t="s">
        <v>205</v>
      </c>
      <c r="F79" s="209"/>
      <c r="G79" s="209" t="s">
        <v>77</v>
      </c>
      <c r="H79" s="209" t="s">
        <v>69</v>
      </c>
      <c r="I79" s="209"/>
      <c r="J79" s="209" t="s">
        <v>68</v>
      </c>
      <c r="K79" s="209" t="s">
        <v>204</v>
      </c>
      <c r="L79" s="209" t="s">
        <v>68</v>
      </c>
      <c r="M79" s="209" t="s">
        <v>72</v>
      </c>
      <c r="N79" s="209" t="s">
        <v>71</v>
      </c>
      <c r="O79" s="209" t="s">
        <v>78</v>
      </c>
      <c r="P79" s="209" t="s">
        <v>198</v>
      </c>
      <c r="Q79" s="209" t="s">
        <v>70</v>
      </c>
      <c r="R79" s="209" t="s">
        <v>70</v>
      </c>
      <c r="S79" s="209" t="s">
        <v>206</v>
      </c>
      <c r="T79" s="209" t="s">
        <v>70</v>
      </c>
      <c r="U79" s="212">
        <v>0.375</v>
      </c>
      <c r="V79" s="209" t="s">
        <v>70</v>
      </c>
      <c r="W79" s="209" t="s">
        <v>70</v>
      </c>
      <c r="X79" s="209" t="s">
        <v>116</v>
      </c>
      <c r="Y79" s="209" t="s">
        <v>70</v>
      </c>
      <c r="Z79" s="209" t="s">
        <v>70</v>
      </c>
      <c r="AA79" s="209">
        <v>1</v>
      </c>
    </row>
    <row r="80" spans="1:27" s="211" customFormat="1" ht="45" customHeight="1">
      <c r="A80" s="209">
        <v>71</v>
      </c>
      <c r="B80" s="209">
        <v>1</v>
      </c>
      <c r="C80" s="288" t="s">
        <v>0</v>
      </c>
      <c r="D80" s="209" t="s">
        <v>207</v>
      </c>
      <c r="E80" s="210" t="s">
        <v>208</v>
      </c>
      <c r="F80" s="209"/>
      <c r="G80" s="209" t="s">
        <v>77</v>
      </c>
      <c r="H80" s="209" t="s">
        <v>69</v>
      </c>
      <c r="I80" s="209"/>
      <c r="J80" s="209" t="s">
        <v>68</v>
      </c>
      <c r="K80" s="209" t="s">
        <v>207</v>
      </c>
      <c r="L80" s="209" t="s">
        <v>68</v>
      </c>
      <c r="M80" s="209" t="s">
        <v>72</v>
      </c>
      <c r="N80" s="209" t="s">
        <v>71</v>
      </c>
      <c r="O80" s="209" t="s">
        <v>209</v>
      </c>
      <c r="P80" s="209" t="s">
        <v>131</v>
      </c>
      <c r="Q80" s="209" t="s">
        <v>70</v>
      </c>
      <c r="R80" s="209" t="s">
        <v>70</v>
      </c>
      <c r="S80" s="209" t="s">
        <v>70</v>
      </c>
      <c r="T80" s="209" t="s">
        <v>70</v>
      </c>
      <c r="U80" s="212" t="s">
        <v>39</v>
      </c>
      <c r="V80" s="209" t="s">
        <v>70</v>
      </c>
      <c r="W80" s="209" t="s">
        <v>70</v>
      </c>
      <c r="X80" s="209" t="s">
        <v>70</v>
      </c>
      <c r="Y80" s="209" t="s">
        <v>210</v>
      </c>
      <c r="Z80" s="209" t="s">
        <v>70</v>
      </c>
      <c r="AA80" s="209">
        <v>2</v>
      </c>
    </row>
    <row r="81" spans="1:27" s="211" customFormat="1" ht="45" customHeight="1">
      <c r="A81" s="209">
        <v>72</v>
      </c>
      <c r="B81" s="209">
        <v>1</v>
      </c>
      <c r="C81" s="288" t="s">
        <v>296</v>
      </c>
      <c r="D81" s="209" t="s">
        <v>300</v>
      </c>
      <c r="E81" s="210" t="s">
        <v>211</v>
      </c>
      <c r="F81" s="209" t="s">
        <v>301</v>
      </c>
      <c r="G81" s="209" t="s">
        <v>77</v>
      </c>
      <c r="H81" s="209" t="s">
        <v>69</v>
      </c>
      <c r="I81" s="209"/>
      <c r="J81" s="209" t="s">
        <v>68</v>
      </c>
      <c r="K81" s="209" t="s">
        <v>300</v>
      </c>
      <c r="L81" s="209" t="s">
        <v>68</v>
      </c>
      <c r="M81" s="209" t="s">
        <v>72</v>
      </c>
      <c r="N81" s="209" t="s">
        <v>71</v>
      </c>
      <c r="O81" s="209" t="s">
        <v>78</v>
      </c>
      <c r="P81" s="209" t="s">
        <v>198</v>
      </c>
      <c r="Q81" s="209" t="s">
        <v>70</v>
      </c>
      <c r="R81" s="209" t="s">
        <v>70</v>
      </c>
      <c r="S81" s="209" t="s">
        <v>212</v>
      </c>
      <c r="T81" s="209" t="s">
        <v>70</v>
      </c>
      <c r="U81" s="212">
        <v>9.9500000000000005E-2</v>
      </c>
      <c r="V81" s="209" t="s">
        <v>70</v>
      </c>
      <c r="W81" s="209" t="s">
        <v>70</v>
      </c>
      <c r="X81" s="209" t="s">
        <v>116</v>
      </c>
      <c r="Y81" s="209" t="s">
        <v>70</v>
      </c>
      <c r="Z81" s="209" t="s">
        <v>70</v>
      </c>
      <c r="AA81" s="209">
        <v>1</v>
      </c>
    </row>
    <row r="82" spans="1:27" s="211" customFormat="1" ht="45" customHeight="1">
      <c r="A82" s="209">
        <v>73</v>
      </c>
      <c r="B82" s="209">
        <v>1</v>
      </c>
      <c r="C82" s="288" t="s">
        <v>345</v>
      </c>
      <c r="D82" s="209" t="s">
        <v>346</v>
      </c>
      <c r="E82" s="210" t="s">
        <v>213</v>
      </c>
      <c r="F82" s="209"/>
      <c r="G82" s="209" t="s">
        <v>77</v>
      </c>
      <c r="H82" s="209" t="s">
        <v>69</v>
      </c>
      <c r="I82" s="209"/>
      <c r="J82" s="209" t="s">
        <v>68</v>
      </c>
      <c r="K82" s="209" t="s">
        <v>346</v>
      </c>
      <c r="L82" s="209" t="s">
        <v>68</v>
      </c>
      <c r="M82" s="209" t="s">
        <v>72</v>
      </c>
      <c r="N82" s="209" t="s">
        <v>71</v>
      </c>
      <c r="O82" s="209" t="s">
        <v>78</v>
      </c>
      <c r="P82" s="209" t="s">
        <v>198</v>
      </c>
      <c r="Q82" s="209" t="s">
        <v>70</v>
      </c>
      <c r="R82" s="209" t="s">
        <v>70</v>
      </c>
      <c r="S82" s="209" t="s">
        <v>214</v>
      </c>
      <c r="T82" s="209" t="s">
        <v>70</v>
      </c>
      <c r="U82" s="212">
        <v>0.1472</v>
      </c>
      <c r="V82" s="209" t="s">
        <v>70</v>
      </c>
      <c r="W82" s="209" t="s">
        <v>70</v>
      </c>
      <c r="X82" s="209" t="s">
        <v>116</v>
      </c>
      <c r="Y82" s="209" t="s">
        <v>70</v>
      </c>
      <c r="Z82" s="209" t="s">
        <v>70</v>
      </c>
      <c r="AA82" s="209">
        <v>1</v>
      </c>
    </row>
    <row r="83" spans="1:27" s="211" customFormat="1" ht="45" customHeight="1">
      <c r="A83" s="209">
        <v>74</v>
      </c>
      <c r="B83" s="209">
        <v>1</v>
      </c>
      <c r="C83" s="288" t="s">
        <v>0</v>
      </c>
      <c r="D83" s="209" t="s">
        <v>215</v>
      </c>
      <c r="E83" s="210" t="s">
        <v>216</v>
      </c>
      <c r="F83" s="209"/>
      <c r="G83" s="209" t="s">
        <v>77</v>
      </c>
      <c r="H83" s="209" t="s">
        <v>69</v>
      </c>
      <c r="I83" s="209"/>
      <c r="J83" s="209" t="s">
        <v>68</v>
      </c>
      <c r="K83" s="209" t="s">
        <v>215</v>
      </c>
      <c r="L83" s="209" t="s">
        <v>68</v>
      </c>
      <c r="M83" s="209" t="s">
        <v>72</v>
      </c>
      <c r="N83" s="209" t="s">
        <v>71</v>
      </c>
      <c r="O83" s="209" t="s">
        <v>78</v>
      </c>
      <c r="P83" s="209" t="s">
        <v>160</v>
      </c>
      <c r="Q83" s="209" t="s">
        <v>70</v>
      </c>
      <c r="R83" s="209" t="s">
        <v>70</v>
      </c>
      <c r="S83" s="209" t="s">
        <v>217</v>
      </c>
      <c r="T83" s="209" t="s">
        <v>70</v>
      </c>
      <c r="U83" s="212">
        <v>0.19089999999999999</v>
      </c>
      <c r="V83" s="209" t="s">
        <v>70</v>
      </c>
      <c r="W83" s="209" t="s">
        <v>70</v>
      </c>
      <c r="X83" s="209" t="s">
        <v>70</v>
      </c>
      <c r="Y83" s="209" t="s">
        <v>70</v>
      </c>
      <c r="Z83" s="209" t="s">
        <v>70</v>
      </c>
      <c r="AA83" s="209">
        <v>1</v>
      </c>
    </row>
    <row r="84" spans="1:27" s="211" customFormat="1" ht="45" customHeight="1">
      <c r="A84" s="209">
        <v>75</v>
      </c>
      <c r="B84" s="209">
        <v>1</v>
      </c>
      <c r="C84" s="288" t="s">
        <v>296</v>
      </c>
      <c r="D84" s="209" t="s">
        <v>218</v>
      </c>
      <c r="E84" s="210" t="s">
        <v>219</v>
      </c>
      <c r="F84" s="209"/>
      <c r="G84" s="209" t="s">
        <v>77</v>
      </c>
      <c r="H84" s="209" t="s">
        <v>69</v>
      </c>
      <c r="I84" s="209"/>
      <c r="J84" s="209" t="s">
        <v>68</v>
      </c>
      <c r="K84" s="209" t="s">
        <v>218</v>
      </c>
      <c r="L84" s="209" t="s">
        <v>68</v>
      </c>
      <c r="M84" s="209" t="s">
        <v>72</v>
      </c>
      <c r="N84" s="209" t="s">
        <v>71</v>
      </c>
      <c r="O84" s="209" t="s">
        <v>73</v>
      </c>
      <c r="P84" s="209" t="s">
        <v>74</v>
      </c>
      <c r="Q84" s="209" t="s">
        <v>70</v>
      </c>
      <c r="R84" s="209" t="s">
        <v>70</v>
      </c>
      <c r="S84" s="209" t="s">
        <v>220</v>
      </c>
      <c r="T84" s="209" t="s">
        <v>70</v>
      </c>
      <c r="U84" s="212">
        <v>4.9099999999999998E-2</v>
      </c>
      <c r="V84" s="209" t="s">
        <v>70</v>
      </c>
      <c r="W84" s="209" t="s">
        <v>70</v>
      </c>
      <c r="X84" s="209" t="s">
        <v>70</v>
      </c>
      <c r="Y84" s="209" t="s">
        <v>70</v>
      </c>
      <c r="Z84" s="209" t="s">
        <v>70</v>
      </c>
      <c r="AA84" s="209">
        <v>1</v>
      </c>
    </row>
    <row r="85" spans="1:27" s="211" customFormat="1" ht="45" customHeight="1">
      <c r="A85" s="209">
        <v>76</v>
      </c>
      <c r="B85" s="209">
        <v>2</v>
      </c>
      <c r="C85" s="288" t="s">
        <v>296</v>
      </c>
      <c r="D85" s="209" t="s">
        <v>221</v>
      </c>
      <c r="E85" s="210" t="s">
        <v>222</v>
      </c>
      <c r="F85" s="209"/>
      <c r="G85" s="209" t="s">
        <v>77</v>
      </c>
      <c r="H85" s="209" t="s">
        <v>69</v>
      </c>
      <c r="I85" s="209"/>
      <c r="J85" s="209" t="s">
        <v>68</v>
      </c>
      <c r="K85" s="209" t="s">
        <v>221</v>
      </c>
      <c r="L85" s="209" t="s">
        <v>68</v>
      </c>
      <c r="M85" s="209" t="s">
        <v>72</v>
      </c>
      <c r="N85" s="209" t="s">
        <v>71</v>
      </c>
      <c r="O85" s="209" t="s">
        <v>78</v>
      </c>
      <c r="P85" s="209" t="s">
        <v>74</v>
      </c>
      <c r="Q85" s="209" t="s">
        <v>70</v>
      </c>
      <c r="R85" s="209"/>
      <c r="S85" s="209" t="s">
        <v>223</v>
      </c>
      <c r="T85" s="209" t="s">
        <v>70</v>
      </c>
      <c r="U85" s="212"/>
      <c r="V85" s="209" t="s">
        <v>70</v>
      </c>
      <c r="W85" s="209" t="s">
        <v>70</v>
      </c>
      <c r="X85" s="209" t="s">
        <v>224</v>
      </c>
      <c r="Y85" s="209" t="s">
        <v>70</v>
      </c>
      <c r="Z85" s="209" t="s">
        <v>70</v>
      </c>
      <c r="AA85" s="209">
        <v>1</v>
      </c>
    </row>
    <row r="86" spans="1:27" s="211" customFormat="1" ht="45" customHeight="1">
      <c r="A86" s="209">
        <v>77</v>
      </c>
      <c r="B86" s="209">
        <v>3</v>
      </c>
      <c r="C86" s="288" t="s">
        <v>296</v>
      </c>
      <c r="D86" s="209" t="s">
        <v>225</v>
      </c>
      <c r="E86" s="210" t="s">
        <v>226</v>
      </c>
      <c r="F86" s="209"/>
      <c r="G86" s="209" t="s">
        <v>77</v>
      </c>
      <c r="H86" s="209" t="s">
        <v>69</v>
      </c>
      <c r="I86" s="209"/>
      <c r="J86" s="209" t="s">
        <v>68</v>
      </c>
      <c r="K86" s="209" t="s">
        <v>225</v>
      </c>
      <c r="L86" s="209" t="s">
        <v>68</v>
      </c>
      <c r="M86" s="209" t="s">
        <v>72</v>
      </c>
      <c r="N86" s="209" t="s">
        <v>71</v>
      </c>
      <c r="O86" s="209" t="s">
        <v>78</v>
      </c>
      <c r="P86" s="209" t="s">
        <v>160</v>
      </c>
      <c r="Q86" s="209" t="s">
        <v>70</v>
      </c>
      <c r="R86" s="209" t="s">
        <v>70</v>
      </c>
      <c r="S86" s="209" t="s">
        <v>227</v>
      </c>
      <c r="T86" s="209" t="s">
        <v>70</v>
      </c>
      <c r="U86" s="212">
        <v>7.7700000000000005E-2</v>
      </c>
      <c r="V86" s="209" t="s">
        <v>70</v>
      </c>
      <c r="W86" s="209" t="s">
        <v>70</v>
      </c>
      <c r="X86" s="209" t="s">
        <v>224</v>
      </c>
      <c r="Y86" s="209" t="s">
        <v>70</v>
      </c>
      <c r="Z86" s="209" t="s">
        <v>70</v>
      </c>
      <c r="AA86" s="209">
        <v>1</v>
      </c>
    </row>
    <row r="87" spans="1:27" s="211" customFormat="1" ht="45" customHeight="1">
      <c r="A87" s="209">
        <v>78</v>
      </c>
      <c r="B87" s="209">
        <v>3</v>
      </c>
      <c r="C87" s="288" t="s">
        <v>0</v>
      </c>
      <c r="D87" s="209" t="s">
        <v>228</v>
      </c>
      <c r="E87" s="210" t="s">
        <v>229</v>
      </c>
      <c r="F87" s="209"/>
      <c r="G87" s="209" t="s">
        <v>77</v>
      </c>
      <c r="H87" s="209" t="s">
        <v>69</v>
      </c>
      <c r="I87" s="209"/>
      <c r="J87" s="209" t="s">
        <v>68</v>
      </c>
      <c r="K87" s="209" t="s">
        <v>228</v>
      </c>
      <c r="L87" s="209" t="s">
        <v>68</v>
      </c>
      <c r="M87" s="209" t="s">
        <v>72</v>
      </c>
      <c r="N87" s="209" t="s">
        <v>71</v>
      </c>
      <c r="O87" s="209" t="s">
        <v>230</v>
      </c>
      <c r="P87" s="209" t="s">
        <v>231</v>
      </c>
      <c r="Q87" s="209" t="s">
        <v>70</v>
      </c>
      <c r="R87" s="209" t="s">
        <v>70</v>
      </c>
      <c r="S87" s="209" t="s">
        <v>232</v>
      </c>
      <c r="T87" s="209" t="s">
        <v>70</v>
      </c>
      <c r="U87" s="212">
        <v>2E-3</v>
      </c>
      <c r="V87" s="209" t="s">
        <v>70</v>
      </c>
      <c r="W87" s="209" t="s">
        <v>70</v>
      </c>
      <c r="X87" s="209" t="s">
        <v>70</v>
      </c>
      <c r="Y87" s="209" t="s">
        <v>210</v>
      </c>
      <c r="Z87" s="209" t="s">
        <v>70</v>
      </c>
      <c r="AA87" s="209">
        <v>1</v>
      </c>
    </row>
    <row r="88" spans="1:27" s="211" customFormat="1" ht="45" customHeight="1">
      <c r="A88" s="209">
        <v>79</v>
      </c>
      <c r="B88" s="209">
        <v>2</v>
      </c>
      <c r="C88" s="288" t="s">
        <v>296</v>
      </c>
      <c r="D88" s="209" t="s">
        <v>233</v>
      </c>
      <c r="E88" s="210" t="s">
        <v>234</v>
      </c>
      <c r="F88" s="209"/>
      <c r="G88" s="209" t="s">
        <v>77</v>
      </c>
      <c r="H88" s="209" t="s">
        <v>69</v>
      </c>
      <c r="I88" s="209"/>
      <c r="J88" s="209" t="s">
        <v>68</v>
      </c>
      <c r="K88" s="209" t="s">
        <v>233</v>
      </c>
      <c r="L88" s="209" t="s">
        <v>68</v>
      </c>
      <c r="M88" s="209" t="s">
        <v>72</v>
      </c>
      <c r="N88" s="209" t="s">
        <v>71</v>
      </c>
      <c r="O88" s="209" t="s">
        <v>92</v>
      </c>
      <c r="P88" s="209" t="s">
        <v>131</v>
      </c>
      <c r="Q88" s="209" t="s">
        <v>70</v>
      </c>
      <c r="R88" s="209" t="s">
        <v>70</v>
      </c>
      <c r="S88" s="209" t="s">
        <v>235</v>
      </c>
      <c r="T88" s="209" t="s">
        <v>70</v>
      </c>
      <c r="U88" s="212">
        <v>1E-4</v>
      </c>
      <c r="V88" s="209" t="s">
        <v>70</v>
      </c>
      <c r="W88" s="209" t="s">
        <v>70</v>
      </c>
      <c r="X88" s="209" t="s">
        <v>70</v>
      </c>
      <c r="Y88" s="209" t="s">
        <v>133</v>
      </c>
      <c r="Z88" s="209" t="s">
        <v>70</v>
      </c>
      <c r="AA88" s="209">
        <v>1</v>
      </c>
    </row>
    <row r="89" spans="1:27" s="211" customFormat="1" ht="45" customHeight="1">
      <c r="A89" s="209">
        <v>80</v>
      </c>
      <c r="B89" s="209">
        <v>1</v>
      </c>
      <c r="C89" s="288" t="s">
        <v>296</v>
      </c>
      <c r="D89" s="209" t="s">
        <v>236</v>
      </c>
      <c r="E89" s="210" t="s">
        <v>237</v>
      </c>
      <c r="F89" s="209"/>
      <c r="G89" s="209" t="s">
        <v>77</v>
      </c>
      <c r="H89" s="209" t="s">
        <v>69</v>
      </c>
      <c r="I89" s="209"/>
      <c r="J89" s="209" t="s">
        <v>68</v>
      </c>
      <c r="K89" s="209" t="s">
        <v>236</v>
      </c>
      <c r="L89" s="209" t="s">
        <v>68</v>
      </c>
      <c r="M89" s="209" t="s">
        <v>72</v>
      </c>
      <c r="N89" s="209" t="s">
        <v>71</v>
      </c>
      <c r="O89" s="209" t="s">
        <v>168</v>
      </c>
      <c r="P89" s="209" t="s">
        <v>74</v>
      </c>
      <c r="Q89" s="209" t="s">
        <v>70</v>
      </c>
      <c r="R89" s="209" t="s">
        <v>70</v>
      </c>
      <c r="S89" s="209" t="s">
        <v>70</v>
      </c>
      <c r="T89" s="209" t="s">
        <v>70</v>
      </c>
      <c r="U89" s="212"/>
      <c r="V89" s="209" t="s">
        <v>70</v>
      </c>
      <c r="W89" s="209" t="s">
        <v>70</v>
      </c>
      <c r="X89" s="209" t="s">
        <v>70</v>
      </c>
      <c r="Y89" s="209" t="s">
        <v>70</v>
      </c>
      <c r="Z89" s="209" t="s">
        <v>70</v>
      </c>
      <c r="AA89" s="209">
        <v>1</v>
      </c>
    </row>
    <row r="90" spans="1:27" s="211" customFormat="1" ht="45" customHeight="1">
      <c r="A90" s="209">
        <v>81</v>
      </c>
      <c r="B90" s="213">
        <v>1</v>
      </c>
      <c r="C90" s="289" t="s">
        <v>0</v>
      </c>
      <c r="D90" s="213" t="s">
        <v>238</v>
      </c>
      <c r="E90" s="214" t="s">
        <v>239</v>
      </c>
      <c r="F90" s="213"/>
      <c r="G90" s="213" t="s">
        <v>77</v>
      </c>
      <c r="H90" s="213" t="s">
        <v>69</v>
      </c>
      <c r="I90" s="213"/>
      <c r="J90" s="213" t="s">
        <v>68</v>
      </c>
      <c r="K90" s="213" t="s">
        <v>238</v>
      </c>
      <c r="L90" s="213" t="s">
        <v>68</v>
      </c>
      <c r="M90" s="209" t="s">
        <v>72</v>
      </c>
      <c r="N90" s="209" t="s">
        <v>71</v>
      </c>
      <c r="O90" s="213" t="s">
        <v>92</v>
      </c>
      <c r="P90" s="213" t="s">
        <v>74</v>
      </c>
      <c r="Q90" s="213" t="s">
        <v>70</v>
      </c>
      <c r="R90" s="213" t="s">
        <v>70</v>
      </c>
      <c r="S90" s="213" t="s">
        <v>240</v>
      </c>
      <c r="T90" s="213" t="s">
        <v>70</v>
      </c>
      <c r="U90" s="216">
        <v>0.02</v>
      </c>
      <c r="V90" s="213" t="s">
        <v>70</v>
      </c>
      <c r="W90" s="213" t="s">
        <v>70</v>
      </c>
      <c r="X90" s="213" t="s">
        <v>70</v>
      </c>
      <c r="Y90" s="213" t="s">
        <v>70</v>
      </c>
      <c r="Z90" s="213" t="s">
        <v>70</v>
      </c>
      <c r="AA90" s="209">
        <v>1</v>
      </c>
    </row>
    <row r="91" spans="1:27" s="211" customFormat="1" ht="45" customHeight="1">
      <c r="A91" s="209">
        <v>82</v>
      </c>
      <c r="B91" s="209">
        <v>1</v>
      </c>
      <c r="C91" s="288" t="s">
        <v>0</v>
      </c>
      <c r="D91" s="209" t="s">
        <v>310</v>
      </c>
      <c r="E91" s="210" t="s">
        <v>311</v>
      </c>
      <c r="F91" s="32"/>
      <c r="G91" s="209" t="s">
        <v>77</v>
      </c>
      <c r="H91" s="209" t="s">
        <v>69</v>
      </c>
      <c r="I91" s="33"/>
      <c r="J91" s="209" t="s">
        <v>68</v>
      </c>
      <c r="K91" s="209" t="s">
        <v>310</v>
      </c>
      <c r="L91" s="209" t="s">
        <v>68</v>
      </c>
      <c r="M91" s="209" t="s">
        <v>72</v>
      </c>
      <c r="N91" s="209" t="s">
        <v>71</v>
      </c>
      <c r="O91" s="33" t="s">
        <v>23</v>
      </c>
      <c r="P91" s="33" t="s">
        <v>24</v>
      </c>
      <c r="Q91" s="209" t="s">
        <v>70</v>
      </c>
      <c r="R91" s="33" t="s">
        <v>42</v>
      </c>
      <c r="S91" s="27">
        <v>3.5999999999999997E-2</v>
      </c>
      <c r="T91" s="209" t="s">
        <v>70</v>
      </c>
      <c r="U91" s="217"/>
      <c r="V91" s="209" t="s">
        <v>70</v>
      </c>
      <c r="W91" s="209" t="s">
        <v>70</v>
      </c>
      <c r="X91" s="209" t="s">
        <v>70</v>
      </c>
      <c r="Y91" s="34"/>
      <c r="Z91" s="209" t="s">
        <v>70</v>
      </c>
      <c r="AA91" s="209">
        <v>1</v>
      </c>
    </row>
    <row r="92" spans="1:27" s="211" customFormat="1" ht="45" customHeight="1">
      <c r="A92" s="209">
        <v>83</v>
      </c>
      <c r="B92" s="209">
        <v>1</v>
      </c>
      <c r="C92" s="288" t="s">
        <v>296</v>
      </c>
      <c r="D92" s="209" t="s">
        <v>242</v>
      </c>
      <c r="E92" s="210" t="s">
        <v>243</v>
      </c>
      <c r="F92" s="209"/>
      <c r="G92" s="209" t="s">
        <v>77</v>
      </c>
      <c r="H92" s="209" t="s">
        <v>69</v>
      </c>
      <c r="I92" s="209"/>
      <c r="J92" s="209" t="s">
        <v>68</v>
      </c>
      <c r="K92" s="209" t="s">
        <v>242</v>
      </c>
      <c r="L92" s="209" t="s">
        <v>68</v>
      </c>
      <c r="M92" s="209" t="s">
        <v>72</v>
      </c>
      <c r="N92" s="209" t="s">
        <v>71</v>
      </c>
      <c r="O92" s="209" t="s">
        <v>78</v>
      </c>
      <c r="P92" s="209" t="s">
        <v>114</v>
      </c>
      <c r="Q92" s="209" t="s">
        <v>70</v>
      </c>
      <c r="R92" s="209" t="s">
        <v>70</v>
      </c>
      <c r="S92" s="209" t="s">
        <v>244</v>
      </c>
      <c r="T92" s="209" t="s">
        <v>70</v>
      </c>
      <c r="U92" s="212">
        <v>2.1000000000000001E-2</v>
      </c>
      <c r="V92" s="209" t="s">
        <v>70</v>
      </c>
      <c r="W92" s="209" t="s">
        <v>70</v>
      </c>
      <c r="X92" s="209" t="s">
        <v>70</v>
      </c>
      <c r="Y92" s="209" t="s">
        <v>70</v>
      </c>
      <c r="Z92" s="209" t="s">
        <v>70</v>
      </c>
      <c r="AA92" s="209">
        <v>1</v>
      </c>
    </row>
    <row r="93" spans="1:27" s="211" customFormat="1" ht="45" customHeight="1">
      <c r="A93" s="209">
        <v>84</v>
      </c>
      <c r="B93" s="209">
        <v>1</v>
      </c>
      <c r="C93" s="288" t="s">
        <v>0</v>
      </c>
      <c r="D93" s="209" t="s">
        <v>245</v>
      </c>
      <c r="E93" s="210" t="s">
        <v>246</v>
      </c>
      <c r="F93" s="209"/>
      <c r="G93" s="209" t="s">
        <v>77</v>
      </c>
      <c r="H93" s="209" t="s">
        <v>69</v>
      </c>
      <c r="I93" s="209"/>
      <c r="J93" s="209" t="s">
        <v>68</v>
      </c>
      <c r="K93" s="209" t="s">
        <v>245</v>
      </c>
      <c r="L93" s="209" t="s">
        <v>68</v>
      </c>
      <c r="M93" s="209" t="s">
        <v>72</v>
      </c>
      <c r="N93" s="209" t="s">
        <v>71</v>
      </c>
      <c r="O93" s="209" t="s">
        <v>73</v>
      </c>
      <c r="P93" s="209" t="s">
        <v>74</v>
      </c>
      <c r="Q93" s="209" t="s">
        <v>70</v>
      </c>
      <c r="R93" s="209" t="s">
        <v>70</v>
      </c>
      <c r="S93" s="209" t="s">
        <v>247</v>
      </c>
      <c r="T93" s="209" t="s">
        <v>70</v>
      </c>
      <c r="U93" s="212">
        <v>4.4999999999999998E-2</v>
      </c>
      <c r="V93" s="209" t="s">
        <v>70</v>
      </c>
      <c r="W93" s="209" t="s">
        <v>70</v>
      </c>
      <c r="X93" s="209" t="s">
        <v>70</v>
      </c>
      <c r="Y93" s="209" t="s">
        <v>70</v>
      </c>
      <c r="Z93" s="209" t="s">
        <v>70</v>
      </c>
      <c r="AA93" s="209">
        <v>1</v>
      </c>
    </row>
    <row r="94" spans="1:27" s="211" customFormat="1" ht="45" customHeight="1">
      <c r="A94" s="209">
        <v>85</v>
      </c>
      <c r="B94" s="209">
        <v>1</v>
      </c>
      <c r="C94" s="288" t="s">
        <v>0</v>
      </c>
      <c r="D94" s="209" t="s">
        <v>248</v>
      </c>
      <c r="E94" s="210" t="s">
        <v>249</v>
      </c>
      <c r="F94" s="209" t="s">
        <v>43</v>
      </c>
      <c r="G94" s="209" t="s">
        <v>77</v>
      </c>
      <c r="H94" s="209" t="s">
        <v>69</v>
      </c>
      <c r="I94" s="209"/>
      <c r="J94" s="209" t="s">
        <v>68</v>
      </c>
      <c r="K94" s="209" t="s">
        <v>248</v>
      </c>
      <c r="L94" s="209" t="s">
        <v>68</v>
      </c>
      <c r="M94" s="209" t="s">
        <v>72</v>
      </c>
      <c r="N94" s="209" t="s">
        <v>71</v>
      </c>
      <c r="O94" s="209" t="s">
        <v>136</v>
      </c>
      <c r="P94" s="209" t="s">
        <v>70</v>
      </c>
      <c r="Q94" s="209" t="s">
        <v>70</v>
      </c>
      <c r="R94" s="209" t="s">
        <v>70</v>
      </c>
      <c r="S94" s="209" t="s">
        <v>250</v>
      </c>
      <c r="T94" s="209" t="s">
        <v>70</v>
      </c>
      <c r="U94" s="212">
        <v>2.7000000000000001E-3</v>
      </c>
      <c r="V94" s="209" t="s">
        <v>70</v>
      </c>
      <c r="W94" s="209" t="s">
        <v>70</v>
      </c>
      <c r="X94" s="209" t="s">
        <v>70</v>
      </c>
      <c r="Y94" s="209" t="s">
        <v>251</v>
      </c>
      <c r="Z94" s="209" t="s">
        <v>70</v>
      </c>
      <c r="AA94" s="209">
        <v>13</v>
      </c>
    </row>
    <row r="95" spans="1:27" s="211" customFormat="1" ht="45" customHeight="1">
      <c r="A95" s="209">
        <v>86</v>
      </c>
      <c r="B95" s="209">
        <v>1</v>
      </c>
      <c r="C95" s="288" t="s">
        <v>0</v>
      </c>
      <c r="D95" s="209" t="s">
        <v>252</v>
      </c>
      <c r="E95" s="210" t="s">
        <v>253</v>
      </c>
      <c r="F95" s="209" t="s">
        <v>44</v>
      </c>
      <c r="G95" s="209" t="s">
        <v>77</v>
      </c>
      <c r="H95" s="209" t="s">
        <v>69</v>
      </c>
      <c r="I95" s="209"/>
      <c r="J95" s="209" t="s">
        <v>68</v>
      </c>
      <c r="K95" s="209" t="s">
        <v>252</v>
      </c>
      <c r="L95" s="209" t="s">
        <v>68</v>
      </c>
      <c r="M95" s="209" t="s">
        <v>72</v>
      </c>
      <c r="N95" s="209" t="s">
        <v>71</v>
      </c>
      <c r="O95" s="209" t="s">
        <v>136</v>
      </c>
      <c r="P95" s="209" t="s">
        <v>70</v>
      </c>
      <c r="Q95" s="209" t="s">
        <v>70</v>
      </c>
      <c r="R95" s="209" t="s">
        <v>70</v>
      </c>
      <c r="S95" s="209" t="s">
        <v>254</v>
      </c>
      <c r="T95" s="209" t="s">
        <v>70</v>
      </c>
      <c r="U95" s="212">
        <v>2.5999999999999999E-3</v>
      </c>
      <c r="V95" s="209" t="s">
        <v>70</v>
      </c>
      <c r="W95" s="209" t="s">
        <v>70</v>
      </c>
      <c r="X95" s="209" t="s">
        <v>70</v>
      </c>
      <c r="Y95" s="209" t="s">
        <v>251</v>
      </c>
      <c r="Z95" s="209" t="s">
        <v>70</v>
      </c>
      <c r="AA95" s="209">
        <v>10</v>
      </c>
    </row>
    <row r="96" spans="1:27" s="211" customFormat="1" ht="45" customHeight="1">
      <c r="A96" s="209">
        <v>87</v>
      </c>
      <c r="B96" s="209">
        <v>1</v>
      </c>
      <c r="C96" s="288" t="s">
        <v>0</v>
      </c>
      <c r="D96" s="209" t="s">
        <v>255</v>
      </c>
      <c r="E96" s="210" t="s">
        <v>256</v>
      </c>
      <c r="F96" s="209" t="s">
        <v>45</v>
      </c>
      <c r="G96" s="209" t="s">
        <v>77</v>
      </c>
      <c r="H96" s="209" t="s">
        <v>69</v>
      </c>
      <c r="I96" s="209"/>
      <c r="J96" s="209" t="s">
        <v>68</v>
      </c>
      <c r="K96" s="209" t="s">
        <v>255</v>
      </c>
      <c r="L96" s="209" t="s">
        <v>68</v>
      </c>
      <c r="M96" s="209" t="s">
        <v>72</v>
      </c>
      <c r="N96" s="209" t="s">
        <v>71</v>
      </c>
      <c r="O96" s="209" t="s">
        <v>136</v>
      </c>
      <c r="P96" s="209" t="s">
        <v>70</v>
      </c>
      <c r="Q96" s="209" t="s">
        <v>70</v>
      </c>
      <c r="R96" s="209" t="s">
        <v>70</v>
      </c>
      <c r="S96" s="209" t="s">
        <v>70</v>
      </c>
      <c r="T96" s="209" t="s">
        <v>70</v>
      </c>
      <c r="U96" s="212">
        <v>1.9599999999999999E-2</v>
      </c>
      <c r="V96" s="209" t="s">
        <v>70</v>
      </c>
      <c r="W96" s="209" t="s">
        <v>70</v>
      </c>
      <c r="X96" s="209" t="s">
        <v>70</v>
      </c>
      <c r="Y96" s="209" t="s">
        <v>257</v>
      </c>
      <c r="Z96" s="209" t="s">
        <v>70</v>
      </c>
      <c r="AA96" s="209">
        <v>4</v>
      </c>
    </row>
    <row r="97" spans="1:27" s="211" customFormat="1" ht="45" customHeight="1">
      <c r="A97" s="209">
        <v>88</v>
      </c>
      <c r="B97" s="209">
        <v>1</v>
      </c>
      <c r="C97" s="288" t="s">
        <v>70</v>
      </c>
      <c r="D97" s="209" t="s">
        <v>302</v>
      </c>
      <c r="E97" s="210" t="s">
        <v>303</v>
      </c>
      <c r="F97" s="209" t="s">
        <v>136</v>
      </c>
      <c r="G97" s="209" t="s">
        <v>77</v>
      </c>
      <c r="H97" s="209" t="s">
        <v>69</v>
      </c>
      <c r="I97" s="209"/>
      <c r="J97" s="209" t="s">
        <v>68</v>
      </c>
      <c r="K97" s="209" t="s">
        <v>302</v>
      </c>
      <c r="L97" s="209" t="s">
        <v>68</v>
      </c>
      <c r="M97" s="209" t="s">
        <v>72</v>
      </c>
      <c r="N97" s="209" t="s">
        <v>71</v>
      </c>
      <c r="O97" s="209" t="s">
        <v>136</v>
      </c>
      <c r="P97" s="209" t="s">
        <v>304</v>
      </c>
      <c r="Q97" s="209" t="s">
        <v>70</v>
      </c>
      <c r="R97" s="209" t="s">
        <v>70</v>
      </c>
      <c r="S97" s="209" t="s">
        <v>305</v>
      </c>
      <c r="T97" s="209" t="s">
        <v>70</v>
      </c>
      <c r="U97" s="212">
        <v>1.34E-2</v>
      </c>
      <c r="V97" s="209" t="s">
        <v>70</v>
      </c>
      <c r="W97" s="209" t="s">
        <v>70</v>
      </c>
      <c r="X97" s="209" t="s">
        <v>70</v>
      </c>
      <c r="Y97" s="209" t="s">
        <v>306</v>
      </c>
      <c r="Z97" s="209" t="s">
        <v>70</v>
      </c>
      <c r="AA97" s="209">
        <v>4</v>
      </c>
    </row>
    <row r="98" spans="1:27" s="211" customFormat="1" ht="45" customHeight="1">
      <c r="A98" s="209">
        <v>89</v>
      </c>
      <c r="B98" s="209">
        <v>1</v>
      </c>
      <c r="C98" s="288" t="s">
        <v>0</v>
      </c>
      <c r="D98" s="209" t="s">
        <v>258</v>
      </c>
      <c r="E98" s="210" t="s">
        <v>259</v>
      </c>
      <c r="F98" s="209"/>
      <c r="G98" s="209" t="s">
        <v>77</v>
      </c>
      <c r="H98" s="209" t="s">
        <v>69</v>
      </c>
      <c r="I98" s="209"/>
      <c r="J98" s="209" t="s">
        <v>68</v>
      </c>
      <c r="K98" s="209" t="s">
        <v>258</v>
      </c>
      <c r="L98" s="209" t="s">
        <v>68</v>
      </c>
      <c r="M98" s="209" t="s">
        <v>72</v>
      </c>
      <c r="N98" s="209" t="s">
        <v>71</v>
      </c>
      <c r="O98" s="209" t="s">
        <v>136</v>
      </c>
      <c r="P98" s="209" t="s">
        <v>70</v>
      </c>
      <c r="Q98" s="209" t="s">
        <v>70</v>
      </c>
      <c r="R98" s="209" t="s">
        <v>70</v>
      </c>
      <c r="S98" s="209" t="s">
        <v>70</v>
      </c>
      <c r="T98" s="209" t="s">
        <v>70</v>
      </c>
      <c r="U98" s="212">
        <v>2E-3</v>
      </c>
      <c r="V98" s="209" t="s">
        <v>70</v>
      </c>
      <c r="W98" s="209" t="s">
        <v>70</v>
      </c>
      <c r="X98" s="209" t="s">
        <v>70</v>
      </c>
      <c r="Y98" s="209" t="s">
        <v>70</v>
      </c>
      <c r="Z98" s="209" t="s">
        <v>70</v>
      </c>
      <c r="AA98" s="209">
        <v>4</v>
      </c>
    </row>
    <row r="99" spans="1:27" s="211" customFormat="1" ht="45" customHeight="1">
      <c r="A99" s="209">
        <v>90</v>
      </c>
      <c r="B99" s="209">
        <v>1</v>
      </c>
      <c r="C99" s="288" t="s">
        <v>0</v>
      </c>
      <c r="D99" s="209" t="s">
        <v>260</v>
      </c>
      <c r="E99" s="210" t="s">
        <v>261</v>
      </c>
      <c r="F99" s="209"/>
      <c r="G99" s="209" t="s">
        <v>77</v>
      </c>
      <c r="H99" s="209" t="s">
        <v>69</v>
      </c>
      <c r="I99" s="209"/>
      <c r="J99" s="209" t="s">
        <v>68</v>
      </c>
      <c r="K99" s="209" t="s">
        <v>260</v>
      </c>
      <c r="L99" s="209" t="s">
        <v>68</v>
      </c>
      <c r="M99" s="209" t="s">
        <v>72</v>
      </c>
      <c r="N99" s="209" t="s">
        <v>71</v>
      </c>
      <c r="O99" s="209" t="s">
        <v>136</v>
      </c>
      <c r="P99" s="209" t="s">
        <v>70</v>
      </c>
      <c r="Q99" s="209" t="s">
        <v>70</v>
      </c>
      <c r="R99" s="209" t="s">
        <v>70</v>
      </c>
      <c r="S99" s="209" t="s">
        <v>70</v>
      </c>
      <c r="T99" s="209" t="s">
        <v>70</v>
      </c>
      <c r="U99" s="212">
        <v>3.0000000000000001E-3</v>
      </c>
      <c r="V99" s="209" t="s">
        <v>70</v>
      </c>
      <c r="W99" s="209" t="s">
        <v>70</v>
      </c>
      <c r="X99" s="209" t="s">
        <v>70</v>
      </c>
      <c r="Y99" s="209" t="s">
        <v>70</v>
      </c>
      <c r="Z99" s="209" t="s">
        <v>70</v>
      </c>
      <c r="AA99" s="209">
        <v>2</v>
      </c>
    </row>
    <row r="100" spans="1:27" s="211" customFormat="1" ht="45" customHeight="1">
      <c r="A100" s="209">
        <v>91</v>
      </c>
      <c r="B100" s="209">
        <v>1</v>
      </c>
      <c r="C100" s="288" t="s">
        <v>0</v>
      </c>
      <c r="D100" s="209" t="s">
        <v>262</v>
      </c>
      <c r="E100" s="210" t="s">
        <v>263</v>
      </c>
      <c r="F100" s="209"/>
      <c r="G100" s="209" t="s">
        <v>77</v>
      </c>
      <c r="H100" s="209" t="s">
        <v>69</v>
      </c>
      <c r="I100" s="209"/>
      <c r="J100" s="209" t="s">
        <v>68</v>
      </c>
      <c r="K100" s="209" t="s">
        <v>262</v>
      </c>
      <c r="L100" s="209" t="s">
        <v>68</v>
      </c>
      <c r="M100" s="209" t="s">
        <v>72</v>
      </c>
      <c r="N100" s="209" t="s">
        <v>71</v>
      </c>
      <c r="O100" s="209" t="s">
        <v>264</v>
      </c>
      <c r="P100" s="209" t="s">
        <v>70</v>
      </c>
      <c r="Q100" s="209" t="s">
        <v>70</v>
      </c>
      <c r="R100" s="209" t="s">
        <v>70</v>
      </c>
      <c r="S100" s="209" t="s">
        <v>70</v>
      </c>
      <c r="T100" s="209" t="s">
        <v>70</v>
      </c>
      <c r="U100" s="212">
        <v>0.1</v>
      </c>
      <c r="V100" s="209" t="s">
        <v>70</v>
      </c>
      <c r="W100" s="209" t="s">
        <v>70</v>
      </c>
      <c r="X100" s="209" t="s">
        <v>70</v>
      </c>
      <c r="Y100" s="209" t="s">
        <v>70</v>
      </c>
      <c r="Z100" s="209" t="s">
        <v>70</v>
      </c>
      <c r="AA100" s="209">
        <v>1</v>
      </c>
    </row>
    <row r="101" spans="1:27" s="211" customFormat="1" ht="45" customHeight="1">
      <c r="A101" s="209">
        <v>92</v>
      </c>
      <c r="B101" s="209">
        <v>1</v>
      </c>
      <c r="C101" s="288" t="s">
        <v>0</v>
      </c>
      <c r="D101" s="209" t="s">
        <v>265</v>
      </c>
      <c r="E101" s="210" t="s">
        <v>266</v>
      </c>
      <c r="F101" s="209"/>
      <c r="G101" s="209" t="s">
        <v>77</v>
      </c>
      <c r="H101" s="209" t="s">
        <v>69</v>
      </c>
      <c r="I101" s="209"/>
      <c r="J101" s="209" t="s">
        <v>68</v>
      </c>
      <c r="K101" s="209" t="s">
        <v>265</v>
      </c>
      <c r="L101" s="209" t="s">
        <v>68</v>
      </c>
      <c r="M101" s="209" t="s">
        <v>72</v>
      </c>
      <c r="N101" s="209" t="s">
        <v>71</v>
      </c>
      <c r="O101" s="209" t="s">
        <v>264</v>
      </c>
      <c r="P101" s="209" t="s">
        <v>70</v>
      </c>
      <c r="Q101" s="209" t="s">
        <v>70</v>
      </c>
      <c r="R101" s="209" t="s">
        <v>70</v>
      </c>
      <c r="S101" s="209" t="s">
        <v>70</v>
      </c>
      <c r="T101" s="209" t="s">
        <v>70</v>
      </c>
      <c r="U101" s="212">
        <v>0.1</v>
      </c>
      <c r="V101" s="209" t="s">
        <v>70</v>
      </c>
      <c r="W101" s="209" t="s">
        <v>70</v>
      </c>
      <c r="X101" s="209" t="s">
        <v>70</v>
      </c>
      <c r="Y101" s="209" t="s">
        <v>70</v>
      </c>
      <c r="Z101" s="209" t="s">
        <v>70</v>
      </c>
      <c r="AA101" s="209">
        <v>1</v>
      </c>
    </row>
    <row r="102" spans="1:27" s="228" customFormat="1" ht="34.5" customHeight="1">
      <c r="A102" s="209">
        <v>93</v>
      </c>
      <c r="B102" s="35">
        <v>1</v>
      </c>
      <c r="C102" s="292" t="s">
        <v>920</v>
      </c>
      <c r="D102" s="286" t="s">
        <v>927</v>
      </c>
      <c r="E102" s="287" t="s">
        <v>922</v>
      </c>
      <c r="F102" s="37"/>
      <c r="G102" s="209" t="s">
        <v>77</v>
      </c>
      <c r="H102" s="209" t="s">
        <v>69</v>
      </c>
      <c r="I102" s="35"/>
      <c r="J102" s="38"/>
      <c r="K102" s="36"/>
      <c r="L102" s="38"/>
      <c r="M102" s="31"/>
      <c r="N102" s="31"/>
      <c r="O102" s="39"/>
      <c r="P102" s="40"/>
      <c r="Q102" s="41"/>
      <c r="R102" s="41"/>
      <c r="S102" s="40"/>
      <c r="T102" s="41"/>
      <c r="U102" s="41"/>
      <c r="V102" s="41"/>
      <c r="W102" s="41"/>
      <c r="X102" s="41"/>
      <c r="Y102" s="41"/>
      <c r="Z102" s="41"/>
      <c r="AA102" s="31">
        <v>1</v>
      </c>
    </row>
    <row r="103" spans="1:27" s="211" customFormat="1" ht="45" customHeight="1">
      <c r="A103" s="209">
        <v>94</v>
      </c>
      <c r="B103" s="209">
        <v>1</v>
      </c>
      <c r="C103" s="292" t="s">
        <v>920</v>
      </c>
      <c r="D103" s="286" t="s">
        <v>928</v>
      </c>
      <c r="E103" s="287" t="s">
        <v>918</v>
      </c>
      <c r="F103" s="209"/>
      <c r="G103" s="209" t="s">
        <v>77</v>
      </c>
      <c r="H103" s="209" t="s">
        <v>69</v>
      </c>
      <c r="I103" s="209"/>
      <c r="J103" s="209"/>
      <c r="K103" s="209"/>
      <c r="L103" s="209" t="s">
        <v>68</v>
      </c>
      <c r="M103" s="209" t="s">
        <v>401</v>
      </c>
      <c r="N103" s="209" t="s">
        <v>401</v>
      </c>
      <c r="O103" s="209" t="s">
        <v>136</v>
      </c>
      <c r="P103" s="209"/>
      <c r="Q103" s="209"/>
      <c r="R103" s="209"/>
      <c r="S103" s="209"/>
      <c r="T103" s="209"/>
      <c r="U103" s="212"/>
      <c r="V103" s="209"/>
      <c r="W103" s="209"/>
      <c r="X103" s="209"/>
      <c r="Y103" s="209"/>
      <c r="Z103" s="209"/>
      <c r="AA103" s="209">
        <v>1</v>
      </c>
    </row>
    <row r="104" spans="1:27" s="211" customFormat="1" ht="45" customHeight="1">
      <c r="A104" s="209">
        <v>95</v>
      </c>
      <c r="B104" s="209">
        <v>2</v>
      </c>
      <c r="C104" s="288" t="s">
        <v>392</v>
      </c>
      <c r="D104" s="209" t="s">
        <v>391</v>
      </c>
      <c r="E104" s="231" t="s">
        <v>390</v>
      </c>
      <c r="F104" s="231"/>
      <c r="G104" s="209" t="s">
        <v>80</v>
      </c>
      <c r="H104" s="209" t="s">
        <v>891</v>
      </c>
      <c r="I104" s="209"/>
      <c r="J104" s="209" t="s">
        <v>68</v>
      </c>
      <c r="K104" s="209" t="s">
        <v>391</v>
      </c>
      <c r="L104" s="209" t="s">
        <v>77</v>
      </c>
      <c r="M104" s="209" t="s">
        <v>71</v>
      </c>
      <c r="N104" s="209" t="s">
        <v>72</v>
      </c>
      <c r="O104" s="209" t="s">
        <v>393</v>
      </c>
      <c r="P104" s="209" t="s">
        <v>394</v>
      </c>
      <c r="Q104" s="209" t="s">
        <v>70</v>
      </c>
      <c r="R104" s="209" t="s">
        <v>70</v>
      </c>
      <c r="S104" s="209" t="s">
        <v>395</v>
      </c>
      <c r="T104" s="209" t="s">
        <v>70</v>
      </c>
      <c r="U104" s="212" t="s">
        <v>375</v>
      </c>
      <c r="V104" s="209" t="s">
        <v>70</v>
      </c>
      <c r="W104" s="209" t="s">
        <v>70</v>
      </c>
      <c r="X104" s="209" t="s">
        <v>70</v>
      </c>
      <c r="Y104" s="209" t="s">
        <v>70</v>
      </c>
      <c r="Z104" s="209" t="s">
        <v>70</v>
      </c>
      <c r="AA104" s="209">
        <v>6</v>
      </c>
    </row>
    <row r="105" spans="1:27" ht="34.5" customHeight="1">
      <c r="A105" s="209">
        <v>96</v>
      </c>
      <c r="B105" s="218">
        <v>1</v>
      </c>
      <c r="C105" s="290" t="s">
        <v>406</v>
      </c>
      <c r="D105" s="220" t="s">
        <v>412</v>
      </c>
      <c r="E105" s="232" t="s">
        <v>411</v>
      </c>
      <c r="F105" s="232" t="s">
        <v>410</v>
      </c>
      <c r="G105" s="220" t="s">
        <v>407</v>
      </c>
      <c r="H105" s="220" t="s">
        <v>399</v>
      </c>
      <c r="I105" s="220" t="s">
        <v>22</v>
      </c>
      <c r="J105" s="220" t="s">
        <v>400</v>
      </c>
      <c r="K105" s="220" t="s">
        <v>22</v>
      </c>
      <c r="L105" s="220" t="s">
        <v>400</v>
      </c>
      <c r="M105" s="220" t="s">
        <v>401</v>
      </c>
      <c r="N105" s="220" t="s">
        <v>402</v>
      </c>
      <c r="O105" s="220" t="s">
        <v>32</v>
      </c>
      <c r="P105" s="220" t="s">
        <v>408</v>
      </c>
      <c r="Q105" s="220" t="s">
        <v>409</v>
      </c>
      <c r="R105" s="220" t="s">
        <v>22</v>
      </c>
      <c r="S105" s="220" t="s">
        <v>409</v>
      </c>
      <c r="T105" s="220" t="s">
        <v>22</v>
      </c>
      <c r="U105" s="220">
        <v>1E-3</v>
      </c>
      <c r="V105" s="220" t="s">
        <v>22</v>
      </c>
      <c r="W105" s="220" t="s">
        <v>22</v>
      </c>
      <c r="X105" s="220" t="s">
        <v>22</v>
      </c>
      <c r="Y105" s="220" t="s">
        <v>22</v>
      </c>
      <c r="Z105" s="220" t="s">
        <v>22</v>
      </c>
      <c r="AA105" s="209">
        <v>4</v>
      </c>
    </row>
    <row r="106" spans="1:27" ht="34.5" customHeight="1">
      <c r="A106" s="209">
        <v>97</v>
      </c>
      <c r="B106" s="218">
        <v>1</v>
      </c>
      <c r="C106" s="221" t="s">
        <v>396</v>
      </c>
      <c r="D106" s="221" t="s">
        <v>413</v>
      </c>
      <c r="E106" s="233" t="s">
        <v>397</v>
      </c>
      <c r="F106" s="234" t="s">
        <v>32</v>
      </c>
      <c r="G106" s="222" t="s">
        <v>398</v>
      </c>
      <c r="H106" s="222" t="s">
        <v>399</v>
      </c>
      <c r="I106" s="222"/>
      <c r="J106" s="222" t="s">
        <v>400</v>
      </c>
      <c r="K106" s="222" t="s">
        <v>22</v>
      </c>
      <c r="L106" s="222" t="s">
        <v>22</v>
      </c>
      <c r="M106" s="209" t="s">
        <v>404</v>
      </c>
      <c r="N106" s="209" t="s">
        <v>405</v>
      </c>
      <c r="O106" s="222" t="s">
        <v>32</v>
      </c>
      <c r="P106" s="222" t="s">
        <v>22</v>
      </c>
      <c r="Q106" s="222" t="s">
        <v>22</v>
      </c>
      <c r="R106" s="222" t="s">
        <v>22</v>
      </c>
      <c r="S106" s="222" t="s">
        <v>403</v>
      </c>
      <c r="T106" s="222" t="s">
        <v>22</v>
      </c>
      <c r="U106" s="222"/>
      <c r="V106" s="220" t="s">
        <v>22</v>
      </c>
      <c r="W106" s="222" t="s">
        <v>22</v>
      </c>
      <c r="X106" s="222" t="s">
        <v>22</v>
      </c>
      <c r="Y106" s="222" t="s">
        <v>22</v>
      </c>
      <c r="Z106" s="222"/>
      <c r="AA106" s="209">
        <v>2</v>
      </c>
    </row>
    <row r="107" spans="1:27" ht="34.5" customHeight="1"/>
    <row r="108" spans="1:27" ht="34.5" customHeight="1"/>
    <row r="109" spans="1:27" ht="34.5" customHeight="1"/>
    <row r="110" spans="1:27" ht="34.5" customHeight="1"/>
  </sheetData>
  <autoFilter ref="A9:AA106"/>
  <mergeCells count="35">
    <mergeCell ref="F2:Y7"/>
    <mergeCell ref="A2:B3"/>
    <mergeCell ref="C2:E3"/>
    <mergeCell ref="A4:E4"/>
    <mergeCell ref="A5:C5"/>
    <mergeCell ref="D5:E5"/>
    <mergeCell ref="A6:E6"/>
    <mergeCell ref="A7:E7"/>
    <mergeCell ref="R8:R9"/>
    <mergeCell ref="Q8:Q9"/>
    <mergeCell ref="Z8:Z9"/>
    <mergeCell ref="AA8:AA9"/>
    <mergeCell ref="S8:S9"/>
    <mergeCell ref="U8:U9"/>
    <mergeCell ref="Y8:Y9"/>
    <mergeCell ref="T8:T9"/>
    <mergeCell ref="V8:V9"/>
    <mergeCell ref="W8:W9"/>
    <mergeCell ref="X8:X9"/>
    <mergeCell ref="L8:L9"/>
    <mergeCell ref="A1:AA1"/>
    <mergeCell ref="G8:G9"/>
    <mergeCell ref="H8:H9"/>
    <mergeCell ref="I8:I9"/>
    <mergeCell ref="J8:J9"/>
    <mergeCell ref="K8:K9"/>
    <mergeCell ref="A8:A9"/>
    <mergeCell ref="C8:C9"/>
    <mergeCell ref="D8:D9"/>
    <mergeCell ref="E8:E9"/>
    <mergeCell ref="F8:F9"/>
    <mergeCell ref="M8:M9"/>
    <mergeCell ref="N8:N9"/>
    <mergeCell ref="O8:O9"/>
    <mergeCell ref="P8:P9"/>
  </mergeCells>
  <phoneticPr fontId="34" type="noConversion"/>
  <conditionalFormatting sqref="C1:C19 C21:C23 C27:C1048576">
    <cfRule type="cellIs" dxfId="33" priority="19" operator="equal">
      <formula>"重汽出口3.0"</formula>
    </cfRule>
  </conditionalFormatting>
  <conditionalFormatting sqref="C20">
    <cfRule type="containsText" dxfId="32" priority="17" operator="containsText" text="J6G">
      <formula>NOT(ISERROR(SEARCH("J6G",C20)))</formula>
    </cfRule>
  </conditionalFormatting>
  <conditionalFormatting sqref="C24">
    <cfRule type="containsText" dxfId="31" priority="16" operator="containsText" text="J6G">
      <formula>NOT(ISERROR(SEARCH("J6G",C24)))</formula>
    </cfRule>
  </conditionalFormatting>
  <conditionalFormatting sqref="C25">
    <cfRule type="cellIs" dxfId="30" priority="13" operator="equal">
      <formula>"重汽出口3.0"</formula>
    </cfRule>
  </conditionalFormatting>
  <conditionalFormatting sqref="C26">
    <cfRule type="containsText" dxfId="29" priority="14" operator="containsText" text="J6G">
      <formula>NOT(ISERROR(SEARCH("J6G",C26)))</formula>
    </cfRule>
  </conditionalFormatting>
  <conditionalFormatting sqref="D1:D7">
    <cfRule type="duplicateValues" dxfId="28" priority="193"/>
  </conditionalFormatting>
  <conditionalFormatting sqref="D97">
    <cfRule type="duplicateValues" dxfId="27" priority="156"/>
    <cfRule type="duplicateValues" dxfId="26" priority="158"/>
    <cfRule type="duplicateValues" dxfId="25" priority="160"/>
    <cfRule type="duplicateValues" dxfId="24" priority="165"/>
  </conditionalFormatting>
  <conditionalFormatting sqref="D104">
    <cfRule type="duplicateValues" dxfId="23" priority="3"/>
  </conditionalFormatting>
  <conditionalFormatting sqref="D47:E47 D98:D101 D10:D46 D48:D96">
    <cfRule type="duplicateValues" dxfId="22" priority="259"/>
  </conditionalFormatting>
  <conditionalFormatting sqref="K2:K7">
    <cfRule type="duplicateValues" dxfId="21" priority="194"/>
  </conditionalFormatting>
  <conditionalFormatting sqref="K97">
    <cfRule type="duplicateValues" dxfId="20" priority="8"/>
    <cfRule type="duplicateValues" dxfId="19" priority="9"/>
    <cfRule type="duplicateValues" dxfId="18" priority="10"/>
    <cfRule type="duplicateValues" dxfId="17" priority="11"/>
  </conditionalFormatting>
  <conditionalFormatting sqref="K98:K101 K10:K96">
    <cfRule type="duplicateValues" dxfId="16" priority="263"/>
  </conditionalFormatting>
  <conditionalFormatting sqref="K104">
    <cfRule type="duplicateValues" dxfId="15" priority="4"/>
  </conditionalFormatting>
  <conditionalFormatting sqref="M1:N7 M10:N106">
    <cfRule type="cellIs" dxfId="14" priority="190" operator="equal">
      <formula>"N"</formula>
    </cfRule>
    <cfRule type="cellIs" dxfId="13" priority="191" operator="equal">
      <formula>"Y"</formula>
    </cfRule>
  </conditionalFormatting>
  <conditionalFormatting sqref="AA1:AA7 AA10:AA106">
    <cfRule type="cellIs" dxfId="12" priority="188" operator="equal">
      <formula>1</formula>
    </cfRule>
    <cfRule type="cellIs" dxfId="11" priority="189" operator="equal">
      <formula>0</formula>
    </cfRule>
  </conditionalFormatting>
  <conditionalFormatting sqref="D102:D103">
    <cfRule type="duplicateValues" dxfId="10" priority="1"/>
  </conditionalFormatting>
  <conditionalFormatting sqref="K103">
    <cfRule type="duplicateValues" dxfId="9" priority="2"/>
  </conditionalFormatting>
  <dataValidations disablePrompts="1" count="9">
    <dataValidation type="list" allowBlank="1" showInputMessage="1" showErrorMessage="1" sqref="Y71">
      <formula1>"镀白锌,发黑,氧化铁皮膜,电泳（ED),镀黑锌,热处理（调质处理）,喷漆,"</formula1>
    </dataValidation>
    <dataValidation type="list" allowBlank="1" showInputMessage="1" showErrorMessage="1" sqref="O98:O99 O96 O51:O52 O55 O59:O60 O13">
      <formula1>"装配总成件,焊接总成件,面料,塑料件,钣金件,机加工件,标准件,非标件,线材件,管材件,圆钢"</formula1>
    </dataValidation>
    <dataValidation type="list" allowBlank="1" showInputMessage="1" showErrorMessage="1" sqref="O49 O94:O95 O35:O36 O38:O41 O43:O47 O72:O73 O76:O83 O85:O90 O92 O18">
      <formula1>"装配总成件,焊接总成件,面料,塑料件,冷镦,钣金件,机加工件,标准件,非标件,线材件,管材件,圆钢"</formula1>
    </dataValidation>
    <dataValidation type="list" allowBlank="1" showInputMessage="1" showErrorMessage="1" sqref="Y91">
      <formula1>"自制,外购"</formula1>
    </dataValidation>
    <dataValidation type="list" allowBlank="1" showInputMessage="1" showErrorMessage="1" sqref="Y80 Y56 Y58:Y59">
      <formula1>"镀白锌,发黑,氧化铁皮膜,电泳（ED),——,镀黑锌,热处理（调质处理）,喷漆,"</formula1>
    </dataValidation>
    <dataValidation allowBlank="1" showErrorMessage="1" sqref="R53:R54"/>
    <dataValidation type="list" allowBlank="1" showInputMessage="1" showErrorMessage="1" sqref="K74">
      <formula1>"N/A"</formula1>
    </dataValidation>
    <dataValidation type="list" allowBlank="1" showInputMessage="1" showErrorMessage="1" sqref="G74">
      <formula1>"A,B,C,"</formula1>
    </dataValidation>
    <dataValidation type="list" allowBlank="1" showInputMessage="1" showErrorMessage="1" sqref="M10:N106">
      <formula1>"Y,N"</formula1>
    </dataValidation>
  </dataValidations>
  <printOptions horizontalCentered="1"/>
  <pageMargins left="0.31496062992126" right="0.27559055118110198" top="0.196850393700787" bottom="0.35433070866141703" header="0.31496062992126" footer="0.31496062992126"/>
  <pageSetup paperSize="6" scale="27" fitToHeight="0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view="pageBreakPreview" topLeftCell="A10" zoomScale="85" zoomScaleNormal="100" zoomScaleSheetLayoutView="85" workbookViewId="0">
      <selection activeCell="K20" sqref="K20"/>
    </sheetView>
  </sheetViews>
  <sheetFormatPr defaultColWidth="9" defaultRowHeight="17.25"/>
  <cols>
    <col min="1" max="1" width="3.75" style="42" customWidth="1"/>
    <col min="2" max="2" width="10.875" style="42" customWidth="1"/>
    <col min="3" max="3" width="3.625" style="42" customWidth="1"/>
    <col min="4" max="4" width="8.75" style="42" customWidth="1"/>
    <col min="5" max="5" width="8.5" style="42" customWidth="1"/>
    <col min="6" max="6" width="23.5" style="42" customWidth="1"/>
    <col min="7" max="7" width="4.875" style="42" customWidth="1"/>
    <col min="8" max="8" width="4.625" style="42" customWidth="1"/>
    <col min="9" max="9" width="10.75" style="42" customWidth="1"/>
    <col min="10" max="10" width="0.125" style="42" customWidth="1"/>
    <col min="11" max="11" width="25.625" style="42" customWidth="1"/>
    <col min="12" max="12" width="10.875" style="42" customWidth="1"/>
    <col min="13" max="13" width="3.5" style="42" customWidth="1"/>
    <col min="14" max="14" width="6.375" style="42" customWidth="1"/>
    <col min="15" max="15" width="5" style="42" customWidth="1"/>
    <col min="16" max="16" width="5.875" style="42" customWidth="1"/>
    <col min="17" max="17" width="7.875" style="42" customWidth="1"/>
    <col min="18" max="18" width="6.125" style="42" customWidth="1"/>
    <col min="19" max="19" width="13.125" style="42" customWidth="1"/>
    <col min="20" max="20" width="21" style="42" customWidth="1"/>
    <col min="21" max="21" width="4.625" style="42" customWidth="1"/>
    <col min="22" max="22" width="8" style="42" customWidth="1"/>
    <col min="23" max="23" width="22.5" style="42" customWidth="1"/>
    <col min="24" max="24" width="11.625" style="42" customWidth="1"/>
    <col min="25" max="25" width="13.125" style="42" customWidth="1"/>
    <col min="26" max="26" width="10" style="42" customWidth="1"/>
    <col min="27" max="27" width="11.25" style="42" customWidth="1"/>
    <col min="28" max="248" width="9" style="42"/>
    <col min="249" max="249" width="3.125" style="42" customWidth="1"/>
    <col min="250" max="250" width="7.625" style="42" customWidth="1"/>
    <col min="251" max="251" width="4.125" style="42" customWidth="1"/>
    <col min="252" max="252" width="17" style="42" customWidth="1"/>
    <col min="253" max="253" width="3.625" style="42" customWidth="1"/>
    <col min="254" max="254" width="9.125" style="42" customWidth="1"/>
    <col min="255" max="255" width="3.625" style="42" customWidth="1"/>
    <col min="256" max="256" width="4.625" style="42" customWidth="1"/>
    <col min="257" max="257" width="9.625" style="42" customWidth="1"/>
    <col min="258" max="258" width="10.125" style="42" customWidth="1"/>
    <col min="259" max="259" width="10.25" style="42" customWidth="1"/>
    <col min="260" max="260" width="4.625" style="42" customWidth="1"/>
    <col min="261" max="261" width="5" style="42" customWidth="1"/>
    <col min="262" max="262" width="11.125" style="42" customWidth="1"/>
    <col min="263" max="263" width="16.125" style="42" customWidth="1"/>
    <col min="264" max="264" width="4.75" style="42" customWidth="1"/>
    <col min="265" max="265" width="3.625" style="42" customWidth="1"/>
    <col min="266" max="266" width="5.125" style="42" customWidth="1"/>
    <col min="267" max="267" width="3.125" style="42" customWidth="1"/>
    <col min="268" max="268" width="4.625" style="42" customWidth="1"/>
    <col min="269" max="269" width="5" style="42" customWidth="1"/>
    <col min="270" max="271" width="9.75" style="42" customWidth="1"/>
    <col min="272" max="273" width="7.875" style="42" customWidth="1"/>
    <col min="274" max="504" width="9" style="42"/>
    <col min="505" max="505" width="3.125" style="42" customWidth="1"/>
    <col min="506" max="506" width="7.625" style="42" customWidth="1"/>
    <col min="507" max="507" width="4.125" style="42" customWidth="1"/>
    <col min="508" max="508" width="17" style="42" customWidth="1"/>
    <col min="509" max="509" width="3.625" style="42" customWidth="1"/>
    <col min="510" max="510" width="9.125" style="42" customWidth="1"/>
    <col min="511" max="511" width="3.625" style="42" customWidth="1"/>
    <col min="512" max="512" width="4.625" style="42" customWidth="1"/>
    <col min="513" max="513" width="9.625" style="42" customWidth="1"/>
    <col min="514" max="514" width="10.125" style="42" customWidth="1"/>
    <col min="515" max="515" width="10.25" style="42" customWidth="1"/>
    <col min="516" max="516" width="4.625" style="42" customWidth="1"/>
    <col min="517" max="517" width="5" style="42" customWidth="1"/>
    <col min="518" max="518" width="11.125" style="42" customWidth="1"/>
    <col min="519" max="519" width="16.125" style="42" customWidth="1"/>
    <col min="520" max="520" width="4.75" style="42" customWidth="1"/>
    <col min="521" max="521" width="3.625" style="42" customWidth="1"/>
    <col min="522" max="522" width="5.125" style="42" customWidth="1"/>
    <col min="523" max="523" width="3.125" style="42" customWidth="1"/>
    <col min="524" max="524" width="4.625" style="42" customWidth="1"/>
    <col min="525" max="525" width="5" style="42" customWidth="1"/>
    <col min="526" max="527" width="9.75" style="42" customWidth="1"/>
    <col min="528" max="529" width="7.875" style="42" customWidth="1"/>
    <col min="530" max="760" width="9" style="42"/>
    <col min="761" max="761" width="3.125" style="42" customWidth="1"/>
    <col min="762" max="762" width="7.625" style="42" customWidth="1"/>
    <col min="763" max="763" width="4.125" style="42" customWidth="1"/>
    <col min="764" max="764" width="17" style="42" customWidth="1"/>
    <col min="765" max="765" width="3.625" style="42" customWidth="1"/>
    <col min="766" max="766" width="9.125" style="42" customWidth="1"/>
    <col min="767" max="767" width="3.625" style="42" customWidth="1"/>
    <col min="768" max="768" width="4.625" style="42" customWidth="1"/>
    <col min="769" max="769" width="9.625" style="42" customWidth="1"/>
    <col min="770" max="770" width="10.125" style="42" customWidth="1"/>
    <col min="771" max="771" width="10.25" style="42" customWidth="1"/>
    <col min="772" max="772" width="4.625" style="42" customWidth="1"/>
    <col min="773" max="773" width="5" style="42" customWidth="1"/>
    <col min="774" max="774" width="11.125" style="42" customWidth="1"/>
    <col min="775" max="775" width="16.125" style="42" customWidth="1"/>
    <col min="776" max="776" width="4.75" style="42" customWidth="1"/>
    <col min="777" max="777" width="3.625" style="42" customWidth="1"/>
    <col min="778" max="778" width="5.125" style="42" customWidth="1"/>
    <col min="779" max="779" width="3.125" style="42" customWidth="1"/>
    <col min="780" max="780" width="4.625" style="42" customWidth="1"/>
    <col min="781" max="781" width="5" style="42" customWidth="1"/>
    <col min="782" max="783" width="9.75" style="42" customWidth="1"/>
    <col min="784" max="785" width="7.875" style="42" customWidth="1"/>
    <col min="786" max="1016" width="9" style="42"/>
    <col min="1017" max="1017" width="3.125" style="42" customWidth="1"/>
    <col min="1018" max="1018" width="7.625" style="42" customWidth="1"/>
    <col min="1019" max="1019" width="4.125" style="42" customWidth="1"/>
    <col min="1020" max="1020" width="17" style="42" customWidth="1"/>
    <col min="1021" max="1021" width="3.625" style="42" customWidth="1"/>
    <col min="1022" max="1022" width="9.125" style="42" customWidth="1"/>
    <col min="1023" max="1023" width="3.625" style="42" customWidth="1"/>
    <col min="1024" max="1024" width="4.625" style="42" customWidth="1"/>
    <col min="1025" max="1025" width="9.625" style="42" customWidth="1"/>
    <col min="1026" max="1026" width="10.125" style="42" customWidth="1"/>
    <col min="1027" max="1027" width="10.25" style="42" customWidth="1"/>
    <col min="1028" max="1028" width="4.625" style="42" customWidth="1"/>
    <col min="1029" max="1029" width="5" style="42" customWidth="1"/>
    <col min="1030" max="1030" width="11.125" style="42" customWidth="1"/>
    <col min="1031" max="1031" width="16.125" style="42" customWidth="1"/>
    <col min="1032" max="1032" width="4.75" style="42" customWidth="1"/>
    <col min="1033" max="1033" width="3.625" style="42" customWidth="1"/>
    <col min="1034" max="1034" width="5.125" style="42" customWidth="1"/>
    <col min="1035" max="1035" width="3.125" style="42" customWidth="1"/>
    <col min="1036" max="1036" width="4.625" style="42" customWidth="1"/>
    <col min="1037" max="1037" width="5" style="42" customWidth="1"/>
    <col min="1038" max="1039" width="9.75" style="42" customWidth="1"/>
    <col min="1040" max="1041" width="7.875" style="42" customWidth="1"/>
    <col min="1042" max="1272" width="9" style="42"/>
    <col min="1273" max="1273" width="3.125" style="42" customWidth="1"/>
    <col min="1274" max="1274" width="7.625" style="42" customWidth="1"/>
    <col min="1275" max="1275" width="4.125" style="42" customWidth="1"/>
    <col min="1276" max="1276" width="17" style="42" customWidth="1"/>
    <col min="1277" max="1277" width="3.625" style="42" customWidth="1"/>
    <col min="1278" max="1278" width="9.125" style="42" customWidth="1"/>
    <col min="1279" max="1279" width="3.625" style="42" customWidth="1"/>
    <col min="1280" max="1280" width="4.625" style="42" customWidth="1"/>
    <col min="1281" max="1281" width="9.625" style="42" customWidth="1"/>
    <col min="1282" max="1282" width="10.125" style="42" customWidth="1"/>
    <col min="1283" max="1283" width="10.25" style="42" customWidth="1"/>
    <col min="1284" max="1284" width="4.625" style="42" customWidth="1"/>
    <col min="1285" max="1285" width="5" style="42" customWidth="1"/>
    <col min="1286" max="1286" width="11.125" style="42" customWidth="1"/>
    <col min="1287" max="1287" width="16.125" style="42" customWidth="1"/>
    <col min="1288" max="1288" width="4.75" style="42" customWidth="1"/>
    <col min="1289" max="1289" width="3.625" style="42" customWidth="1"/>
    <col min="1290" max="1290" width="5.125" style="42" customWidth="1"/>
    <col min="1291" max="1291" width="3.125" style="42" customWidth="1"/>
    <col min="1292" max="1292" width="4.625" style="42" customWidth="1"/>
    <col min="1293" max="1293" width="5" style="42" customWidth="1"/>
    <col min="1294" max="1295" width="9.75" style="42" customWidth="1"/>
    <col min="1296" max="1297" width="7.875" style="42" customWidth="1"/>
    <col min="1298" max="1528" width="9" style="42"/>
    <col min="1529" max="1529" width="3.125" style="42" customWidth="1"/>
    <col min="1530" max="1530" width="7.625" style="42" customWidth="1"/>
    <col min="1531" max="1531" width="4.125" style="42" customWidth="1"/>
    <col min="1532" max="1532" width="17" style="42" customWidth="1"/>
    <col min="1533" max="1533" width="3.625" style="42" customWidth="1"/>
    <col min="1534" max="1534" width="9.125" style="42" customWidth="1"/>
    <col min="1535" max="1535" width="3.625" style="42" customWidth="1"/>
    <col min="1536" max="1536" width="4.625" style="42" customWidth="1"/>
    <col min="1537" max="1537" width="9.625" style="42" customWidth="1"/>
    <col min="1538" max="1538" width="10.125" style="42" customWidth="1"/>
    <col min="1539" max="1539" width="10.25" style="42" customWidth="1"/>
    <col min="1540" max="1540" width="4.625" style="42" customWidth="1"/>
    <col min="1541" max="1541" width="5" style="42" customWidth="1"/>
    <col min="1542" max="1542" width="11.125" style="42" customWidth="1"/>
    <col min="1543" max="1543" width="16.125" style="42" customWidth="1"/>
    <col min="1544" max="1544" width="4.75" style="42" customWidth="1"/>
    <col min="1545" max="1545" width="3.625" style="42" customWidth="1"/>
    <col min="1546" max="1546" width="5.125" style="42" customWidth="1"/>
    <col min="1547" max="1547" width="3.125" style="42" customWidth="1"/>
    <col min="1548" max="1548" width="4.625" style="42" customWidth="1"/>
    <col min="1549" max="1549" width="5" style="42" customWidth="1"/>
    <col min="1550" max="1551" width="9.75" style="42" customWidth="1"/>
    <col min="1552" max="1553" width="7.875" style="42" customWidth="1"/>
    <col min="1554" max="1784" width="9" style="42"/>
    <col min="1785" max="1785" width="3.125" style="42" customWidth="1"/>
    <col min="1786" max="1786" width="7.625" style="42" customWidth="1"/>
    <col min="1787" max="1787" width="4.125" style="42" customWidth="1"/>
    <col min="1788" max="1788" width="17" style="42" customWidth="1"/>
    <col min="1789" max="1789" width="3.625" style="42" customWidth="1"/>
    <col min="1790" max="1790" width="9.125" style="42" customWidth="1"/>
    <col min="1791" max="1791" width="3.625" style="42" customWidth="1"/>
    <col min="1792" max="1792" width="4.625" style="42" customWidth="1"/>
    <col min="1793" max="1793" width="9.625" style="42" customWidth="1"/>
    <col min="1794" max="1794" width="10.125" style="42" customWidth="1"/>
    <col min="1795" max="1795" width="10.25" style="42" customWidth="1"/>
    <col min="1796" max="1796" width="4.625" style="42" customWidth="1"/>
    <col min="1797" max="1797" width="5" style="42" customWidth="1"/>
    <col min="1798" max="1798" width="11.125" style="42" customWidth="1"/>
    <col min="1799" max="1799" width="16.125" style="42" customWidth="1"/>
    <col min="1800" max="1800" width="4.75" style="42" customWidth="1"/>
    <col min="1801" max="1801" width="3.625" style="42" customWidth="1"/>
    <col min="1802" max="1802" width="5.125" style="42" customWidth="1"/>
    <col min="1803" max="1803" width="3.125" style="42" customWidth="1"/>
    <col min="1804" max="1804" width="4.625" style="42" customWidth="1"/>
    <col min="1805" max="1805" width="5" style="42" customWidth="1"/>
    <col min="1806" max="1807" width="9.75" style="42" customWidth="1"/>
    <col min="1808" max="1809" width="7.875" style="42" customWidth="1"/>
    <col min="1810" max="2040" width="9" style="42"/>
    <col min="2041" max="2041" width="3.125" style="42" customWidth="1"/>
    <col min="2042" max="2042" width="7.625" style="42" customWidth="1"/>
    <col min="2043" max="2043" width="4.125" style="42" customWidth="1"/>
    <col min="2044" max="2044" width="17" style="42" customWidth="1"/>
    <col min="2045" max="2045" width="3.625" style="42" customWidth="1"/>
    <col min="2046" max="2046" width="9.125" style="42" customWidth="1"/>
    <col min="2047" max="2047" width="3.625" style="42" customWidth="1"/>
    <col min="2048" max="2048" width="4.625" style="42" customWidth="1"/>
    <col min="2049" max="2049" width="9.625" style="42" customWidth="1"/>
    <col min="2050" max="2050" width="10.125" style="42" customWidth="1"/>
    <col min="2051" max="2051" width="10.25" style="42" customWidth="1"/>
    <col min="2052" max="2052" width="4.625" style="42" customWidth="1"/>
    <col min="2053" max="2053" width="5" style="42" customWidth="1"/>
    <col min="2054" max="2054" width="11.125" style="42" customWidth="1"/>
    <col min="2055" max="2055" width="16.125" style="42" customWidth="1"/>
    <col min="2056" max="2056" width="4.75" style="42" customWidth="1"/>
    <col min="2057" max="2057" width="3.625" style="42" customWidth="1"/>
    <col min="2058" max="2058" width="5.125" style="42" customWidth="1"/>
    <col min="2059" max="2059" width="3.125" style="42" customWidth="1"/>
    <col min="2060" max="2060" width="4.625" style="42" customWidth="1"/>
    <col min="2061" max="2061" width="5" style="42" customWidth="1"/>
    <col min="2062" max="2063" width="9.75" style="42" customWidth="1"/>
    <col min="2064" max="2065" width="7.875" style="42" customWidth="1"/>
    <col min="2066" max="2296" width="9" style="42"/>
    <col min="2297" max="2297" width="3.125" style="42" customWidth="1"/>
    <col min="2298" max="2298" width="7.625" style="42" customWidth="1"/>
    <col min="2299" max="2299" width="4.125" style="42" customWidth="1"/>
    <col min="2300" max="2300" width="17" style="42" customWidth="1"/>
    <col min="2301" max="2301" width="3.625" style="42" customWidth="1"/>
    <col min="2302" max="2302" width="9.125" style="42" customWidth="1"/>
    <col min="2303" max="2303" width="3.625" style="42" customWidth="1"/>
    <col min="2304" max="2304" width="4.625" style="42" customWidth="1"/>
    <col min="2305" max="2305" width="9.625" style="42" customWidth="1"/>
    <col min="2306" max="2306" width="10.125" style="42" customWidth="1"/>
    <col min="2307" max="2307" width="10.25" style="42" customWidth="1"/>
    <col min="2308" max="2308" width="4.625" style="42" customWidth="1"/>
    <col min="2309" max="2309" width="5" style="42" customWidth="1"/>
    <col min="2310" max="2310" width="11.125" style="42" customWidth="1"/>
    <col min="2311" max="2311" width="16.125" style="42" customWidth="1"/>
    <col min="2312" max="2312" width="4.75" style="42" customWidth="1"/>
    <col min="2313" max="2313" width="3.625" style="42" customWidth="1"/>
    <col min="2314" max="2314" width="5.125" style="42" customWidth="1"/>
    <col min="2315" max="2315" width="3.125" style="42" customWidth="1"/>
    <col min="2316" max="2316" width="4.625" style="42" customWidth="1"/>
    <col min="2317" max="2317" width="5" style="42" customWidth="1"/>
    <col min="2318" max="2319" width="9.75" style="42" customWidth="1"/>
    <col min="2320" max="2321" width="7.875" style="42" customWidth="1"/>
    <col min="2322" max="2552" width="9" style="42"/>
    <col min="2553" max="2553" width="3.125" style="42" customWidth="1"/>
    <col min="2554" max="2554" width="7.625" style="42" customWidth="1"/>
    <col min="2555" max="2555" width="4.125" style="42" customWidth="1"/>
    <col min="2556" max="2556" width="17" style="42" customWidth="1"/>
    <col min="2557" max="2557" width="3.625" style="42" customWidth="1"/>
    <col min="2558" max="2558" width="9.125" style="42" customWidth="1"/>
    <col min="2559" max="2559" width="3.625" style="42" customWidth="1"/>
    <col min="2560" max="2560" width="4.625" style="42" customWidth="1"/>
    <col min="2561" max="2561" width="9.625" style="42" customWidth="1"/>
    <col min="2562" max="2562" width="10.125" style="42" customWidth="1"/>
    <col min="2563" max="2563" width="10.25" style="42" customWidth="1"/>
    <col min="2564" max="2564" width="4.625" style="42" customWidth="1"/>
    <col min="2565" max="2565" width="5" style="42" customWidth="1"/>
    <col min="2566" max="2566" width="11.125" style="42" customWidth="1"/>
    <col min="2567" max="2567" width="16.125" style="42" customWidth="1"/>
    <col min="2568" max="2568" width="4.75" style="42" customWidth="1"/>
    <col min="2569" max="2569" width="3.625" style="42" customWidth="1"/>
    <col min="2570" max="2570" width="5.125" style="42" customWidth="1"/>
    <col min="2571" max="2571" width="3.125" style="42" customWidth="1"/>
    <col min="2572" max="2572" width="4.625" style="42" customWidth="1"/>
    <col min="2573" max="2573" width="5" style="42" customWidth="1"/>
    <col min="2574" max="2575" width="9.75" style="42" customWidth="1"/>
    <col min="2576" max="2577" width="7.875" style="42" customWidth="1"/>
    <col min="2578" max="2808" width="9" style="42"/>
    <col min="2809" max="2809" width="3.125" style="42" customWidth="1"/>
    <col min="2810" max="2810" width="7.625" style="42" customWidth="1"/>
    <col min="2811" max="2811" width="4.125" style="42" customWidth="1"/>
    <col min="2812" max="2812" width="17" style="42" customWidth="1"/>
    <col min="2813" max="2813" width="3.625" style="42" customWidth="1"/>
    <col min="2814" max="2814" width="9.125" style="42" customWidth="1"/>
    <col min="2815" max="2815" width="3.625" style="42" customWidth="1"/>
    <col min="2816" max="2816" width="4.625" style="42" customWidth="1"/>
    <col min="2817" max="2817" width="9.625" style="42" customWidth="1"/>
    <col min="2818" max="2818" width="10.125" style="42" customWidth="1"/>
    <col min="2819" max="2819" width="10.25" style="42" customWidth="1"/>
    <col min="2820" max="2820" width="4.625" style="42" customWidth="1"/>
    <col min="2821" max="2821" width="5" style="42" customWidth="1"/>
    <col min="2822" max="2822" width="11.125" style="42" customWidth="1"/>
    <col min="2823" max="2823" width="16.125" style="42" customWidth="1"/>
    <col min="2824" max="2824" width="4.75" style="42" customWidth="1"/>
    <col min="2825" max="2825" width="3.625" style="42" customWidth="1"/>
    <col min="2826" max="2826" width="5.125" style="42" customWidth="1"/>
    <col min="2827" max="2827" width="3.125" style="42" customWidth="1"/>
    <col min="2828" max="2828" width="4.625" style="42" customWidth="1"/>
    <col min="2829" max="2829" width="5" style="42" customWidth="1"/>
    <col min="2830" max="2831" width="9.75" style="42" customWidth="1"/>
    <col min="2832" max="2833" width="7.875" style="42" customWidth="1"/>
    <col min="2834" max="3064" width="9" style="42"/>
    <col min="3065" max="3065" width="3.125" style="42" customWidth="1"/>
    <col min="3066" max="3066" width="7.625" style="42" customWidth="1"/>
    <col min="3067" max="3067" width="4.125" style="42" customWidth="1"/>
    <col min="3068" max="3068" width="17" style="42" customWidth="1"/>
    <col min="3069" max="3069" width="3.625" style="42" customWidth="1"/>
    <col min="3070" max="3070" width="9.125" style="42" customWidth="1"/>
    <col min="3071" max="3071" width="3.625" style="42" customWidth="1"/>
    <col min="3072" max="3072" width="4.625" style="42" customWidth="1"/>
    <col min="3073" max="3073" width="9.625" style="42" customWidth="1"/>
    <col min="3074" max="3074" width="10.125" style="42" customWidth="1"/>
    <col min="3075" max="3075" width="10.25" style="42" customWidth="1"/>
    <col min="3076" max="3076" width="4.625" style="42" customWidth="1"/>
    <col min="3077" max="3077" width="5" style="42" customWidth="1"/>
    <col min="3078" max="3078" width="11.125" style="42" customWidth="1"/>
    <col min="3079" max="3079" width="16.125" style="42" customWidth="1"/>
    <col min="3080" max="3080" width="4.75" style="42" customWidth="1"/>
    <col min="3081" max="3081" width="3.625" style="42" customWidth="1"/>
    <col min="3082" max="3082" width="5.125" style="42" customWidth="1"/>
    <col min="3083" max="3083" width="3.125" style="42" customWidth="1"/>
    <col min="3084" max="3084" width="4.625" style="42" customWidth="1"/>
    <col min="3085" max="3085" width="5" style="42" customWidth="1"/>
    <col min="3086" max="3087" width="9.75" style="42" customWidth="1"/>
    <col min="3088" max="3089" width="7.875" style="42" customWidth="1"/>
    <col min="3090" max="3320" width="9" style="42"/>
    <col min="3321" max="3321" width="3.125" style="42" customWidth="1"/>
    <col min="3322" max="3322" width="7.625" style="42" customWidth="1"/>
    <col min="3323" max="3323" width="4.125" style="42" customWidth="1"/>
    <col min="3324" max="3324" width="17" style="42" customWidth="1"/>
    <col min="3325" max="3325" width="3.625" style="42" customWidth="1"/>
    <col min="3326" max="3326" width="9.125" style="42" customWidth="1"/>
    <col min="3327" max="3327" width="3.625" style="42" customWidth="1"/>
    <col min="3328" max="3328" width="4.625" style="42" customWidth="1"/>
    <col min="3329" max="3329" width="9.625" style="42" customWidth="1"/>
    <col min="3330" max="3330" width="10.125" style="42" customWidth="1"/>
    <col min="3331" max="3331" width="10.25" style="42" customWidth="1"/>
    <col min="3332" max="3332" width="4.625" style="42" customWidth="1"/>
    <col min="3333" max="3333" width="5" style="42" customWidth="1"/>
    <col min="3334" max="3334" width="11.125" style="42" customWidth="1"/>
    <col min="3335" max="3335" width="16.125" style="42" customWidth="1"/>
    <col min="3336" max="3336" width="4.75" style="42" customWidth="1"/>
    <col min="3337" max="3337" width="3.625" style="42" customWidth="1"/>
    <col min="3338" max="3338" width="5.125" style="42" customWidth="1"/>
    <col min="3339" max="3339" width="3.125" style="42" customWidth="1"/>
    <col min="3340" max="3340" width="4.625" style="42" customWidth="1"/>
    <col min="3341" max="3341" width="5" style="42" customWidth="1"/>
    <col min="3342" max="3343" width="9.75" style="42" customWidth="1"/>
    <col min="3344" max="3345" width="7.875" style="42" customWidth="1"/>
    <col min="3346" max="3576" width="9" style="42"/>
    <col min="3577" max="3577" width="3.125" style="42" customWidth="1"/>
    <col min="3578" max="3578" width="7.625" style="42" customWidth="1"/>
    <col min="3579" max="3579" width="4.125" style="42" customWidth="1"/>
    <col min="3580" max="3580" width="17" style="42" customWidth="1"/>
    <col min="3581" max="3581" width="3.625" style="42" customWidth="1"/>
    <col min="3582" max="3582" width="9.125" style="42" customWidth="1"/>
    <col min="3583" max="3583" width="3.625" style="42" customWidth="1"/>
    <col min="3584" max="3584" width="4.625" style="42" customWidth="1"/>
    <col min="3585" max="3585" width="9.625" style="42" customWidth="1"/>
    <col min="3586" max="3586" width="10.125" style="42" customWidth="1"/>
    <col min="3587" max="3587" width="10.25" style="42" customWidth="1"/>
    <col min="3588" max="3588" width="4.625" style="42" customWidth="1"/>
    <col min="3589" max="3589" width="5" style="42" customWidth="1"/>
    <col min="3590" max="3590" width="11.125" style="42" customWidth="1"/>
    <col min="3591" max="3591" width="16.125" style="42" customWidth="1"/>
    <col min="3592" max="3592" width="4.75" style="42" customWidth="1"/>
    <col min="3593" max="3593" width="3.625" style="42" customWidth="1"/>
    <col min="3594" max="3594" width="5.125" style="42" customWidth="1"/>
    <col min="3595" max="3595" width="3.125" style="42" customWidth="1"/>
    <col min="3596" max="3596" width="4.625" style="42" customWidth="1"/>
    <col min="3597" max="3597" width="5" style="42" customWidth="1"/>
    <col min="3598" max="3599" width="9.75" style="42" customWidth="1"/>
    <col min="3600" max="3601" width="7.875" style="42" customWidth="1"/>
    <col min="3602" max="3832" width="9" style="42"/>
    <col min="3833" max="3833" width="3.125" style="42" customWidth="1"/>
    <col min="3834" max="3834" width="7.625" style="42" customWidth="1"/>
    <col min="3835" max="3835" width="4.125" style="42" customWidth="1"/>
    <col min="3836" max="3836" width="17" style="42" customWidth="1"/>
    <col min="3837" max="3837" width="3.625" style="42" customWidth="1"/>
    <col min="3838" max="3838" width="9.125" style="42" customWidth="1"/>
    <col min="3839" max="3839" width="3.625" style="42" customWidth="1"/>
    <col min="3840" max="3840" width="4.625" style="42" customWidth="1"/>
    <col min="3841" max="3841" width="9.625" style="42" customWidth="1"/>
    <col min="3842" max="3842" width="10.125" style="42" customWidth="1"/>
    <col min="3843" max="3843" width="10.25" style="42" customWidth="1"/>
    <col min="3844" max="3844" width="4.625" style="42" customWidth="1"/>
    <col min="3845" max="3845" width="5" style="42" customWidth="1"/>
    <col min="3846" max="3846" width="11.125" style="42" customWidth="1"/>
    <col min="3847" max="3847" width="16.125" style="42" customWidth="1"/>
    <col min="3848" max="3848" width="4.75" style="42" customWidth="1"/>
    <col min="3849" max="3849" width="3.625" style="42" customWidth="1"/>
    <col min="3850" max="3850" width="5.125" style="42" customWidth="1"/>
    <col min="3851" max="3851" width="3.125" style="42" customWidth="1"/>
    <col min="3852" max="3852" width="4.625" style="42" customWidth="1"/>
    <col min="3853" max="3853" width="5" style="42" customWidth="1"/>
    <col min="3854" max="3855" width="9.75" style="42" customWidth="1"/>
    <col min="3856" max="3857" width="7.875" style="42" customWidth="1"/>
    <col min="3858" max="4088" width="9" style="42"/>
    <col min="4089" max="4089" width="3.125" style="42" customWidth="1"/>
    <col min="4090" max="4090" width="7.625" style="42" customWidth="1"/>
    <col min="4091" max="4091" width="4.125" style="42" customWidth="1"/>
    <col min="4092" max="4092" width="17" style="42" customWidth="1"/>
    <col min="4093" max="4093" width="3.625" style="42" customWidth="1"/>
    <col min="4094" max="4094" width="9.125" style="42" customWidth="1"/>
    <col min="4095" max="4095" width="3.625" style="42" customWidth="1"/>
    <col min="4096" max="4096" width="4.625" style="42" customWidth="1"/>
    <col min="4097" max="4097" width="9.625" style="42" customWidth="1"/>
    <col min="4098" max="4098" width="10.125" style="42" customWidth="1"/>
    <col min="4099" max="4099" width="10.25" style="42" customWidth="1"/>
    <col min="4100" max="4100" width="4.625" style="42" customWidth="1"/>
    <col min="4101" max="4101" width="5" style="42" customWidth="1"/>
    <col min="4102" max="4102" width="11.125" style="42" customWidth="1"/>
    <col min="4103" max="4103" width="16.125" style="42" customWidth="1"/>
    <col min="4104" max="4104" width="4.75" style="42" customWidth="1"/>
    <col min="4105" max="4105" width="3.625" style="42" customWidth="1"/>
    <col min="4106" max="4106" width="5.125" style="42" customWidth="1"/>
    <col min="4107" max="4107" width="3.125" style="42" customWidth="1"/>
    <col min="4108" max="4108" width="4.625" style="42" customWidth="1"/>
    <col min="4109" max="4109" width="5" style="42" customWidth="1"/>
    <col min="4110" max="4111" width="9.75" style="42" customWidth="1"/>
    <col min="4112" max="4113" width="7.875" style="42" customWidth="1"/>
    <col min="4114" max="4344" width="9" style="42"/>
    <col min="4345" max="4345" width="3.125" style="42" customWidth="1"/>
    <col min="4346" max="4346" width="7.625" style="42" customWidth="1"/>
    <col min="4347" max="4347" width="4.125" style="42" customWidth="1"/>
    <col min="4348" max="4348" width="17" style="42" customWidth="1"/>
    <col min="4349" max="4349" width="3.625" style="42" customWidth="1"/>
    <col min="4350" max="4350" width="9.125" style="42" customWidth="1"/>
    <col min="4351" max="4351" width="3.625" style="42" customWidth="1"/>
    <col min="4352" max="4352" width="4.625" style="42" customWidth="1"/>
    <col min="4353" max="4353" width="9.625" style="42" customWidth="1"/>
    <col min="4354" max="4354" width="10.125" style="42" customWidth="1"/>
    <col min="4355" max="4355" width="10.25" style="42" customWidth="1"/>
    <col min="4356" max="4356" width="4.625" style="42" customWidth="1"/>
    <col min="4357" max="4357" width="5" style="42" customWidth="1"/>
    <col min="4358" max="4358" width="11.125" style="42" customWidth="1"/>
    <col min="4359" max="4359" width="16.125" style="42" customWidth="1"/>
    <col min="4360" max="4360" width="4.75" style="42" customWidth="1"/>
    <col min="4361" max="4361" width="3.625" style="42" customWidth="1"/>
    <col min="4362" max="4362" width="5.125" style="42" customWidth="1"/>
    <col min="4363" max="4363" width="3.125" style="42" customWidth="1"/>
    <col min="4364" max="4364" width="4.625" style="42" customWidth="1"/>
    <col min="4365" max="4365" width="5" style="42" customWidth="1"/>
    <col min="4366" max="4367" width="9.75" style="42" customWidth="1"/>
    <col min="4368" max="4369" width="7.875" style="42" customWidth="1"/>
    <col min="4370" max="4600" width="9" style="42"/>
    <col min="4601" max="4601" width="3.125" style="42" customWidth="1"/>
    <col min="4602" max="4602" width="7.625" style="42" customWidth="1"/>
    <col min="4603" max="4603" width="4.125" style="42" customWidth="1"/>
    <col min="4604" max="4604" width="17" style="42" customWidth="1"/>
    <col min="4605" max="4605" width="3.625" style="42" customWidth="1"/>
    <col min="4606" max="4606" width="9.125" style="42" customWidth="1"/>
    <col min="4607" max="4607" width="3.625" style="42" customWidth="1"/>
    <col min="4608" max="4608" width="4.625" style="42" customWidth="1"/>
    <col min="4609" max="4609" width="9.625" style="42" customWidth="1"/>
    <col min="4610" max="4610" width="10.125" style="42" customWidth="1"/>
    <col min="4611" max="4611" width="10.25" style="42" customWidth="1"/>
    <col min="4612" max="4612" width="4.625" style="42" customWidth="1"/>
    <col min="4613" max="4613" width="5" style="42" customWidth="1"/>
    <col min="4614" max="4614" width="11.125" style="42" customWidth="1"/>
    <col min="4615" max="4615" width="16.125" style="42" customWidth="1"/>
    <col min="4616" max="4616" width="4.75" style="42" customWidth="1"/>
    <col min="4617" max="4617" width="3.625" style="42" customWidth="1"/>
    <col min="4618" max="4618" width="5.125" style="42" customWidth="1"/>
    <col min="4619" max="4619" width="3.125" style="42" customWidth="1"/>
    <col min="4620" max="4620" width="4.625" style="42" customWidth="1"/>
    <col min="4621" max="4621" width="5" style="42" customWidth="1"/>
    <col min="4622" max="4623" width="9.75" style="42" customWidth="1"/>
    <col min="4624" max="4625" width="7.875" style="42" customWidth="1"/>
    <col min="4626" max="4856" width="9" style="42"/>
    <col min="4857" max="4857" width="3.125" style="42" customWidth="1"/>
    <col min="4858" max="4858" width="7.625" style="42" customWidth="1"/>
    <col min="4859" max="4859" width="4.125" style="42" customWidth="1"/>
    <col min="4860" max="4860" width="17" style="42" customWidth="1"/>
    <col min="4861" max="4861" width="3.625" style="42" customWidth="1"/>
    <col min="4862" max="4862" width="9.125" style="42" customWidth="1"/>
    <col min="4863" max="4863" width="3.625" style="42" customWidth="1"/>
    <col min="4864" max="4864" width="4.625" style="42" customWidth="1"/>
    <col min="4865" max="4865" width="9.625" style="42" customWidth="1"/>
    <col min="4866" max="4866" width="10.125" style="42" customWidth="1"/>
    <col min="4867" max="4867" width="10.25" style="42" customWidth="1"/>
    <col min="4868" max="4868" width="4.625" style="42" customWidth="1"/>
    <col min="4869" max="4869" width="5" style="42" customWidth="1"/>
    <col min="4870" max="4870" width="11.125" style="42" customWidth="1"/>
    <col min="4871" max="4871" width="16.125" style="42" customWidth="1"/>
    <col min="4872" max="4872" width="4.75" style="42" customWidth="1"/>
    <col min="4873" max="4873" width="3.625" style="42" customWidth="1"/>
    <col min="4874" max="4874" width="5.125" style="42" customWidth="1"/>
    <col min="4875" max="4875" width="3.125" style="42" customWidth="1"/>
    <col min="4876" max="4876" width="4.625" style="42" customWidth="1"/>
    <col min="4877" max="4877" width="5" style="42" customWidth="1"/>
    <col min="4878" max="4879" width="9.75" style="42" customWidth="1"/>
    <col min="4880" max="4881" width="7.875" style="42" customWidth="1"/>
    <col min="4882" max="5112" width="9" style="42"/>
    <col min="5113" max="5113" width="3.125" style="42" customWidth="1"/>
    <col min="5114" max="5114" width="7.625" style="42" customWidth="1"/>
    <col min="5115" max="5115" width="4.125" style="42" customWidth="1"/>
    <col min="5116" max="5116" width="17" style="42" customWidth="1"/>
    <col min="5117" max="5117" width="3.625" style="42" customWidth="1"/>
    <col min="5118" max="5118" width="9.125" style="42" customWidth="1"/>
    <col min="5119" max="5119" width="3.625" style="42" customWidth="1"/>
    <col min="5120" max="5120" width="4.625" style="42" customWidth="1"/>
    <col min="5121" max="5121" width="9.625" style="42" customWidth="1"/>
    <col min="5122" max="5122" width="10.125" style="42" customWidth="1"/>
    <col min="5123" max="5123" width="10.25" style="42" customWidth="1"/>
    <col min="5124" max="5124" width="4.625" style="42" customWidth="1"/>
    <col min="5125" max="5125" width="5" style="42" customWidth="1"/>
    <col min="5126" max="5126" width="11.125" style="42" customWidth="1"/>
    <col min="5127" max="5127" width="16.125" style="42" customWidth="1"/>
    <col min="5128" max="5128" width="4.75" style="42" customWidth="1"/>
    <col min="5129" max="5129" width="3.625" style="42" customWidth="1"/>
    <col min="5130" max="5130" width="5.125" style="42" customWidth="1"/>
    <col min="5131" max="5131" width="3.125" style="42" customWidth="1"/>
    <col min="5132" max="5132" width="4.625" style="42" customWidth="1"/>
    <col min="5133" max="5133" width="5" style="42" customWidth="1"/>
    <col min="5134" max="5135" width="9.75" style="42" customWidth="1"/>
    <col min="5136" max="5137" width="7.875" style="42" customWidth="1"/>
    <col min="5138" max="5368" width="9" style="42"/>
    <col min="5369" max="5369" width="3.125" style="42" customWidth="1"/>
    <col min="5370" max="5370" width="7.625" style="42" customWidth="1"/>
    <col min="5371" max="5371" width="4.125" style="42" customWidth="1"/>
    <col min="5372" max="5372" width="17" style="42" customWidth="1"/>
    <col min="5373" max="5373" width="3.625" style="42" customWidth="1"/>
    <col min="5374" max="5374" width="9.125" style="42" customWidth="1"/>
    <col min="5375" max="5375" width="3.625" style="42" customWidth="1"/>
    <col min="5376" max="5376" width="4.625" style="42" customWidth="1"/>
    <col min="5377" max="5377" width="9.625" style="42" customWidth="1"/>
    <col min="5378" max="5378" width="10.125" style="42" customWidth="1"/>
    <col min="5379" max="5379" width="10.25" style="42" customWidth="1"/>
    <col min="5380" max="5380" width="4.625" style="42" customWidth="1"/>
    <col min="5381" max="5381" width="5" style="42" customWidth="1"/>
    <col min="5382" max="5382" width="11.125" style="42" customWidth="1"/>
    <col min="5383" max="5383" width="16.125" style="42" customWidth="1"/>
    <col min="5384" max="5384" width="4.75" style="42" customWidth="1"/>
    <col min="5385" max="5385" width="3.625" style="42" customWidth="1"/>
    <col min="5386" max="5386" width="5.125" style="42" customWidth="1"/>
    <col min="5387" max="5387" width="3.125" style="42" customWidth="1"/>
    <col min="5388" max="5388" width="4.625" style="42" customWidth="1"/>
    <col min="5389" max="5389" width="5" style="42" customWidth="1"/>
    <col min="5390" max="5391" width="9.75" style="42" customWidth="1"/>
    <col min="5392" max="5393" width="7.875" style="42" customWidth="1"/>
    <col min="5394" max="5624" width="9" style="42"/>
    <col min="5625" max="5625" width="3.125" style="42" customWidth="1"/>
    <col min="5626" max="5626" width="7.625" style="42" customWidth="1"/>
    <col min="5627" max="5627" width="4.125" style="42" customWidth="1"/>
    <col min="5628" max="5628" width="17" style="42" customWidth="1"/>
    <col min="5629" max="5629" width="3.625" style="42" customWidth="1"/>
    <col min="5630" max="5630" width="9.125" style="42" customWidth="1"/>
    <col min="5631" max="5631" width="3.625" style="42" customWidth="1"/>
    <col min="5632" max="5632" width="4.625" style="42" customWidth="1"/>
    <col min="5633" max="5633" width="9.625" style="42" customWidth="1"/>
    <col min="5634" max="5634" width="10.125" style="42" customWidth="1"/>
    <col min="5635" max="5635" width="10.25" style="42" customWidth="1"/>
    <col min="5636" max="5636" width="4.625" style="42" customWidth="1"/>
    <col min="5637" max="5637" width="5" style="42" customWidth="1"/>
    <col min="5638" max="5638" width="11.125" style="42" customWidth="1"/>
    <col min="5639" max="5639" width="16.125" style="42" customWidth="1"/>
    <col min="5640" max="5640" width="4.75" style="42" customWidth="1"/>
    <col min="5641" max="5641" width="3.625" style="42" customWidth="1"/>
    <col min="5642" max="5642" width="5.125" style="42" customWidth="1"/>
    <col min="5643" max="5643" width="3.125" style="42" customWidth="1"/>
    <col min="5644" max="5644" width="4.625" style="42" customWidth="1"/>
    <col min="5645" max="5645" width="5" style="42" customWidth="1"/>
    <col min="5646" max="5647" width="9.75" style="42" customWidth="1"/>
    <col min="5648" max="5649" width="7.875" style="42" customWidth="1"/>
    <col min="5650" max="5880" width="9" style="42"/>
    <col min="5881" max="5881" width="3.125" style="42" customWidth="1"/>
    <col min="5882" max="5882" width="7.625" style="42" customWidth="1"/>
    <col min="5883" max="5883" width="4.125" style="42" customWidth="1"/>
    <col min="5884" max="5884" width="17" style="42" customWidth="1"/>
    <col min="5885" max="5885" width="3.625" style="42" customWidth="1"/>
    <col min="5886" max="5886" width="9.125" style="42" customWidth="1"/>
    <col min="5887" max="5887" width="3.625" style="42" customWidth="1"/>
    <col min="5888" max="5888" width="4.625" style="42" customWidth="1"/>
    <col min="5889" max="5889" width="9.625" style="42" customWidth="1"/>
    <col min="5890" max="5890" width="10.125" style="42" customWidth="1"/>
    <col min="5891" max="5891" width="10.25" style="42" customWidth="1"/>
    <col min="5892" max="5892" width="4.625" style="42" customWidth="1"/>
    <col min="5893" max="5893" width="5" style="42" customWidth="1"/>
    <col min="5894" max="5894" width="11.125" style="42" customWidth="1"/>
    <col min="5895" max="5895" width="16.125" style="42" customWidth="1"/>
    <col min="5896" max="5896" width="4.75" style="42" customWidth="1"/>
    <col min="5897" max="5897" width="3.625" style="42" customWidth="1"/>
    <col min="5898" max="5898" width="5.125" style="42" customWidth="1"/>
    <col min="5899" max="5899" width="3.125" style="42" customWidth="1"/>
    <col min="5900" max="5900" width="4.625" style="42" customWidth="1"/>
    <col min="5901" max="5901" width="5" style="42" customWidth="1"/>
    <col min="5902" max="5903" width="9.75" style="42" customWidth="1"/>
    <col min="5904" max="5905" width="7.875" style="42" customWidth="1"/>
    <col min="5906" max="6136" width="9" style="42"/>
    <col min="6137" max="6137" width="3.125" style="42" customWidth="1"/>
    <col min="6138" max="6138" width="7.625" style="42" customWidth="1"/>
    <col min="6139" max="6139" width="4.125" style="42" customWidth="1"/>
    <col min="6140" max="6140" width="17" style="42" customWidth="1"/>
    <col min="6141" max="6141" width="3.625" style="42" customWidth="1"/>
    <col min="6142" max="6142" width="9.125" style="42" customWidth="1"/>
    <col min="6143" max="6143" width="3.625" style="42" customWidth="1"/>
    <col min="6144" max="6144" width="4.625" style="42" customWidth="1"/>
    <col min="6145" max="6145" width="9.625" style="42" customWidth="1"/>
    <col min="6146" max="6146" width="10.125" style="42" customWidth="1"/>
    <col min="6147" max="6147" width="10.25" style="42" customWidth="1"/>
    <col min="6148" max="6148" width="4.625" style="42" customWidth="1"/>
    <col min="6149" max="6149" width="5" style="42" customWidth="1"/>
    <col min="6150" max="6150" width="11.125" style="42" customWidth="1"/>
    <col min="6151" max="6151" width="16.125" style="42" customWidth="1"/>
    <col min="6152" max="6152" width="4.75" style="42" customWidth="1"/>
    <col min="6153" max="6153" width="3.625" style="42" customWidth="1"/>
    <col min="6154" max="6154" width="5.125" style="42" customWidth="1"/>
    <col min="6155" max="6155" width="3.125" style="42" customWidth="1"/>
    <col min="6156" max="6156" width="4.625" style="42" customWidth="1"/>
    <col min="6157" max="6157" width="5" style="42" customWidth="1"/>
    <col min="6158" max="6159" width="9.75" style="42" customWidth="1"/>
    <col min="6160" max="6161" width="7.875" style="42" customWidth="1"/>
    <col min="6162" max="6392" width="9" style="42"/>
    <col min="6393" max="6393" width="3.125" style="42" customWidth="1"/>
    <col min="6394" max="6394" width="7.625" style="42" customWidth="1"/>
    <col min="6395" max="6395" width="4.125" style="42" customWidth="1"/>
    <col min="6396" max="6396" width="17" style="42" customWidth="1"/>
    <col min="6397" max="6397" width="3.625" style="42" customWidth="1"/>
    <col min="6398" max="6398" width="9.125" style="42" customWidth="1"/>
    <col min="6399" max="6399" width="3.625" style="42" customWidth="1"/>
    <col min="6400" max="6400" width="4.625" style="42" customWidth="1"/>
    <col min="6401" max="6401" width="9.625" style="42" customWidth="1"/>
    <col min="6402" max="6402" width="10.125" style="42" customWidth="1"/>
    <col min="6403" max="6403" width="10.25" style="42" customWidth="1"/>
    <col min="6404" max="6404" width="4.625" style="42" customWidth="1"/>
    <col min="6405" max="6405" width="5" style="42" customWidth="1"/>
    <col min="6406" max="6406" width="11.125" style="42" customWidth="1"/>
    <col min="6407" max="6407" width="16.125" style="42" customWidth="1"/>
    <col min="6408" max="6408" width="4.75" style="42" customWidth="1"/>
    <col min="6409" max="6409" width="3.625" style="42" customWidth="1"/>
    <col min="6410" max="6410" width="5.125" style="42" customWidth="1"/>
    <col min="6411" max="6411" width="3.125" style="42" customWidth="1"/>
    <col min="6412" max="6412" width="4.625" style="42" customWidth="1"/>
    <col min="6413" max="6413" width="5" style="42" customWidth="1"/>
    <col min="6414" max="6415" width="9.75" style="42" customWidth="1"/>
    <col min="6416" max="6417" width="7.875" style="42" customWidth="1"/>
    <col min="6418" max="6648" width="9" style="42"/>
    <col min="6649" max="6649" width="3.125" style="42" customWidth="1"/>
    <col min="6650" max="6650" width="7.625" style="42" customWidth="1"/>
    <col min="6651" max="6651" width="4.125" style="42" customWidth="1"/>
    <col min="6652" max="6652" width="17" style="42" customWidth="1"/>
    <col min="6653" max="6653" width="3.625" style="42" customWidth="1"/>
    <col min="6654" max="6654" width="9.125" style="42" customWidth="1"/>
    <col min="6655" max="6655" width="3.625" style="42" customWidth="1"/>
    <col min="6656" max="6656" width="4.625" style="42" customWidth="1"/>
    <col min="6657" max="6657" width="9.625" style="42" customWidth="1"/>
    <col min="6658" max="6658" width="10.125" style="42" customWidth="1"/>
    <col min="6659" max="6659" width="10.25" style="42" customWidth="1"/>
    <col min="6660" max="6660" width="4.625" style="42" customWidth="1"/>
    <col min="6661" max="6661" width="5" style="42" customWidth="1"/>
    <col min="6662" max="6662" width="11.125" style="42" customWidth="1"/>
    <col min="6663" max="6663" width="16.125" style="42" customWidth="1"/>
    <col min="6664" max="6664" width="4.75" style="42" customWidth="1"/>
    <col min="6665" max="6665" width="3.625" style="42" customWidth="1"/>
    <col min="6666" max="6666" width="5.125" style="42" customWidth="1"/>
    <col min="6667" max="6667" width="3.125" style="42" customWidth="1"/>
    <col min="6668" max="6668" width="4.625" style="42" customWidth="1"/>
    <col min="6669" max="6669" width="5" style="42" customWidth="1"/>
    <col min="6670" max="6671" width="9.75" style="42" customWidth="1"/>
    <col min="6672" max="6673" width="7.875" style="42" customWidth="1"/>
    <col min="6674" max="6904" width="9" style="42"/>
    <col min="6905" max="6905" width="3.125" style="42" customWidth="1"/>
    <col min="6906" max="6906" width="7.625" style="42" customWidth="1"/>
    <col min="6907" max="6907" width="4.125" style="42" customWidth="1"/>
    <col min="6908" max="6908" width="17" style="42" customWidth="1"/>
    <col min="6909" max="6909" width="3.625" style="42" customWidth="1"/>
    <col min="6910" max="6910" width="9.125" style="42" customWidth="1"/>
    <col min="6911" max="6911" width="3.625" style="42" customWidth="1"/>
    <col min="6912" max="6912" width="4.625" style="42" customWidth="1"/>
    <col min="6913" max="6913" width="9.625" style="42" customWidth="1"/>
    <col min="6914" max="6914" width="10.125" style="42" customWidth="1"/>
    <col min="6915" max="6915" width="10.25" style="42" customWidth="1"/>
    <col min="6916" max="6916" width="4.625" style="42" customWidth="1"/>
    <col min="6917" max="6917" width="5" style="42" customWidth="1"/>
    <col min="6918" max="6918" width="11.125" style="42" customWidth="1"/>
    <col min="6919" max="6919" width="16.125" style="42" customWidth="1"/>
    <col min="6920" max="6920" width="4.75" style="42" customWidth="1"/>
    <col min="6921" max="6921" width="3.625" style="42" customWidth="1"/>
    <col min="6922" max="6922" width="5.125" style="42" customWidth="1"/>
    <col min="6923" max="6923" width="3.125" style="42" customWidth="1"/>
    <col min="6924" max="6924" width="4.625" style="42" customWidth="1"/>
    <col min="6925" max="6925" width="5" style="42" customWidth="1"/>
    <col min="6926" max="6927" width="9.75" style="42" customWidth="1"/>
    <col min="6928" max="6929" width="7.875" style="42" customWidth="1"/>
    <col min="6930" max="7160" width="9" style="42"/>
    <col min="7161" max="7161" width="3.125" style="42" customWidth="1"/>
    <col min="7162" max="7162" width="7.625" style="42" customWidth="1"/>
    <col min="7163" max="7163" width="4.125" style="42" customWidth="1"/>
    <col min="7164" max="7164" width="17" style="42" customWidth="1"/>
    <col min="7165" max="7165" width="3.625" style="42" customWidth="1"/>
    <col min="7166" max="7166" width="9.125" style="42" customWidth="1"/>
    <col min="7167" max="7167" width="3.625" style="42" customWidth="1"/>
    <col min="7168" max="7168" width="4.625" style="42" customWidth="1"/>
    <col min="7169" max="7169" width="9.625" style="42" customWidth="1"/>
    <col min="7170" max="7170" width="10.125" style="42" customWidth="1"/>
    <col min="7171" max="7171" width="10.25" style="42" customWidth="1"/>
    <col min="7172" max="7172" width="4.625" style="42" customWidth="1"/>
    <col min="7173" max="7173" width="5" style="42" customWidth="1"/>
    <col min="7174" max="7174" width="11.125" style="42" customWidth="1"/>
    <col min="7175" max="7175" width="16.125" style="42" customWidth="1"/>
    <col min="7176" max="7176" width="4.75" style="42" customWidth="1"/>
    <col min="7177" max="7177" width="3.625" style="42" customWidth="1"/>
    <col min="7178" max="7178" width="5.125" style="42" customWidth="1"/>
    <col min="7179" max="7179" width="3.125" style="42" customWidth="1"/>
    <col min="7180" max="7180" width="4.625" style="42" customWidth="1"/>
    <col min="7181" max="7181" width="5" style="42" customWidth="1"/>
    <col min="7182" max="7183" width="9.75" style="42" customWidth="1"/>
    <col min="7184" max="7185" width="7.875" style="42" customWidth="1"/>
    <col min="7186" max="7416" width="9" style="42"/>
    <col min="7417" max="7417" width="3.125" style="42" customWidth="1"/>
    <col min="7418" max="7418" width="7.625" style="42" customWidth="1"/>
    <col min="7419" max="7419" width="4.125" style="42" customWidth="1"/>
    <col min="7420" max="7420" width="17" style="42" customWidth="1"/>
    <col min="7421" max="7421" width="3.625" style="42" customWidth="1"/>
    <col min="7422" max="7422" width="9.125" style="42" customWidth="1"/>
    <col min="7423" max="7423" width="3.625" style="42" customWidth="1"/>
    <col min="7424" max="7424" width="4.625" style="42" customWidth="1"/>
    <col min="7425" max="7425" width="9.625" style="42" customWidth="1"/>
    <col min="7426" max="7426" width="10.125" style="42" customWidth="1"/>
    <col min="7427" max="7427" width="10.25" style="42" customWidth="1"/>
    <col min="7428" max="7428" width="4.625" style="42" customWidth="1"/>
    <col min="7429" max="7429" width="5" style="42" customWidth="1"/>
    <col min="7430" max="7430" width="11.125" style="42" customWidth="1"/>
    <col min="7431" max="7431" width="16.125" style="42" customWidth="1"/>
    <col min="7432" max="7432" width="4.75" style="42" customWidth="1"/>
    <col min="7433" max="7433" width="3.625" style="42" customWidth="1"/>
    <col min="7434" max="7434" width="5.125" style="42" customWidth="1"/>
    <col min="7435" max="7435" width="3.125" style="42" customWidth="1"/>
    <col min="7436" max="7436" width="4.625" style="42" customWidth="1"/>
    <col min="7437" max="7437" width="5" style="42" customWidth="1"/>
    <col min="7438" max="7439" width="9.75" style="42" customWidth="1"/>
    <col min="7440" max="7441" width="7.875" style="42" customWidth="1"/>
    <col min="7442" max="7672" width="9" style="42"/>
    <col min="7673" max="7673" width="3.125" style="42" customWidth="1"/>
    <col min="7674" max="7674" width="7.625" style="42" customWidth="1"/>
    <col min="7675" max="7675" width="4.125" style="42" customWidth="1"/>
    <col min="7676" max="7676" width="17" style="42" customWidth="1"/>
    <col min="7677" max="7677" width="3.625" style="42" customWidth="1"/>
    <col min="7678" max="7678" width="9.125" style="42" customWidth="1"/>
    <col min="7679" max="7679" width="3.625" style="42" customWidth="1"/>
    <col min="7680" max="7680" width="4.625" style="42" customWidth="1"/>
    <col min="7681" max="7681" width="9.625" style="42" customWidth="1"/>
    <col min="7682" max="7682" width="10.125" style="42" customWidth="1"/>
    <col min="7683" max="7683" width="10.25" style="42" customWidth="1"/>
    <col min="7684" max="7684" width="4.625" style="42" customWidth="1"/>
    <col min="7685" max="7685" width="5" style="42" customWidth="1"/>
    <col min="7686" max="7686" width="11.125" style="42" customWidth="1"/>
    <col min="7687" max="7687" width="16.125" style="42" customWidth="1"/>
    <col min="7688" max="7688" width="4.75" style="42" customWidth="1"/>
    <col min="7689" max="7689" width="3.625" style="42" customWidth="1"/>
    <col min="7690" max="7690" width="5.125" style="42" customWidth="1"/>
    <col min="7691" max="7691" width="3.125" style="42" customWidth="1"/>
    <col min="7692" max="7692" width="4.625" style="42" customWidth="1"/>
    <col min="7693" max="7693" width="5" style="42" customWidth="1"/>
    <col min="7694" max="7695" width="9.75" style="42" customWidth="1"/>
    <col min="7696" max="7697" width="7.875" style="42" customWidth="1"/>
    <col min="7698" max="7928" width="9" style="42"/>
    <col min="7929" max="7929" width="3.125" style="42" customWidth="1"/>
    <col min="7930" max="7930" width="7.625" style="42" customWidth="1"/>
    <col min="7931" max="7931" width="4.125" style="42" customWidth="1"/>
    <col min="7932" max="7932" width="17" style="42" customWidth="1"/>
    <col min="7933" max="7933" width="3.625" style="42" customWidth="1"/>
    <col min="7934" max="7934" width="9.125" style="42" customWidth="1"/>
    <col min="7935" max="7935" width="3.625" style="42" customWidth="1"/>
    <col min="7936" max="7936" width="4.625" style="42" customWidth="1"/>
    <col min="7937" max="7937" width="9.625" style="42" customWidth="1"/>
    <col min="7938" max="7938" width="10.125" style="42" customWidth="1"/>
    <col min="7939" max="7939" width="10.25" style="42" customWidth="1"/>
    <col min="7940" max="7940" width="4.625" style="42" customWidth="1"/>
    <col min="7941" max="7941" width="5" style="42" customWidth="1"/>
    <col min="7942" max="7942" width="11.125" style="42" customWidth="1"/>
    <col min="7943" max="7943" width="16.125" style="42" customWidth="1"/>
    <col min="7944" max="7944" width="4.75" style="42" customWidth="1"/>
    <col min="7945" max="7945" width="3.625" style="42" customWidth="1"/>
    <col min="7946" max="7946" width="5.125" style="42" customWidth="1"/>
    <col min="7947" max="7947" width="3.125" style="42" customWidth="1"/>
    <col min="7948" max="7948" width="4.625" style="42" customWidth="1"/>
    <col min="7949" max="7949" width="5" style="42" customWidth="1"/>
    <col min="7950" max="7951" width="9.75" style="42" customWidth="1"/>
    <col min="7952" max="7953" width="7.875" style="42" customWidth="1"/>
    <col min="7954" max="8184" width="9" style="42"/>
    <col min="8185" max="8185" width="3.125" style="42" customWidth="1"/>
    <col min="8186" max="8186" width="7.625" style="42" customWidth="1"/>
    <col min="8187" max="8187" width="4.125" style="42" customWidth="1"/>
    <col min="8188" max="8188" width="17" style="42" customWidth="1"/>
    <col min="8189" max="8189" width="3.625" style="42" customWidth="1"/>
    <col min="8190" max="8190" width="9.125" style="42" customWidth="1"/>
    <col min="8191" max="8191" width="3.625" style="42" customWidth="1"/>
    <col min="8192" max="8192" width="4.625" style="42" customWidth="1"/>
    <col min="8193" max="8193" width="9.625" style="42" customWidth="1"/>
    <col min="8194" max="8194" width="10.125" style="42" customWidth="1"/>
    <col min="8195" max="8195" width="10.25" style="42" customWidth="1"/>
    <col min="8196" max="8196" width="4.625" style="42" customWidth="1"/>
    <col min="8197" max="8197" width="5" style="42" customWidth="1"/>
    <col min="8198" max="8198" width="11.125" style="42" customWidth="1"/>
    <col min="8199" max="8199" width="16.125" style="42" customWidth="1"/>
    <col min="8200" max="8200" width="4.75" style="42" customWidth="1"/>
    <col min="8201" max="8201" width="3.625" style="42" customWidth="1"/>
    <col min="8202" max="8202" width="5.125" style="42" customWidth="1"/>
    <col min="8203" max="8203" width="3.125" style="42" customWidth="1"/>
    <col min="8204" max="8204" width="4.625" style="42" customWidth="1"/>
    <col min="8205" max="8205" width="5" style="42" customWidth="1"/>
    <col min="8206" max="8207" width="9.75" style="42" customWidth="1"/>
    <col min="8208" max="8209" width="7.875" style="42" customWidth="1"/>
    <col min="8210" max="8440" width="9" style="42"/>
    <col min="8441" max="8441" width="3.125" style="42" customWidth="1"/>
    <col min="8442" max="8442" width="7.625" style="42" customWidth="1"/>
    <col min="8443" max="8443" width="4.125" style="42" customWidth="1"/>
    <col min="8444" max="8444" width="17" style="42" customWidth="1"/>
    <col min="8445" max="8445" width="3.625" style="42" customWidth="1"/>
    <col min="8446" max="8446" width="9.125" style="42" customWidth="1"/>
    <col min="8447" max="8447" width="3.625" style="42" customWidth="1"/>
    <col min="8448" max="8448" width="4.625" style="42" customWidth="1"/>
    <col min="8449" max="8449" width="9.625" style="42" customWidth="1"/>
    <col min="8450" max="8450" width="10.125" style="42" customWidth="1"/>
    <col min="8451" max="8451" width="10.25" style="42" customWidth="1"/>
    <col min="8452" max="8452" width="4.625" style="42" customWidth="1"/>
    <col min="8453" max="8453" width="5" style="42" customWidth="1"/>
    <col min="8454" max="8454" width="11.125" style="42" customWidth="1"/>
    <col min="8455" max="8455" width="16.125" style="42" customWidth="1"/>
    <col min="8456" max="8456" width="4.75" style="42" customWidth="1"/>
    <col min="8457" max="8457" width="3.625" style="42" customWidth="1"/>
    <col min="8458" max="8458" width="5.125" style="42" customWidth="1"/>
    <col min="8459" max="8459" width="3.125" style="42" customWidth="1"/>
    <col min="8460" max="8460" width="4.625" style="42" customWidth="1"/>
    <col min="8461" max="8461" width="5" style="42" customWidth="1"/>
    <col min="8462" max="8463" width="9.75" style="42" customWidth="1"/>
    <col min="8464" max="8465" width="7.875" style="42" customWidth="1"/>
    <col min="8466" max="8696" width="9" style="42"/>
    <col min="8697" max="8697" width="3.125" style="42" customWidth="1"/>
    <col min="8698" max="8698" width="7.625" style="42" customWidth="1"/>
    <col min="8699" max="8699" width="4.125" style="42" customWidth="1"/>
    <col min="8700" max="8700" width="17" style="42" customWidth="1"/>
    <col min="8701" max="8701" width="3.625" style="42" customWidth="1"/>
    <col min="8702" max="8702" width="9.125" style="42" customWidth="1"/>
    <col min="8703" max="8703" width="3.625" style="42" customWidth="1"/>
    <col min="8704" max="8704" width="4.625" style="42" customWidth="1"/>
    <col min="8705" max="8705" width="9.625" style="42" customWidth="1"/>
    <col min="8706" max="8706" width="10.125" style="42" customWidth="1"/>
    <col min="8707" max="8707" width="10.25" style="42" customWidth="1"/>
    <col min="8708" max="8708" width="4.625" style="42" customWidth="1"/>
    <col min="8709" max="8709" width="5" style="42" customWidth="1"/>
    <col min="8710" max="8710" width="11.125" style="42" customWidth="1"/>
    <col min="8711" max="8711" width="16.125" style="42" customWidth="1"/>
    <col min="8712" max="8712" width="4.75" style="42" customWidth="1"/>
    <col min="8713" max="8713" width="3.625" style="42" customWidth="1"/>
    <col min="8714" max="8714" width="5.125" style="42" customWidth="1"/>
    <col min="8715" max="8715" width="3.125" style="42" customWidth="1"/>
    <col min="8716" max="8716" width="4.625" style="42" customWidth="1"/>
    <col min="8717" max="8717" width="5" style="42" customWidth="1"/>
    <col min="8718" max="8719" width="9.75" style="42" customWidth="1"/>
    <col min="8720" max="8721" width="7.875" style="42" customWidth="1"/>
    <col min="8722" max="8952" width="9" style="42"/>
    <col min="8953" max="8953" width="3.125" style="42" customWidth="1"/>
    <col min="8954" max="8954" width="7.625" style="42" customWidth="1"/>
    <col min="8955" max="8955" width="4.125" style="42" customWidth="1"/>
    <col min="8956" max="8956" width="17" style="42" customWidth="1"/>
    <col min="8957" max="8957" width="3.625" style="42" customWidth="1"/>
    <col min="8958" max="8958" width="9.125" style="42" customWidth="1"/>
    <col min="8959" max="8959" width="3.625" style="42" customWidth="1"/>
    <col min="8960" max="8960" width="4.625" style="42" customWidth="1"/>
    <col min="8961" max="8961" width="9.625" style="42" customWidth="1"/>
    <col min="8962" max="8962" width="10.125" style="42" customWidth="1"/>
    <col min="8963" max="8963" width="10.25" style="42" customWidth="1"/>
    <col min="8964" max="8964" width="4.625" style="42" customWidth="1"/>
    <col min="8965" max="8965" width="5" style="42" customWidth="1"/>
    <col min="8966" max="8966" width="11.125" style="42" customWidth="1"/>
    <col min="8967" max="8967" width="16.125" style="42" customWidth="1"/>
    <col min="8968" max="8968" width="4.75" style="42" customWidth="1"/>
    <col min="8969" max="8969" width="3.625" style="42" customWidth="1"/>
    <col min="8970" max="8970" width="5.125" style="42" customWidth="1"/>
    <col min="8971" max="8971" width="3.125" style="42" customWidth="1"/>
    <col min="8972" max="8972" width="4.625" style="42" customWidth="1"/>
    <col min="8973" max="8973" width="5" style="42" customWidth="1"/>
    <col min="8974" max="8975" width="9.75" style="42" customWidth="1"/>
    <col min="8976" max="8977" width="7.875" style="42" customWidth="1"/>
    <col min="8978" max="9208" width="9" style="42"/>
    <col min="9209" max="9209" width="3.125" style="42" customWidth="1"/>
    <col min="9210" max="9210" width="7.625" style="42" customWidth="1"/>
    <col min="9211" max="9211" width="4.125" style="42" customWidth="1"/>
    <col min="9212" max="9212" width="17" style="42" customWidth="1"/>
    <col min="9213" max="9213" width="3.625" style="42" customWidth="1"/>
    <col min="9214" max="9214" width="9.125" style="42" customWidth="1"/>
    <col min="9215" max="9215" width="3.625" style="42" customWidth="1"/>
    <col min="9216" max="9216" width="4.625" style="42" customWidth="1"/>
    <col min="9217" max="9217" width="9.625" style="42" customWidth="1"/>
    <col min="9218" max="9218" width="10.125" style="42" customWidth="1"/>
    <col min="9219" max="9219" width="10.25" style="42" customWidth="1"/>
    <col min="9220" max="9220" width="4.625" style="42" customWidth="1"/>
    <col min="9221" max="9221" width="5" style="42" customWidth="1"/>
    <col min="9222" max="9222" width="11.125" style="42" customWidth="1"/>
    <col min="9223" max="9223" width="16.125" style="42" customWidth="1"/>
    <col min="9224" max="9224" width="4.75" style="42" customWidth="1"/>
    <col min="9225" max="9225" width="3.625" style="42" customWidth="1"/>
    <col min="9226" max="9226" width="5.125" style="42" customWidth="1"/>
    <col min="9227" max="9227" width="3.125" style="42" customWidth="1"/>
    <col min="9228" max="9228" width="4.625" style="42" customWidth="1"/>
    <col min="9229" max="9229" width="5" style="42" customWidth="1"/>
    <col min="9230" max="9231" width="9.75" style="42" customWidth="1"/>
    <col min="9232" max="9233" width="7.875" style="42" customWidth="1"/>
    <col min="9234" max="9464" width="9" style="42"/>
    <col min="9465" max="9465" width="3.125" style="42" customWidth="1"/>
    <col min="9466" max="9466" width="7.625" style="42" customWidth="1"/>
    <col min="9467" max="9467" width="4.125" style="42" customWidth="1"/>
    <col min="9468" max="9468" width="17" style="42" customWidth="1"/>
    <col min="9469" max="9469" width="3.625" style="42" customWidth="1"/>
    <col min="9470" max="9470" width="9.125" style="42" customWidth="1"/>
    <col min="9471" max="9471" width="3.625" style="42" customWidth="1"/>
    <col min="9472" max="9472" width="4.625" style="42" customWidth="1"/>
    <col min="9473" max="9473" width="9.625" style="42" customWidth="1"/>
    <col min="9474" max="9474" width="10.125" style="42" customWidth="1"/>
    <col min="9475" max="9475" width="10.25" style="42" customWidth="1"/>
    <col min="9476" max="9476" width="4.625" style="42" customWidth="1"/>
    <col min="9477" max="9477" width="5" style="42" customWidth="1"/>
    <col min="9478" max="9478" width="11.125" style="42" customWidth="1"/>
    <col min="9479" max="9479" width="16.125" style="42" customWidth="1"/>
    <col min="9480" max="9480" width="4.75" style="42" customWidth="1"/>
    <col min="9481" max="9481" width="3.625" style="42" customWidth="1"/>
    <col min="9482" max="9482" width="5.125" style="42" customWidth="1"/>
    <col min="9483" max="9483" width="3.125" style="42" customWidth="1"/>
    <col min="9484" max="9484" width="4.625" style="42" customWidth="1"/>
    <col min="9485" max="9485" width="5" style="42" customWidth="1"/>
    <col min="9486" max="9487" width="9.75" style="42" customWidth="1"/>
    <col min="9488" max="9489" width="7.875" style="42" customWidth="1"/>
    <col min="9490" max="9720" width="9" style="42"/>
    <col min="9721" max="9721" width="3.125" style="42" customWidth="1"/>
    <col min="9722" max="9722" width="7.625" style="42" customWidth="1"/>
    <col min="9723" max="9723" width="4.125" style="42" customWidth="1"/>
    <col min="9724" max="9724" width="17" style="42" customWidth="1"/>
    <col min="9725" max="9725" width="3.625" style="42" customWidth="1"/>
    <col min="9726" max="9726" width="9.125" style="42" customWidth="1"/>
    <col min="9727" max="9727" width="3.625" style="42" customWidth="1"/>
    <col min="9728" max="9728" width="4.625" style="42" customWidth="1"/>
    <col min="9729" max="9729" width="9.625" style="42" customWidth="1"/>
    <col min="9730" max="9730" width="10.125" style="42" customWidth="1"/>
    <col min="9731" max="9731" width="10.25" style="42" customWidth="1"/>
    <col min="9732" max="9732" width="4.625" style="42" customWidth="1"/>
    <col min="9733" max="9733" width="5" style="42" customWidth="1"/>
    <col min="9734" max="9734" width="11.125" style="42" customWidth="1"/>
    <col min="9735" max="9735" width="16.125" style="42" customWidth="1"/>
    <col min="9736" max="9736" width="4.75" style="42" customWidth="1"/>
    <col min="9737" max="9737" width="3.625" style="42" customWidth="1"/>
    <col min="9738" max="9738" width="5.125" style="42" customWidth="1"/>
    <col min="9739" max="9739" width="3.125" style="42" customWidth="1"/>
    <col min="9740" max="9740" width="4.625" style="42" customWidth="1"/>
    <col min="9741" max="9741" width="5" style="42" customWidth="1"/>
    <col min="9742" max="9743" width="9.75" style="42" customWidth="1"/>
    <col min="9744" max="9745" width="7.875" style="42" customWidth="1"/>
    <col min="9746" max="9976" width="9" style="42"/>
    <col min="9977" max="9977" width="3.125" style="42" customWidth="1"/>
    <col min="9978" max="9978" width="7.625" style="42" customWidth="1"/>
    <col min="9979" max="9979" width="4.125" style="42" customWidth="1"/>
    <col min="9980" max="9980" width="17" style="42" customWidth="1"/>
    <col min="9981" max="9981" width="3.625" style="42" customWidth="1"/>
    <col min="9982" max="9982" width="9.125" style="42" customWidth="1"/>
    <col min="9983" max="9983" width="3.625" style="42" customWidth="1"/>
    <col min="9984" max="9984" width="4.625" style="42" customWidth="1"/>
    <col min="9985" max="9985" width="9.625" style="42" customWidth="1"/>
    <col min="9986" max="9986" width="10.125" style="42" customWidth="1"/>
    <col min="9987" max="9987" width="10.25" style="42" customWidth="1"/>
    <col min="9988" max="9988" width="4.625" style="42" customWidth="1"/>
    <col min="9989" max="9989" width="5" style="42" customWidth="1"/>
    <col min="9990" max="9990" width="11.125" style="42" customWidth="1"/>
    <col min="9991" max="9991" width="16.125" style="42" customWidth="1"/>
    <col min="9992" max="9992" width="4.75" style="42" customWidth="1"/>
    <col min="9993" max="9993" width="3.625" style="42" customWidth="1"/>
    <col min="9994" max="9994" width="5.125" style="42" customWidth="1"/>
    <col min="9995" max="9995" width="3.125" style="42" customWidth="1"/>
    <col min="9996" max="9996" width="4.625" style="42" customWidth="1"/>
    <col min="9997" max="9997" width="5" style="42" customWidth="1"/>
    <col min="9998" max="9999" width="9.75" style="42" customWidth="1"/>
    <col min="10000" max="10001" width="7.875" style="42" customWidth="1"/>
    <col min="10002" max="10232" width="9" style="42"/>
    <col min="10233" max="10233" width="3.125" style="42" customWidth="1"/>
    <col min="10234" max="10234" width="7.625" style="42" customWidth="1"/>
    <col min="10235" max="10235" width="4.125" style="42" customWidth="1"/>
    <col min="10236" max="10236" width="17" style="42" customWidth="1"/>
    <col min="10237" max="10237" width="3.625" style="42" customWidth="1"/>
    <col min="10238" max="10238" width="9.125" style="42" customWidth="1"/>
    <col min="10239" max="10239" width="3.625" style="42" customWidth="1"/>
    <col min="10240" max="10240" width="4.625" style="42" customWidth="1"/>
    <col min="10241" max="10241" width="9.625" style="42" customWidth="1"/>
    <col min="10242" max="10242" width="10.125" style="42" customWidth="1"/>
    <col min="10243" max="10243" width="10.25" style="42" customWidth="1"/>
    <col min="10244" max="10244" width="4.625" style="42" customWidth="1"/>
    <col min="10245" max="10245" width="5" style="42" customWidth="1"/>
    <col min="10246" max="10246" width="11.125" style="42" customWidth="1"/>
    <col min="10247" max="10247" width="16.125" style="42" customWidth="1"/>
    <col min="10248" max="10248" width="4.75" style="42" customWidth="1"/>
    <col min="10249" max="10249" width="3.625" style="42" customWidth="1"/>
    <col min="10250" max="10250" width="5.125" style="42" customWidth="1"/>
    <col min="10251" max="10251" width="3.125" style="42" customWidth="1"/>
    <col min="10252" max="10252" width="4.625" style="42" customWidth="1"/>
    <col min="10253" max="10253" width="5" style="42" customWidth="1"/>
    <col min="10254" max="10255" width="9.75" style="42" customWidth="1"/>
    <col min="10256" max="10257" width="7.875" style="42" customWidth="1"/>
    <col min="10258" max="10488" width="9" style="42"/>
    <col min="10489" max="10489" width="3.125" style="42" customWidth="1"/>
    <col min="10490" max="10490" width="7.625" style="42" customWidth="1"/>
    <col min="10491" max="10491" width="4.125" style="42" customWidth="1"/>
    <col min="10492" max="10492" width="17" style="42" customWidth="1"/>
    <col min="10493" max="10493" width="3.625" style="42" customWidth="1"/>
    <col min="10494" max="10494" width="9.125" style="42" customWidth="1"/>
    <col min="10495" max="10495" width="3.625" style="42" customWidth="1"/>
    <col min="10496" max="10496" width="4.625" style="42" customWidth="1"/>
    <col min="10497" max="10497" width="9.625" style="42" customWidth="1"/>
    <col min="10498" max="10498" width="10.125" style="42" customWidth="1"/>
    <col min="10499" max="10499" width="10.25" style="42" customWidth="1"/>
    <col min="10500" max="10500" width="4.625" style="42" customWidth="1"/>
    <col min="10501" max="10501" width="5" style="42" customWidth="1"/>
    <col min="10502" max="10502" width="11.125" style="42" customWidth="1"/>
    <col min="10503" max="10503" width="16.125" style="42" customWidth="1"/>
    <col min="10504" max="10504" width="4.75" style="42" customWidth="1"/>
    <col min="10505" max="10505" width="3.625" style="42" customWidth="1"/>
    <col min="10506" max="10506" width="5.125" style="42" customWidth="1"/>
    <col min="10507" max="10507" width="3.125" style="42" customWidth="1"/>
    <col min="10508" max="10508" width="4.625" style="42" customWidth="1"/>
    <col min="10509" max="10509" width="5" style="42" customWidth="1"/>
    <col min="10510" max="10511" width="9.75" style="42" customWidth="1"/>
    <col min="10512" max="10513" width="7.875" style="42" customWidth="1"/>
    <col min="10514" max="10744" width="9" style="42"/>
    <col min="10745" max="10745" width="3.125" style="42" customWidth="1"/>
    <col min="10746" max="10746" width="7.625" style="42" customWidth="1"/>
    <col min="10747" max="10747" width="4.125" style="42" customWidth="1"/>
    <col min="10748" max="10748" width="17" style="42" customWidth="1"/>
    <col min="10749" max="10749" width="3.625" style="42" customWidth="1"/>
    <col min="10750" max="10750" width="9.125" style="42" customWidth="1"/>
    <col min="10751" max="10751" width="3.625" style="42" customWidth="1"/>
    <col min="10752" max="10752" width="4.625" style="42" customWidth="1"/>
    <col min="10753" max="10753" width="9.625" style="42" customWidth="1"/>
    <col min="10754" max="10754" width="10.125" style="42" customWidth="1"/>
    <col min="10755" max="10755" width="10.25" style="42" customWidth="1"/>
    <col min="10756" max="10756" width="4.625" style="42" customWidth="1"/>
    <col min="10757" max="10757" width="5" style="42" customWidth="1"/>
    <col min="10758" max="10758" width="11.125" style="42" customWidth="1"/>
    <col min="10759" max="10759" width="16.125" style="42" customWidth="1"/>
    <col min="10760" max="10760" width="4.75" style="42" customWidth="1"/>
    <col min="10761" max="10761" width="3.625" style="42" customWidth="1"/>
    <col min="10762" max="10762" width="5.125" style="42" customWidth="1"/>
    <col min="10763" max="10763" width="3.125" style="42" customWidth="1"/>
    <col min="10764" max="10764" width="4.625" style="42" customWidth="1"/>
    <col min="10765" max="10765" width="5" style="42" customWidth="1"/>
    <col min="10766" max="10767" width="9.75" style="42" customWidth="1"/>
    <col min="10768" max="10769" width="7.875" style="42" customWidth="1"/>
    <col min="10770" max="11000" width="9" style="42"/>
    <col min="11001" max="11001" width="3.125" style="42" customWidth="1"/>
    <col min="11002" max="11002" width="7.625" style="42" customWidth="1"/>
    <col min="11003" max="11003" width="4.125" style="42" customWidth="1"/>
    <col min="11004" max="11004" width="17" style="42" customWidth="1"/>
    <col min="11005" max="11005" width="3.625" style="42" customWidth="1"/>
    <col min="11006" max="11006" width="9.125" style="42" customWidth="1"/>
    <col min="11007" max="11007" width="3.625" style="42" customWidth="1"/>
    <col min="11008" max="11008" width="4.625" style="42" customWidth="1"/>
    <col min="11009" max="11009" width="9.625" style="42" customWidth="1"/>
    <col min="11010" max="11010" width="10.125" style="42" customWidth="1"/>
    <col min="11011" max="11011" width="10.25" style="42" customWidth="1"/>
    <col min="11012" max="11012" width="4.625" style="42" customWidth="1"/>
    <col min="11013" max="11013" width="5" style="42" customWidth="1"/>
    <col min="11014" max="11014" width="11.125" style="42" customWidth="1"/>
    <col min="11015" max="11015" width="16.125" style="42" customWidth="1"/>
    <col min="11016" max="11016" width="4.75" style="42" customWidth="1"/>
    <col min="11017" max="11017" width="3.625" style="42" customWidth="1"/>
    <col min="11018" max="11018" width="5.125" style="42" customWidth="1"/>
    <col min="11019" max="11019" width="3.125" style="42" customWidth="1"/>
    <col min="11020" max="11020" width="4.625" style="42" customWidth="1"/>
    <col min="11021" max="11021" width="5" style="42" customWidth="1"/>
    <col min="11022" max="11023" width="9.75" style="42" customWidth="1"/>
    <col min="11024" max="11025" width="7.875" style="42" customWidth="1"/>
    <col min="11026" max="11256" width="9" style="42"/>
    <col min="11257" max="11257" width="3.125" style="42" customWidth="1"/>
    <col min="11258" max="11258" width="7.625" style="42" customWidth="1"/>
    <col min="11259" max="11259" width="4.125" style="42" customWidth="1"/>
    <col min="11260" max="11260" width="17" style="42" customWidth="1"/>
    <col min="11261" max="11261" width="3.625" style="42" customWidth="1"/>
    <col min="11262" max="11262" width="9.125" style="42" customWidth="1"/>
    <col min="11263" max="11263" width="3.625" style="42" customWidth="1"/>
    <col min="11264" max="11264" width="4.625" style="42" customWidth="1"/>
    <col min="11265" max="11265" width="9.625" style="42" customWidth="1"/>
    <col min="11266" max="11266" width="10.125" style="42" customWidth="1"/>
    <col min="11267" max="11267" width="10.25" style="42" customWidth="1"/>
    <col min="11268" max="11268" width="4.625" style="42" customWidth="1"/>
    <col min="11269" max="11269" width="5" style="42" customWidth="1"/>
    <col min="11270" max="11270" width="11.125" style="42" customWidth="1"/>
    <col min="11271" max="11271" width="16.125" style="42" customWidth="1"/>
    <col min="11272" max="11272" width="4.75" style="42" customWidth="1"/>
    <col min="11273" max="11273" width="3.625" style="42" customWidth="1"/>
    <col min="11274" max="11274" width="5.125" style="42" customWidth="1"/>
    <col min="11275" max="11275" width="3.125" style="42" customWidth="1"/>
    <col min="11276" max="11276" width="4.625" style="42" customWidth="1"/>
    <col min="11277" max="11277" width="5" style="42" customWidth="1"/>
    <col min="11278" max="11279" width="9.75" style="42" customWidth="1"/>
    <col min="11280" max="11281" width="7.875" style="42" customWidth="1"/>
    <col min="11282" max="11512" width="9" style="42"/>
    <col min="11513" max="11513" width="3.125" style="42" customWidth="1"/>
    <col min="11514" max="11514" width="7.625" style="42" customWidth="1"/>
    <col min="11515" max="11515" width="4.125" style="42" customWidth="1"/>
    <col min="11516" max="11516" width="17" style="42" customWidth="1"/>
    <col min="11517" max="11517" width="3.625" style="42" customWidth="1"/>
    <col min="11518" max="11518" width="9.125" style="42" customWidth="1"/>
    <col min="11519" max="11519" width="3.625" style="42" customWidth="1"/>
    <col min="11520" max="11520" width="4.625" style="42" customWidth="1"/>
    <col min="11521" max="11521" width="9.625" style="42" customWidth="1"/>
    <col min="11522" max="11522" width="10.125" style="42" customWidth="1"/>
    <col min="11523" max="11523" width="10.25" style="42" customWidth="1"/>
    <col min="11524" max="11524" width="4.625" style="42" customWidth="1"/>
    <col min="11525" max="11525" width="5" style="42" customWidth="1"/>
    <col min="11526" max="11526" width="11.125" style="42" customWidth="1"/>
    <col min="11527" max="11527" width="16.125" style="42" customWidth="1"/>
    <col min="11528" max="11528" width="4.75" style="42" customWidth="1"/>
    <col min="11529" max="11529" width="3.625" style="42" customWidth="1"/>
    <col min="11530" max="11530" width="5.125" style="42" customWidth="1"/>
    <col min="11531" max="11531" width="3.125" style="42" customWidth="1"/>
    <col min="11532" max="11532" width="4.625" style="42" customWidth="1"/>
    <col min="11533" max="11533" width="5" style="42" customWidth="1"/>
    <col min="11534" max="11535" width="9.75" style="42" customWidth="1"/>
    <col min="11536" max="11537" width="7.875" style="42" customWidth="1"/>
    <col min="11538" max="11768" width="9" style="42"/>
    <col min="11769" max="11769" width="3.125" style="42" customWidth="1"/>
    <col min="11770" max="11770" width="7.625" style="42" customWidth="1"/>
    <col min="11771" max="11771" width="4.125" style="42" customWidth="1"/>
    <col min="11772" max="11772" width="17" style="42" customWidth="1"/>
    <col min="11773" max="11773" width="3.625" style="42" customWidth="1"/>
    <col min="11774" max="11774" width="9.125" style="42" customWidth="1"/>
    <col min="11775" max="11775" width="3.625" style="42" customWidth="1"/>
    <col min="11776" max="11776" width="4.625" style="42" customWidth="1"/>
    <col min="11777" max="11777" width="9.625" style="42" customWidth="1"/>
    <col min="11778" max="11778" width="10.125" style="42" customWidth="1"/>
    <col min="11779" max="11779" width="10.25" style="42" customWidth="1"/>
    <col min="11780" max="11780" width="4.625" style="42" customWidth="1"/>
    <col min="11781" max="11781" width="5" style="42" customWidth="1"/>
    <col min="11782" max="11782" width="11.125" style="42" customWidth="1"/>
    <col min="11783" max="11783" width="16.125" style="42" customWidth="1"/>
    <col min="11784" max="11784" width="4.75" style="42" customWidth="1"/>
    <col min="11785" max="11785" width="3.625" style="42" customWidth="1"/>
    <col min="11786" max="11786" width="5.125" style="42" customWidth="1"/>
    <col min="11787" max="11787" width="3.125" style="42" customWidth="1"/>
    <col min="11788" max="11788" width="4.625" style="42" customWidth="1"/>
    <col min="11789" max="11789" width="5" style="42" customWidth="1"/>
    <col min="11790" max="11791" width="9.75" style="42" customWidth="1"/>
    <col min="11792" max="11793" width="7.875" style="42" customWidth="1"/>
    <col min="11794" max="12024" width="9" style="42"/>
    <col min="12025" max="12025" width="3.125" style="42" customWidth="1"/>
    <col min="12026" max="12026" width="7.625" style="42" customWidth="1"/>
    <col min="12027" max="12027" width="4.125" style="42" customWidth="1"/>
    <col min="12028" max="12028" width="17" style="42" customWidth="1"/>
    <col min="12029" max="12029" width="3.625" style="42" customWidth="1"/>
    <col min="12030" max="12030" width="9.125" style="42" customWidth="1"/>
    <col min="12031" max="12031" width="3.625" style="42" customWidth="1"/>
    <col min="12032" max="12032" width="4.625" style="42" customWidth="1"/>
    <col min="12033" max="12033" width="9.625" style="42" customWidth="1"/>
    <col min="12034" max="12034" width="10.125" style="42" customWidth="1"/>
    <col min="12035" max="12035" width="10.25" style="42" customWidth="1"/>
    <col min="12036" max="12036" width="4.625" style="42" customWidth="1"/>
    <col min="12037" max="12037" width="5" style="42" customWidth="1"/>
    <col min="12038" max="12038" width="11.125" style="42" customWidth="1"/>
    <col min="12039" max="12039" width="16.125" style="42" customWidth="1"/>
    <col min="12040" max="12040" width="4.75" style="42" customWidth="1"/>
    <col min="12041" max="12041" width="3.625" style="42" customWidth="1"/>
    <col min="12042" max="12042" width="5.125" style="42" customWidth="1"/>
    <col min="12043" max="12043" width="3.125" style="42" customWidth="1"/>
    <col min="12044" max="12044" width="4.625" style="42" customWidth="1"/>
    <col min="12045" max="12045" width="5" style="42" customWidth="1"/>
    <col min="12046" max="12047" width="9.75" style="42" customWidth="1"/>
    <col min="12048" max="12049" width="7.875" style="42" customWidth="1"/>
    <col min="12050" max="12280" width="9" style="42"/>
    <col min="12281" max="12281" width="3.125" style="42" customWidth="1"/>
    <col min="12282" max="12282" width="7.625" style="42" customWidth="1"/>
    <col min="12283" max="12283" width="4.125" style="42" customWidth="1"/>
    <col min="12284" max="12284" width="17" style="42" customWidth="1"/>
    <col min="12285" max="12285" width="3.625" style="42" customWidth="1"/>
    <col min="12286" max="12286" width="9.125" style="42" customWidth="1"/>
    <col min="12287" max="12287" width="3.625" style="42" customWidth="1"/>
    <col min="12288" max="12288" width="4.625" style="42" customWidth="1"/>
    <col min="12289" max="12289" width="9.625" style="42" customWidth="1"/>
    <col min="12290" max="12290" width="10.125" style="42" customWidth="1"/>
    <col min="12291" max="12291" width="10.25" style="42" customWidth="1"/>
    <col min="12292" max="12292" width="4.625" style="42" customWidth="1"/>
    <col min="12293" max="12293" width="5" style="42" customWidth="1"/>
    <col min="12294" max="12294" width="11.125" style="42" customWidth="1"/>
    <col min="12295" max="12295" width="16.125" style="42" customWidth="1"/>
    <col min="12296" max="12296" width="4.75" style="42" customWidth="1"/>
    <col min="12297" max="12297" width="3.625" style="42" customWidth="1"/>
    <col min="12298" max="12298" width="5.125" style="42" customWidth="1"/>
    <col min="12299" max="12299" width="3.125" style="42" customWidth="1"/>
    <col min="12300" max="12300" width="4.625" style="42" customWidth="1"/>
    <col min="12301" max="12301" width="5" style="42" customWidth="1"/>
    <col min="12302" max="12303" width="9.75" style="42" customWidth="1"/>
    <col min="12304" max="12305" width="7.875" style="42" customWidth="1"/>
    <col min="12306" max="12536" width="9" style="42"/>
    <col min="12537" max="12537" width="3.125" style="42" customWidth="1"/>
    <col min="12538" max="12538" width="7.625" style="42" customWidth="1"/>
    <col min="12539" max="12539" width="4.125" style="42" customWidth="1"/>
    <col min="12540" max="12540" width="17" style="42" customWidth="1"/>
    <col min="12541" max="12541" width="3.625" style="42" customWidth="1"/>
    <col min="12542" max="12542" width="9.125" style="42" customWidth="1"/>
    <col min="12543" max="12543" width="3.625" style="42" customWidth="1"/>
    <col min="12544" max="12544" width="4.625" style="42" customWidth="1"/>
    <col min="12545" max="12545" width="9.625" style="42" customWidth="1"/>
    <col min="12546" max="12546" width="10.125" style="42" customWidth="1"/>
    <col min="12547" max="12547" width="10.25" style="42" customWidth="1"/>
    <col min="12548" max="12548" width="4.625" style="42" customWidth="1"/>
    <col min="12549" max="12549" width="5" style="42" customWidth="1"/>
    <col min="12550" max="12550" width="11.125" style="42" customWidth="1"/>
    <col min="12551" max="12551" width="16.125" style="42" customWidth="1"/>
    <col min="12552" max="12552" width="4.75" style="42" customWidth="1"/>
    <col min="12553" max="12553" width="3.625" style="42" customWidth="1"/>
    <col min="12554" max="12554" width="5.125" style="42" customWidth="1"/>
    <col min="12555" max="12555" width="3.125" style="42" customWidth="1"/>
    <col min="12556" max="12556" width="4.625" style="42" customWidth="1"/>
    <col min="12557" max="12557" width="5" style="42" customWidth="1"/>
    <col min="12558" max="12559" width="9.75" style="42" customWidth="1"/>
    <col min="12560" max="12561" width="7.875" style="42" customWidth="1"/>
    <col min="12562" max="12792" width="9" style="42"/>
    <col min="12793" max="12793" width="3.125" style="42" customWidth="1"/>
    <col min="12794" max="12794" width="7.625" style="42" customWidth="1"/>
    <col min="12795" max="12795" width="4.125" style="42" customWidth="1"/>
    <col min="12796" max="12796" width="17" style="42" customWidth="1"/>
    <col min="12797" max="12797" width="3.625" style="42" customWidth="1"/>
    <col min="12798" max="12798" width="9.125" style="42" customWidth="1"/>
    <col min="12799" max="12799" width="3.625" style="42" customWidth="1"/>
    <col min="12800" max="12800" width="4.625" style="42" customWidth="1"/>
    <col min="12801" max="12801" width="9.625" style="42" customWidth="1"/>
    <col min="12802" max="12802" width="10.125" style="42" customWidth="1"/>
    <col min="12803" max="12803" width="10.25" style="42" customWidth="1"/>
    <col min="12804" max="12804" width="4.625" style="42" customWidth="1"/>
    <col min="12805" max="12805" width="5" style="42" customWidth="1"/>
    <col min="12806" max="12806" width="11.125" style="42" customWidth="1"/>
    <col min="12807" max="12807" width="16.125" style="42" customWidth="1"/>
    <col min="12808" max="12808" width="4.75" style="42" customWidth="1"/>
    <col min="12809" max="12809" width="3.625" style="42" customWidth="1"/>
    <col min="12810" max="12810" width="5.125" style="42" customWidth="1"/>
    <col min="12811" max="12811" width="3.125" style="42" customWidth="1"/>
    <col min="12812" max="12812" width="4.625" style="42" customWidth="1"/>
    <col min="12813" max="12813" width="5" style="42" customWidth="1"/>
    <col min="12814" max="12815" width="9.75" style="42" customWidth="1"/>
    <col min="12816" max="12817" width="7.875" style="42" customWidth="1"/>
    <col min="12818" max="13048" width="9" style="42"/>
    <col min="13049" max="13049" width="3.125" style="42" customWidth="1"/>
    <col min="13050" max="13050" width="7.625" style="42" customWidth="1"/>
    <col min="13051" max="13051" width="4.125" style="42" customWidth="1"/>
    <col min="13052" max="13052" width="17" style="42" customWidth="1"/>
    <col min="13053" max="13053" width="3.625" style="42" customWidth="1"/>
    <col min="13054" max="13054" width="9.125" style="42" customWidth="1"/>
    <col min="13055" max="13055" width="3.625" style="42" customWidth="1"/>
    <col min="13056" max="13056" width="4.625" style="42" customWidth="1"/>
    <col min="13057" max="13057" width="9.625" style="42" customWidth="1"/>
    <col min="13058" max="13058" width="10.125" style="42" customWidth="1"/>
    <col min="13059" max="13059" width="10.25" style="42" customWidth="1"/>
    <col min="13060" max="13060" width="4.625" style="42" customWidth="1"/>
    <col min="13061" max="13061" width="5" style="42" customWidth="1"/>
    <col min="13062" max="13062" width="11.125" style="42" customWidth="1"/>
    <col min="13063" max="13063" width="16.125" style="42" customWidth="1"/>
    <col min="13064" max="13064" width="4.75" style="42" customWidth="1"/>
    <col min="13065" max="13065" width="3.625" style="42" customWidth="1"/>
    <col min="13066" max="13066" width="5.125" style="42" customWidth="1"/>
    <col min="13067" max="13067" width="3.125" style="42" customWidth="1"/>
    <col min="13068" max="13068" width="4.625" style="42" customWidth="1"/>
    <col min="13069" max="13069" width="5" style="42" customWidth="1"/>
    <col min="13070" max="13071" width="9.75" style="42" customWidth="1"/>
    <col min="13072" max="13073" width="7.875" style="42" customWidth="1"/>
    <col min="13074" max="13304" width="9" style="42"/>
    <col min="13305" max="13305" width="3.125" style="42" customWidth="1"/>
    <col min="13306" max="13306" width="7.625" style="42" customWidth="1"/>
    <col min="13307" max="13307" width="4.125" style="42" customWidth="1"/>
    <col min="13308" max="13308" width="17" style="42" customWidth="1"/>
    <col min="13309" max="13309" width="3.625" style="42" customWidth="1"/>
    <col min="13310" max="13310" width="9.125" style="42" customWidth="1"/>
    <col min="13311" max="13311" width="3.625" style="42" customWidth="1"/>
    <col min="13312" max="13312" width="4.625" style="42" customWidth="1"/>
    <col min="13313" max="13313" width="9.625" style="42" customWidth="1"/>
    <col min="13314" max="13314" width="10.125" style="42" customWidth="1"/>
    <col min="13315" max="13315" width="10.25" style="42" customWidth="1"/>
    <col min="13316" max="13316" width="4.625" style="42" customWidth="1"/>
    <col min="13317" max="13317" width="5" style="42" customWidth="1"/>
    <col min="13318" max="13318" width="11.125" style="42" customWidth="1"/>
    <col min="13319" max="13319" width="16.125" style="42" customWidth="1"/>
    <col min="13320" max="13320" width="4.75" style="42" customWidth="1"/>
    <col min="13321" max="13321" width="3.625" style="42" customWidth="1"/>
    <col min="13322" max="13322" width="5.125" style="42" customWidth="1"/>
    <col min="13323" max="13323" width="3.125" style="42" customWidth="1"/>
    <col min="13324" max="13324" width="4.625" style="42" customWidth="1"/>
    <col min="13325" max="13325" width="5" style="42" customWidth="1"/>
    <col min="13326" max="13327" width="9.75" style="42" customWidth="1"/>
    <col min="13328" max="13329" width="7.875" style="42" customWidth="1"/>
    <col min="13330" max="13560" width="9" style="42"/>
    <col min="13561" max="13561" width="3.125" style="42" customWidth="1"/>
    <col min="13562" max="13562" width="7.625" style="42" customWidth="1"/>
    <col min="13563" max="13563" width="4.125" style="42" customWidth="1"/>
    <col min="13564" max="13564" width="17" style="42" customWidth="1"/>
    <col min="13565" max="13565" width="3.625" style="42" customWidth="1"/>
    <col min="13566" max="13566" width="9.125" style="42" customWidth="1"/>
    <col min="13567" max="13567" width="3.625" style="42" customWidth="1"/>
    <col min="13568" max="13568" width="4.625" style="42" customWidth="1"/>
    <col min="13569" max="13569" width="9.625" style="42" customWidth="1"/>
    <col min="13570" max="13570" width="10.125" style="42" customWidth="1"/>
    <col min="13571" max="13571" width="10.25" style="42" customWidth="1"/>
    <col min="13572" max="13572" width="4.625" style="42" customWidth="1"/>
    <col min="13573" max="13573" width="5" style="42" customWidth="1"/>
    <col min="13574" max="13574" width="11.125" style="42" customWidth="1"/>
    <col min="13575" max="13575" width="16.125" style="42" customWidth="1"/>
    <col min="13576" max="13576" width="4.75" style="42" customWidth="1"/>
    <col min="13577" max="13577" width="3.625" style="42" customWidth="1"/>
    <col min="13578" max="13578" width="5.125" style="42" customWidth="1"/>
    <col min="13579" max="13579" width="3.125" style="42" customWidth="1"/>
    <col min="13580" max="13580" width="4.625" style="42" customWidth="1"/>
    <col min="13581" max="13581" width="5" style="42" customWidth="1"/>
    <col min="13582" max="13583" width="9.75" style="42" customWidth="1"/>
    <col min="13584" max="13585" width="7.875" style="42" customWidth="1"/>
    <col min="13586" max="13816" width="9" style="42"/>
    <col min="13817" max="13817" width="3.125" style="42" customWidth="1"/>
    <col min="13818" max="13818" width="7.625" style="42" customWidth="1"/>
    <col min="13819" max="13819" width="4.125" style="42" customWidth="1"/>
    <col min="13820" max="13820" width="17" style="42" customWidth="1"/>
    <col min="13821" max="13821" width="3.625" style="42" customWidth="1"/>
    <col min="13822" max="13822" width="9.125" style="42" customWidth="1"/>
    <col min="13823" max="13823" width="3.625" style="42" customWidth="1"/>
    <col min="13824" max="13824" width="4.625" style="42" customWidth="1"/>
    <col min="13825" max="13825" width="9.625" style="42" customWidth="1"/>
    <col min="13826" max="13826" width="10.125" style="42" customWidth="1"/>
    <col min="13827" max="13827" width="10.25" style="42" customWidth="1"/>
    <col min="13828" max="13828" width="4.625" style="42" customWidth="1"/>
    <col min="13829" max="13829" width="5" style="42" customWidth="1"/>
    <col min="13830" max="13830" width="11.125" style="42" customWidth="1"/>
    <col min="13831" max="13831" width="16.125" style="42" customWidth="1"/>
    <col min="13832" max="13832" width="4.75" style="42" customWidth="1"/>
    <col min="13833" max="13833" width="3.625" style="42" customWidth="1"/>
    <col min="13834" max="13834" width="5.125" style="42" customWidth="1"/>
    <col min="13835" max="13835" width="3.125" style="42" customWidth="1"/>
    <col min="13836" max="13836" width="4.625" style="42" customWidth="1"/>
    <col min="13837" max="13837" width="5" style="42" customWidth="1"/>
    <col min="13838" max="13839" width="9.75" style="42" customWidth="1"/>
    <col min="13840" max="13841" width="7.875" style="42" customWidth="1"/>
    <col min="13842" max="14072" width="9" style="42"/>
    <col min="14073" max="14073" width="3.125" style="42" customWidth="1"/>
    <col min="14074" max="14074" width="7.625" style="42" customWidth="1"/>
    <col min="14075" max="14075" width="4.125" style="42" customWidth="1"/>
    <col min="14076" max="14076" width="17" style="42" customWidth="1"/>
    <col min="14077" max="14077" width="3.625" style="42" customWidth="1"/>
    <col min="14078" max="14078" width="9.125" style="42" customWidth="1"/>
    <col min="14079" max="14079" width="3.625" style="42" customWidth="1"/>
    <col min="14080" max="14080" width="4.625" style="42" customWidth="1"/>
    <col min="14081" max="14081" width="9.625" style="42" customWidth="1"/>
    <col min="14082" max="14082" width="10.125" style="42" customWidth="1"/>
    <col min="14083" max="14083" width="10.25" style="42" customWidth="1"/>
    <col min="14084" max="14084" width="4.625" style="42" customWidth="1"/>
    <col min="14085" max="14085" width="5" style="42" customWidth="1"/>
    <col min="14086" max="14086" width="11.125" style="42" customWidth="1"/>
    <col min="14087" max="14087" width="16.125" style="42" customWidth="1"/>
    <col min="14088" max="14088" width="4.75" style="42" customWidth="1"/>
    <col min="14089" max="14089" width="3.625" style="42" customWidth="1"/>
    <col min="14090" max="14090" width="5.125" style="42" customWidth="1"/>
    <col min="14091" max="14091" width="3.125" style="42" customWidth="1"/>
    <col min="14092" max="14092" width="4.625" style="42" customWidth="1"/>
    <col min="14093" max="14093" width="5" style="42" customWidth="1"/>
    <col min="14094" max="14095" width="9.75" style="42" customWidth="1"/>
    <col min="14096" max="14097" width="7.875" style="42" customWidth="1"/>
    <col min="14098" max="14328" width="9" style="42"/>
    <col min="14329" max="14329" width="3.125" style="42" customWidth="1"/>
    <col min="14330" max="14330" width="7.625" style="42" customWidth="1"/>
    <col min="14331" max="14331" width="4.125" style="42" customWidth="1"/>
    <col min="14332" max="14332" width="17" style="42" customWidth="1"/>
    <col min="14333" max="14333" width="3.625" style="42" customWidth="1"/>
    <col min="14334" max="14334" width="9.125" style="42" customWidth="1"/>
    <col min="14335" max="14335" width="3.625" style="42" customWidth="1"/>
    <col min="14336" max="14336" width="4.625" style="42" customWidth="1"/>
    <col min="14337" max="14337" width="9.625" style="42" customWidth="1"/>
    <col min="14338" max="14338" width="10.125" style="42" customWidth="1"/>
    <col min="14339" max="14339" width="10.25" style="42" customWidth="1"/>
    <col min="14340" max="14340" width="4.625" style="42" customWidth="1"/>
    <col min="14341" max="14341" width="5" style="42" customWidth="1"/>
    <col min="14342" max="14342" width="11.125" style="42" customWidth="1"/>
    <col min="14343" max="14343" width="16.125" style="42" customWidth="1"/>
    <col min="14344" max="14344" width="4.75" style="42" customWidth="1"/>
    <col min="14345" max="14345" width="3.625" style="42" customWidth="1"/>
    <col min="14346" max="14346" width="5.125" style="42" customWidth="1"/>
    <col min="14347" max="14347" width="3.125" style="42" customWidth="1"/>
    <col min="14348" max="14348" width="4.625" style="42" customWidth="1"/>
    <col min="14349" max="14349" width="5" style="42" customWidth="1"/>
    <col min="14350" max="14351" width="9.75" style="42" customWidth="1"/>
    <col min="14352" max="14353" width="7.875" style="42" customWidth="1"/>
    <col min="14354" max="14584" width="9" style="42"/>
    <col min="14585" max="14585" width="3.125" style="42" customWidth="1"/>
    <col min="14586" max="14586" width="7.625" style="42" customWidth="1"/>
    <col min="14587" max="14587" width="4.125" style="42" customWidth="1"/>
    <col min="14588" max="14588" width="17" style="42" customWidth="1"/>
    <col min="14589" max="14589" width="3.625" style="42" customWidth="1"/>
    <col min="14590" max="14590" width="9.125" style="42" customWidth="1"/>
    <col min="14591" max="14591" width="3.625" style="42" customWidth="1"/>
    <col min="14592" max="14592" width="4.625" style="42" customWidth="1"/>
    <col min="14593" max="14593" width="9.625" style="42" customWidth="1"/>
    <col min="14594" max="14594" width="10.125" style="42" customWidth="1"/>
    <col min="14595" max="14595" width="10.25" style="42" customWidth="1"/>
    <col min="14596" max="14596" width="4.625" style="42" customWidth="1"/>
    <col min="14597" max="14597" width="5" style="42" customWidth="1"/>
    <col min="14598" max="14598" width="11.125" style="42" customWidth="1"/>
    <col min="14599" max="14599" width="16.125" style="42" customWidth="1"/>
    <col min="14600" max="14600" width="4.75" style="42" customWidth="1"/>
    <col min="14601" max="14601" width="3.625" style="42" customWidth="1"/>
    <col min="14602" max="14602" width="5.125" style="42" customWidth="1"/>
    <col min="14603" max="14603" width="3.125" style="42" customWidth="1"/>
    <col min="14604" max="14604" width="4.625" style="42" customWidth="1"/>
    <col min="14605" max="14605" width="5" style="42" customWidth="1"/>
    <col min="14606" max="14607" width="9.75" style="42" customWidth="1"/>
    <col min="14608" max="14609" width="7.875" style="42" customWidth="1"/>
    <col min="14610" max="14840" width="9" style="42"/>
    <col min="14841" max="14841" width="3.125" style="42" customWidth="1"/>
    <col min="14842" max="14842" width="7.625" style="42" customWidth="1"/>
    <col min="14843" max="14843" width="4.125" style="42" customWidth="1"/>
    <col min="14844" max="14844" width="17" style="42" customWidth="1"/>
    <col min="14845" max="14845" width="3.625" style="42" customWidth="1"/>
    <col min="14846" max="14846" width="9.125" style="42" customWidth="1"/>
    <col min="14847" max="14847" width="3.625" style="42" customWidth="1"/>
    <col min="14848" max="14848" width="4.625" style="42" customWidth="1"/>
    <col min="14849" max="14849" width="9.625" style="42" customWidth="1"/>
    <col min="14850" max="14850" width="10.125" style="42" customWidth="1"/>
    <col min="14851" max="14851" width="10.25" style="42" customWidth="1"/>
    <col min="14852" max="14852" width="4.625" style="42" customWidth="1"/>
    <col min="14853" max="14853" width="5" style="42" customWidth="1"/>
    <col min="14854" max="14854" width="11.125" style="42" customWidth="1"/>
    <col min="14855" max="14855" width="16.125" style="42" customWidth="1"/>
    <col min="14856" max="14856" width="4.75" style="42" customWidth="1"/>
    <col min="14857" max="14857" width="3.625" style="42" customWidth="1"/>
    <col min="14858" max="14858" width="5.125" style="42" customWidth="1"/>
    <col min="14859" max="14859" width="3.125" style="42" customWidth="1"/>
    <col min="14860" max="14860" width="4.625" style="42" customWidth="1"/>
    <col min="14861" max="14861" width="5" style="42" customWidth="1"/>
    <col min="14862" max="14863" width="9.75" style="42" customWidth="1"/>
    <col min="14864" max="14865" width="7.875" style="42" customWidth="1"/>
    <col min="14866" max="15096" width="9" style="42"/>
    <col min="15097" max="15097" width="3.125" style="42" customWidth="1"/>
    <col min="15098" max="15098" width="7.625" style="42" customWidth="1"/>
    <col min="15099" max="15099" width="4.125" style="42" customWidth="1"/>
    <col min="15100" max="15100" width="17" style="42" customWidth="1"/>
    <col min="15101" max="15101" width="3.625" style="42" customWidth="1"/>
    <col min="15102" max="15102" width="9.125" style="42" customWidth="1"/>
    <col min="15103" max="15103" width="3.625" style="42" customWidth="1"/>
    <col min="15104" max="15104" width="4.625" style="42" customWidth="1"/>
    <col min="15105" max="15105" width="9.625" style="42" customWidth="1"/>
    <col min="15106" max="15106" width="10.125" style="42" customWidth="1"/>
    <col min="15107" max="15107" width="10.25" style="42" customWidth="1"/>
    <col min="15108" max="15108" width="4.625" style="42" customWidth="1"/>
    <col min="15109" max="15109" width="5" style="42" customWidth="1"/>
    <col min="15110" max="15110" width="11.125" style="42" customWidth="1"/>
    <col min="15111" max="15111" width="16.125" style="42" customWidth="1"/>
    <col min="15112" max="15112" width="4.75" style="42" customWidth="1"/>
    <col min="15113" max="15113" width="3.625" style="42" customWidth="1"/>
    <col min="15114" max="15114" width="5.125" style="42" customWidth="1"/>
    <col min="15115" max="15115" width="3.125" style="42" customWidth="1"/>
    <col min="15116" max="15116" width="4.625" style="42" customWidth="1"/>
    <col min="15117" max="15117" width="5" style="42" customWidth="1"/>
    <col min="15118" max="15119" width="9.75" style="42" customWidth="1"/>
    <col min="15120" max="15121" width="7.875" style="42" customWidth="1"/>
    <col min="15122" max="15352" width="9" style="42"/>
    <col min="15353" max="15353" width="3.125" style="42" customWidth="1"/>
    <col min="15354" max="15354" width="7.625" style="42" customWidth="1"/>
    <col min="15355" max="15355" width="4.125" style="42" customWidth="1"/>
    <col min="15356" max="15356" width="17" style="42" customWidth="1"/>
    <col min="15357" max="15357" width="3.625" style="42" customWidth="1"/>
    <col min="15358" max="15358" width="9.125" style="42" customWidth="1"/>
    <col min="15359" max="15359" width="3.625" style="42" customWidth="1"/>
    <col min="15360" max="15360" width="4.625" style="42" customWidth="1"/>
    <col min="15361" max="15361" width="9.625" style="42" customWidth="1"/>
    <col min="15362" max="15362" width="10.125" style="42" customWidth="1"/>
    <col min="15363" max="15363" width="10.25" style="42" customWidth="1"/>
    <col min="15364" max="15364" width="4.625" style="42" customWidth="1"/>
    <col min="15365" max="15365" width="5" style="42" customWidth="1"/>
    <col min="15366" max="15366" width="11.125" style="42" customWidth="1"/>
    <col min="15367" max="15367" width="16.125" style="42" customWidth="1"/>
    <col min="15368" max="15368" width="4.75" style="42" customWidth="1"/>
    <col min="15369" max="15369" width="3.625" style="42" customWidth="1"/>
    <col min="15370" max="15370" width="5.125" style="42" customWidth="1"/>
    <col min="15371" max="15371" width="3.125" style="42" customWidth="1"/>
    <col min="15372" max="15372" width="4.625" style="42" customWidth="1"/>
    <col min="15373" max="15373" width="5" style="42" customWidth="1"/>
    <col min="15374" max="15375" width="9.75" style="42" customWidth="1"/>
    <col min="15376" max="15377" width="7.875" style="42" customWidth="1"/>
    <col min="15378" max="15608" width="9" style="42"/>
    <col min="15609" max="15609" width="3.125" style="42" customWidth="1"/>
    <col min="15610" max="15610" width="7.625" style="42" customWidth="1"/>
    <col min="15611" max="15611" width="4.125" style="42" customWidth="1"/>
    <col min="15612" max="15612" width="17" style="42" customWidth="1"/>
    <col min="15613" max="15613" width="3.625" style="42" customWidth="1"/>
    <col min="15614" max="15614" width="9.125" style="42" customWidth="1"/>
    <col min="15615" max="15615" width="3.625" style="42" customWidth="1"/>
    <col min="15616" max="15616" width="4.625" style="42" customWidth="1"/>
    <col min="15617" max="15617" width="9.625" style="42" customWidth="1"/>
    <col min="15618" max="15618" width="10.125" style="42" customWidth="1"/>
    <col min="15619" max="15619" width="10.25" style="42" customWidth="1"/>
    <col min="15620" max="15620" width="4.625" style="42" customWidth="1"/>
    <col min="15621" max="15621" width="5" style="42" customWidth="1"/>
    <col min="15622" max="15622" width="11.125" style="42" customWidth="1"/>
    <col min="15623" max="15623" width="16.125" style="42" customWidth="1"/>
    <col min="15624" max="15624" width="4.75" style="42" customWidth="1"/>
    <col min="15625" max="15625" width="3.625" style="42" customWidth="1"/>
    <col min="15626" max="15626" width="5.125" style="42" customWidth="1"/>
    <col min="15627" max="15627" width="3.125" style="42" customWidth="1"/>
    <col min="15628" max="15628" width="4.625" style="42" customWidth="1"/>
    <col min="15629" max="15629" width="5" style="42" customWidth="1"/>
    <col min="15630" max="15631" width="9.75" style="42" customWidth="1"/>
    <col min="15632" max="15633" width="7.875" style="42" customWidth="1"/>
    <col min="15634" max="15864" width="9" style="42"/>
    <col min="15865" max="15865" width="3.125" style="42" customWidth="1"/>
    <col min="15866" max="15866" width="7.625" style="42" customWidth="1"/>
    <col min="15867" max="15867" width="4.125" style="42" customWidth="1"/>
    <col min="15868" max="15868" width="17" style="42" customWidth="1"/>
    <col min="15869" max="15869" width="3.625" style="42" customWidth="1"/>
    <col min="15870" max="15870" width="9.125" style="42" customWidth="1"/>
    <col min="15871" max="15871" width="3.625" style="42" customWidth="1"/>
    <col min="15872" max="15872" width="4.625" style="42" customWidth="1"/>
    <col min="15873" max="15873" width="9.625" style="42" customWidth="1"/>
    <col min="15874" max="15874" width="10.125" style="42" customWidth="1"/>
    <col min="15875" max="15875" width="10.25" style="42" customWidth="1"/>
    <col min="15876" max="15876" width="4.625" style="42" customWidth="1"/>
    <col min="15877" max="15877" width="5" style="42" customWidth="1"/>
    <col min="15878" max="15878" width="11.125" style="42" customWidth="1"/>
    <col min="15879" max="15879" width="16.125" style="42" customWidth="1"/>
    <col min="15880" max="15880" width="4.75" style="42" customWidth="1"/>
    <col min="15881" max="15881" width="3.625" style="42" customWidth="1"/>
    <col min="15882" max="15882" width="5.125" style="42" customWidth="1"/>
    <col min="15883" max="15883" width="3.125" style="42" customWidth="1"/>
    <col min="15884" max="15884" width="4.625" style="42" customWidth="1"/>
    <col min="15885" max="15885" width="5" style="42" customWidth="1"/>
    <col min="15886" max="15887" width="9.75" style="42" customWidth="1"/>
    <col min="15888" max="15889" width="7.875" style="42" customWidth="1"/>
    <col min="15890" max="16120" width="9" style="42"/>
    <col min="16121" max="16121" width="3.125" style="42" customWidth="1"/>
    <col min="16122" max="16122" width="7.625" style="42" customWidth="1"/>
    <col min="16123" max="16123" width="4.125" style="42" customWidth="1"/>
    <col min="16124" max="16124" width="17" style="42" customWidth="1"/>
    <col min="16125" max="16125" width="3.625" style="42" customWidth="1"/>
    <col min="16126" max="16126" width="9.125" style="42" customWidth="1"/>
    <col min="16127" max="16127" width="3.625" style="42" customWidth="1"/>
    <col min="16128" max="16128" width="4.625" style="42" customWidth="1"/>
    <col min="16129" max="16129" width="9.625" style="42" customWidth="1"/>
    <col min="16130" max="16130" width="10.125" style="42" customWidth="1"/>
    <col min="16131" max="16131" width="10.25" style="42" customWidth="1"/>
    <col min="16132" max="16132" width="4.625" style="42" customWidth="1"/>
    <col min="16133" max="16133" width="5" style="42" customWidth="1"/>
    <col min="16134" max="16134" width="11.125" style="42" customWidth="1"/>
    <col min="16135" max="16135" width="16.125" style="42" customWidth="1"/>
    <col min="16136" max="16136" width="4.75" style="42" customWidth="1"/>
    <col min="16137" max="16137" width="3.625" style="42" customWidth="1"/>
    <col min="16138" max="16138" width="5.125" style="42" customWidth="1"/>
    <col min="16139" max="16139" width="3.125" style="42" customWidth="1"/>
    <col min="16140" max="16140" width="4.625" style="42" customWidth="1"/>
    <col min="16141" max="16141" width="5" style="42" customWidth="1"/>
    <col min="16142" max="16143" width="9.75" style="42" customWidth="1"/>
    <col min="16144" max="16145" width="7.875" style="42" customWidth="1"/>
    <col min="16146" max="16384" width="9" style="42"/>
  </cols>
  <sheetData>
    <row r="1" spans="1:28" s="52" customFormat="1" ht="16.5" customHeight="1" thickBot="1">
      <c r="A1" s="455"/>
      <c r="B1" s="455"/>
      <c r="C1" s="455"/>
      <c r="D1" s="455"/>
      <c r="E1" s="455"/>
      <c r="F1" s="455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68"/>
      <c r="X1" s="68"/>
      <c r="Y1" s="68"/>
      <c r="Z1" s="68"/>
      <c r="AA1" s="68"/>
      <c r="AB1" s="68"/>
    </row>
    <row r="2" spans="1:28" s="52" customFormat="1" ht="30.75" customHeight="1">
      <c r="A2" s="457"/>
      <c r="B2" s="458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69"/>
      <c r="T2" s="69"/>
      <c r="U2" s="69"/>
      <c r="V2" s="69"/>
      <c r="W2" s="415" t="s">
        <v>473</v>
      </c>
      <c r="X2" s="415"/>
      <c r="Y2" s="415"/>
      <c r="Z2" s="415"/>
      <c r="AA2" s="416"/>
      <c r="AB2" s="68"/>
    </row>
    <row r="3" spans="1:28" s="52" customFormat="1" ht="34.5" customHeight="1">
      <c r="A3" s="67" t="s">
        <v>472</v>
      </c>
      <c r="B3" s="66"/>
      <c r="C3" s="65"/>
      <c r="D3" s="65"/>
      <c r="E3" s="65"/>
      <c r="F3" s="460" t="s">
        <v>471</v>
      </c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W3" s="417"/>
      <c r="X3" s="417"/>
      <c r="Y3" s="417"/>
      <c r="Z3" s="417"/>
      <c r="AA3" s="418"/>
    </row>
    <row r="4" spans="1:28" s="52" customFormat="1" ht="28.5" customHeight="1">
      <c r="A4" s="466" t="s">
        <v>470</v>
      </c>
      <c r="B4" s="466"/>
      <c r="C4" s="467" t="s">
        <v>0</v>
      </c>
      <c r="D4" s="468"/>
      <c r="E4" s="64"/>
      <c r="F4" s="461" t="s">
        <v>469</v>
      </c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63"/>
      <c r="U4" s="449" t="s">
        <v>468</v>
      </c>
      <c r="V4" s="450"/>
      <c r="W4" s="62" t="s">
        <v>467</v>
      </c>
      <c r="X4" s="62" t="s">
        <v>466</v>
      </c>
      <c r="Y4" s="62" t="s">
        <v>465</v>
      </c>
      <c r="Z4" s="13" t="s">
        <v>464</v>
      </c>
      <c r="AA4" s="61" t="s">
        <v>463</v>
      </c>
      <c r="AB4" s="53"/>
    </row>
    <row r="5" spans="1:28" s="52" customFormat="1" ht="36" customHeight="1">
      <c r="A5" s="466"/>
      <c r="B5" s="466"/>
      <c r="C5" s="467"/>
      <c r="D5" s="468"/>
      <c r="E5" s="60"/>
      <c r="F5" s="462" t="s">
        <v>462</v>
      </c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59"/>
      <c r="T5" s="58"/>
      <c r="U5" s="463"/>
      <c r="V5" s="464"/>
      <c r="W5" s="57"/>
      <c r="X5" s="57"/>
      <c r="Y5" s="56"/>
      <c r="Z5" s="55"/>
      <c r="AA5" s="54"/>
      <c r="AB5" s="53"/>
    </row>
    <row r="6" spans="1:28" ht="36.75" customHeight="1">
      <c r="A6" s="298" t="s">
        <v>1</v>
      </c>
      <c r="B6" s="298"/>
      <c r="C6" s="298"/>
      <c r="D6" s="19" t="s">
        <v>461</v>
      </c>
      <c r="E6" s="465" t="s">
        <v>460</v>
      </c>
      <c r="F6" s="465"/>
      <c r="G6" s="465"/>
      <c r="H6" s="465"/>
      <c r="I6" s="465" t="s">
        <v>459</v>
      </c>
      <c r="J6" s="465"/>
      <c r="K6" s="465"/>
      <c r="L6" s="465"/>
      <c r="M6" s="465"/>
      <c r="N6" s="465" t="s">
        <v>458</v>
      </c>
      <c r="O6" s="465"/>
      <c r="P6" s="465"/>
      <c r="Q6" s="465"/>
      <c r="R6" s="465"/>
      <c r="S6" s="465"/>
      <c r="T6" s="465"/>
      <c r="U6" s="465" t="s">
        <v>457</v>
      </c>
      <c r="V6" s="465"/>
      <c r="W6" s="451" t="s">
        <v>456</v>
      </c>
      <c r="X6" s="452"/>
      <c r="Y6" s="453"/>
      <c r="Z6" s="451" t="s">
        <v>2</v>
      </c>
      <c r="AA6" s="454"/>
    </row>
    <row r="7" spans="1:28" ht="27.75" customHeight="1">
      <c r="A7" s="299"/>
      <c r="B7" s="299"/>
      <c r="C7" s="299"/>
      <c r="D7" s="19">
        <v>1</v>
      </c>
      <c r="E7" s="318" t="s">
        <v>913</v>
      </c>
      <c r="F7" s="318"/>
      <c r="G7" s="318"/>
      <c r="H7" s="318"/>
      <c r="I7" s="317" t="s">
        <v>914</v>
      </c>
      <c r="J7" s="318"/>
      <c r="K7" s="318"/>
      <c r="L7" s="318"/>
      <c r="M7" s="318"/>
      <c r="N7" s="317" t="s">
        <v>455</v>
      </c>
      <c r="O7" s="317"/>
      <c r="P7" s="317"/>
      <c r="Q7" s="317"/>
      <c r="R7" s="317"/>
      <c r="S7" s="317"/>
      <c r="T7" s="317"/>
      <c r="U7" s="320">
        <v>1</v>
      </c>
      <c r="V7" s="322"/>
      <c r="W7" s="446"/>
      <c r="X7" s="447"/>
      <c r="Y7" s="448"/>
      <c r="Z7" s="438"/>
      <c r="AA7" s="442"/>
    </row>
    <row r="8" spans="1:28" ht="27.75" customHeight="1">
      <c r="A8" s="299"/>
      <c r="B8" s="299"/>
      <c r="C8" s="299"/>
      <c r="D8" s="19">
        <v>2</v>
      </c>
      <c r="E8" s="318" t="s">
        <v>915</v>
      </c>
      <c r="F8" s="318"/>
      <c r="G8" s="318"/>
      <c r="H8" s="318"/>
      <c r="I8" s="318" t="s">
        <v>916</v>
      </c>
      <c r="J8" s="318"/>
      <c r="K8" s="318"/>
      <c r="L8" s="318"/>
      <c r="M8" s="318"/>
      <c r="N8" s="317" t="s">
        <v>454</v>
      </c>
      <c r="O8" s="317"/>
      <c r="P8" s="317"/>
      <c r="Q8" s="317"/>
      <c r="R8" s="317"/>
      <c r="S8" s="317"/>
      <c r="T8" s="317"/>
      <c r="U8" s="320">
        <v>1</v>
      </c>
      <c r="V8" s="322"/>
      <c r="W8" s="446"/>
      <c r="X8" s="447"/>
      <c r="Y8" s="448"/>
      <c r="Z8" s="438" t="s">
        <v>917</v>
      </c>
      <c r="AA8" s="442"/>
    </row>
    <row r="9" spans="1:28" ht="27.75" customHeight="1">
      <c r="A9" s="299"/>
      <c r="B9" s="299"/>
      <c r="C9" s="299"/>
      <c r="D9" s="19">
        <v>3</v>
      </c>
      <c r="E9" s="318" t="s">
        <v>453</v>
      </c>
      <c r="F9" s="318"/>
      <c r="G9" s="318"/>
      <c r="H9" s="318"/>
      <c r="I9" s="318"/>
      <c r="J9" s="318"/>
      <c r="K9" s="318"/>
      <c r="L9" s="318"/>
      <c r="M9" s="318"/>
      <c r="N9" s="317"/>
      <c r="O9" s="317"/>
      <c r="P9" s="317"/>
      <c r="Q9" s="317"/>
      <c r="R9" s="317"/>
      <c r="S9" s="317"/>
      <c r="T9" s="317"/>
      <c r="U9" s="320"/>
      <c r="V9" s="322"/>
      <c r="W9" s="446"/>
      <c r="X9" s="447"/>
      <c r="Y9" s="448"/>
      <c r="Z9" s="438"/>
      <c r="AA9" s="442"/>
    </row>
    <row r="10" spans="1:28" ht="27.75" customHeight="1">
      <c r="A10" s="299"/>
      <c r="B10" s="299"/>
      <c r="C10" s="299"/>
      <c r="D10" s="19">
        <v>4</v>
      </c>
      <c r="E10" s="438"/>
      <c r="F10" s="438"/>
      <c r="G10" s="438"/>
      <c r="H10" s="43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20"/>
      <c r="V10" s="322"/>
      <c r="W10" s="446"/>
      <c r="X10" s="447"/>
      <c r="Y10" s="448"/>
      <c r="Z10" s="438"/>
      <c r="AA10" s="442"/>
    </row>
    <row r="11" spans="1:28" ht="27.75" customHeight="1">
      <c r="A11" s="299"/>
      <c r="B11" s="299"/>
      <c r="C11" s="299"/>
      <c r="D11" s="19">
        <v>5</v>
      </c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20"/>
      <c r="V11" s="322"/>
      <c r="W11" s="446"/>
      <c r="X11" s="447"/>
      <c r="Y11" s="448"/>
      <c r="Z11" s="438"/>
      <c r="AA11" s="442"/>
    </row>
    <row r="12" spans="1:28" ht="27.75" customHeight="1">
      <c r="A12" s="299"/>
      <c r="B12" s="299"/>
      <c r="C12" s="299"/>
      <c r="D12" s="19">
        <v>6</v>
      </c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20"/>
      <c r="V12" s="322"/>
      <c r="W12" s="446"/>
      <c r="X12" s="447"/>
      <c r="Y12" s="448"/>
      <c r="Z12" s="438"/>
      <c r="AA12" s="442"/>
    </row>
    <row r="13" spans="1:28" ht="27.75" customHeight="1">
      <c r="A13" s="299"/>
      <c r="B13" s="299"/>
      <c r="C13" s="299"/>
      <c r="D13" s="19">
        <v>7</v>
      </c>
      <c r="E13" s="318"/>
      <c r="F13" s="318"/>
      <c r="G13" s="318"/>
      <c r="H13" s="318"/>
      <c r="I13" s="318"/>
      <c r="J13" s="318"/>
      <c r="K13" s="318"/>
      <c r="L13" s="318"/>
      <c r="M13" s="318"/>
      <c r="N13" s="317"/>
      <c r="O13" s="317"/>
      <c r="P13" s="317"/>
      <c r="Q13" s="317"/>
      <c r="R13" s="317"/>
      <c r="S13" s="317"/>
      <c r="T13" s="317"/>
      <c r="U13" s="318"/>
      <c r="V13" s="318"/>
      <c r="W13" s="443"/>
      <c r="X13" s="443"/>
      <c r="Y13" s="443"/>
      <c r="Z13" s="441"/>
      <c r="AA13" s="442"/>
    </row>
    <row r="14" spans="1:28" ht="29.25" customHeight="1">
      <c r="A14" s="439" t="s">
        <v>452</v>
      </c>
      <c r="B14" s="437"/>
      <c r="C14" s="437"/>
      <c r="E14" s="440"/>
      <c r="F14" s="440"/>
      <c r="G14" s="440"/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0"/>
      <c r="Z14" s="444"/>
      <c r="AA14" s="445"/>
    </row>
    <row r="15" spans="1:28" ht="33.75" customHeight="1">
      <c r="A15" s="51" t="s">
        <v>450</v>
      </c>
      <c r="B15" s="437" t="s">
        <v>451</v>
      </c>
      <c r="C15" s="437"/>
      <c r="D15" s="438" t="s">
        <v>3</v>
      </c>
      <c r="E15" s="438"/>
      <c r="F15" s="50" t="s">
        <v>448</v>
      </c>
      <c r="G15" s="438" t="s">
        <v>447</v>
      </c>
      <c r="H15" s="438"/>
      <c r="I15" s="438"/>
      <c r="J15" s="438"/>
      <c r="K15" s="50" t="s">
        <v>446</v>
      </c>
      <c r="L15" s="438" t="s">
        <v>445</v>
      </c>
      <c r="M15" s="438"/>
      <c r="N15" s="438"/>
      <c r="O15" s="50" t="s">
        <v>450</v>
      </c>
      <c r="P15" s="438" t="s">
        <v>449</v>
      </c>
      <c r="Q15" s="438"/>
      <c r="R15" s="438" t="s">
        <v>3</v>
      </c>
      <c r="S15" s="438"/>
      <c r="T15" s="50" t="s">
        <v>448</v>
      </c>
      <c r="U15" s="438" t="s">
        <v>447</v>
      </c>
      <c r="V15" s="438"/>
      <c r="W15" s="438"/>
      <c r="X15" s="438" t="s">
        <v>446</v>
      </c>
      <c r="Y15" s="438"/>
      <c r="Z15" s="441" t="s">
        <v>445</v>
      </c>
      <c r="AA15" s="442"/>
    </row>
    <row r="16" spans="1:28" ht="37.5" customHeight="1">
      <c r="A16" s="45"/>
      <c r="B16" s="364"/>
      <c r="C16" s="364"/>
      <c r="D16" s="366"/>
      <c r="E16" s="368"/>
      <c r="F16" s="48"/>
      <c r="G16" s="366"/>
      <c r="H16" s="367"/>
      <c r="I16" s="367"/>
      <c r="J16" s="368"/>
      <c r="K16" s="49"/>
      <c r="L16" s="362"/>
      <c r="M16" s="369"/>
      <c r="N16" s="370"/>
      <c r="O16" s="45"/>
      <c r="P16" s="431"/>
      <c r="Q16" s="432"/>
      <c r="R16" s="433"/>
      <c r="S16" s="434"/>
      <c r="T16" s="46"/>
      <c r="U16" s="365"/>
      <c r="V16" s="365"/>
      <c r="W16" s="365"/>
      <c r="X16" s="365"/>
      <c r="Y16" s="365"/>
      <c r="Z16" s="434"/>
      <c r="AA16" s="436"/>
    </row>
    <row r="17" spans="1:27" ht="45" customHeight="1">
      <c r="A17" s="45"/>
      <c r="B17" s="364"/>
      <c r="C17" s="364"/>
      <c r="D17" s="366"/>
      <c r="E17" s="368"/>
      <c r="F17" s="48"/>
      <c r="G17" s="366"/>
      <c r="H17" s="367"/>
      <c r="I17" s="367"/>
      <c r="J17" s="368"/>
      <c r="K17" s="49"/>
      <c r="L17" s="362"/>
      <c r="M17" s="369"/>
      <c r="N17" s="370"/>
      <c r="O17" s="45"/>
      <c r="P17" s="431"/>
      <c r="Q17" s="432"/>
      <c r="R17" s="433"/>
      <c r="S17" s="434"/>
      <c r="T17" s="46"/>
      <c r="U17" s="366"/>
      <c r="V17" s="367"/>
      <c r="W17" s="368"/>
      <c r="X17" s="433"/>
      <c r="Y17" s="434"/>
      <c r="Z17" s="388"/>
      <c r="AA17" s="402"/>
    </row>
    <row r="18" spans="1:27" ht="67.5" customHeight="1">
      <c r="A18" s="45"/>
      <c r="B18" s="364"/>
      <c r="C18" s="364"/>
      <c r="D18" s="366"/>
      <c r="E18" s="368"/>
      <c r="F18" s="48"/>
      <c r="G18" s="366"/>
      <c r="H18" s="367"/>
      <c r="I18" s="367"/>
      <c r="J18" s="368"/>
      <c r="K18" s="49"/>
      <c r="L18" s="362"/>
      <c r="M18" s="369"/>
      <c r="N18" s="370"/>
      <c r="O18" s="45"/>
      <c r="P18" s="431"/>
      <c r="Q18" s="432"/>
      <c r="R18" s="365"/>
      <c r="S18" s="365"/>
      <c r="T18" s="46"/>
      <c r="U18" s="430"/>
      <c r="V18" s="430"/>
      <c r="W18" s="430"/>
      <c r="X18" s="433"/>
      <c r="Y18" s="434"/>
      <c r="Z18" s="433"/>
      <c r="AA18" s="435"/>
    </row>
    <row r="19" spans="1:27" ht="26.1" customHeight="1">
      <c r="A19" s="45"/>
      <c r="B19" s="364"/>
      <c r="C19" s="364"/>
      <c r="D19" s="366"/>
      <c r="E19" s="368"/>
      <c r="F19" s="48"/>
      <c r="G19" s="366"/>
      <c r="H19" s="367"/>
      <c r="I19" s="367"/>
      <c r="J19" s="368"/>
      <c r="K19" s="49"/>
      <c r="L19" s="362"/>
      <c r="M19" s="369"/>
      <c r="N19" s="370"/>
      <c r="O19" s="45"/>
      <c r="P19" s="431"/>
      <c r="Q19" s="432"/>
      <c r="R19" s="365"/>
      <c r="S19" s="365"/>
      <c r="T19" s="46"/>
      <c r="U19" s="430"/>
      <c r="V19" s="430"/>
      <c r="W19" s="430"/>
      <c r="X19" s="433"/>
      <c r="Y19" s="434"/>
      <c r="Z19" s="433"/>
      <c r="AA19" s="435"/>
    </row>
    <row r="20" spans="1:27" ht="40.5" customHeight="1">
      <c r="A20" s="45"/>
      <c r="B20" s="364"/>
      <c r="C20" s="364"/>
      <c r="D20" s="430"/>
      <c r="E20" s="430"/>
      <c r="F20" s="49"/>
      <c r="G20" s="366"/>
      <c r="H20" s="367"/>
      <c r="I20" s="367"/>
      <c r="J20" s="368"/>
      <c r="K20" s="49"/>
      <c r="L20" s="362"/>
      <c r="M20" s="369"/>
      <c r="N20" s="370"/>
      <c r="O20" s="372"/>
      <c r="P20" s="375"/>
      <c r="Q20" s="376"/>
      <c r="R20" s="381"/>
      <c r="S20" s="382"/>
      <c r="T20" s="372"/>
      <c r="U20" s="405"/>
      <c r="V20" s="406"/>
      <c r="W20" s="407"/>
      <c r="X20" s="381"/>
      <c r="Y20" s="382"/>
      <c r="Z20" s="387"/>
      <c r="AA20" s="402"/>
    </row>
    <row r="21" spans="1:27" ht="26.1" customHeight="1">
      <c r="A21" s="45"/>
      <c r="B21" s="364"/>
      <c r="C21" s="364"/>
      <c r="D21" s="430"/>
      <c r="E21" s="430"/>
      <c r="F21" s="49"/>
      <c r="G21" s="366"/>
      <c r="H21" s="367"/>
      <c r="I21" s="367"/>
      <c r="J21" s="368"/>
      <c r="K21" s="49"/>
      <c r="L21" s="362"/>
      <c r="M21" s="369"/>
      <c r="N21" s="370"/>
      <c r="O21" s="373"/>
      <c r="P21" s="377"/>
      <c r="Q21" s="378"/>
      <c r="R21" s="383"/>
      <c r="S21" s="384"/>
      <c r="T21" s="373"/>
      <c r="U21" s="408"/>
      <c r="V21" s="409"/>
      <c r="W21" s="410"/>
      <c r="X21" s="383"/>
      <c r="Y21" s="384"/>
      <c r="Z21" s="389"/>
      <c r="AA21" s="403"/>
    </row>
    <row r="22" spans="1:27" ht="26.1" customHeight="1">
      <c r="A22" s="45"/>
      <c r="B22" s="364"/>
      <c r="C22" s="364"/>
      <c r="D22" s="430"/>
      <c r="E22" s="430"/>
      <c r="F22" s="49"/>
      <c r="G22" s="366"/>
      <c r="H22" s="367"/>
      <c r="I22" s="367"/>
      <c r="J22" s="368"/>
      <c r="K22" s="49"/>
      <c r="L22" s="362"/>
      <c r="M22" s="369"/>
      <c r="N22" s="370"/>
      <c r="O22" s="373"/>
      <c r="P22" s="377"/>
      <c r="Q22" s="378"/>
      <c r="R22" s="383"/>
      <c r="S22" s="384"/>
      <c r="T22" s="373"/>
      <c r="U22" s="408"/>
      <c r="V22" s="409"/>
      <c r="W22" s="410"/>
      <c r="X22" s="383"/>
      <c r="Y22" s="384"/>
      <c r="Z22" s="389"/>
      <c r="AA22" s="403"/>
    </row>
    <row r="23" spans="1:27" ht="27.75" customHeight="1">
      <c r="A23" s="45"/>
      <c r="B23" s="364"/>
      <c r="C23" s="364"/>
      <c r="D23" s="430"/>
      <c r="E23" s="430"/>
      <c r="F23" s="48"/>
      <c r="G23" s="366"/>
      <c r="H23" s="367"/>
      <c r="I23" s="367"/>
      <c r="J23" s="368"/>
      <c r="K23" s="49"/>
      <c r="L23" s="362"/>
      <c r="M23" s="369"/>
      <c r="N23" s="370"/>
      <c r="O23" s="373"/>
      <c r="P23" s="377"/>
      <c r="Q23" s="378"/>
      <c r="R23" s="383"/>
      <c r="S23" s="384"/>
      <c r="T23" s="373"/>
      <c r="U23" s="408"/>
      <c r="V23" s="409"/>
      <c r="W23" s="410"/>
      <c r="X23" s="383"/>
      <c r="Y23" s="384"/>
      <c r="Z23" s="389"/>
      <c r="AA23" s="403"/>
    </row>
    <row r="24" spans="1:27" ht="55.5" customHeight="1">
      <c r="A24" s="45"/>
      <c r="B24" s="364"/>
      <c r="C24" s="364"/>
      <c r="D24" s="430"/>
      <c r="E24" s="430"/>
      <c r="F24" s="48"/>
      <c r="G24" s="366"/>
      <c r="H24" s="367"/>
      <c r="I24" s="367"/>
      <c r="J24" s="368"/>
      <c r="K24" s="49"/>
      <c r="L24" s="362"/>
      <c r="M24" s="369"/>
      <c r="N24" s="370"/>
      <c r="O24" s="374"/>
      <c r="P24" s="379"/>
      <c r="Q24" s="380"/>
      <c r="R24" s="385"/>
      <c r="S24" s="386"/>
      <c r="T24" s="374"/>
      <c r="U24" s="411"/>
      <c r="V24" s="412"/>
      <c r="W24" s="413"/>
      <c r="X24" s="385"/>
      <c r="Y24" s="386"/>
      <c r="Z24" s="391"/>
      <c r="AA24" s="404"/>
    </row>
    <row r="25" spans="1:27" ht="26.1" customHeight="1">
      <c r="A25" s="45"/>
      <c r="B25" s="364"/>
      <c r="C25" s="364"/>
      <c r="D25" s="430"/>
      <c r="E25" s="430"/>
      <c r="F25" s="48"/>
      <c r="G25" s="366"/>
      <c r="H25" s="367"/>
      <c r="I25" s="367"/>
      <c r="J25" s="368"/>
      <c r="K25" s="46"/>
      <c r="L25" s="362"/>
      <c r="M25" s="369"/>
      <c r="N25" s="370"/>
      <c r="O25" s="372"/>
      <c r="P25" s="375"/>
      <c r="Q25" s="376"/>
      <c r="R25" s="381"/>
      <c r="S25" s="382"/>
      <c r="T25" s="372"/>
      <c r="U25" s="393"/>
      <c r="V25" s="394"/>
      <c r="W25" s="395"/>
      <c r="X25" s="381"/>
      <c r="Y25" s="382"/>
      <c r="Z25" s="387"/>
      <c r="AA25" s="388"/>
    </row>
    <row r="26" spans="1:27" ht="26.1" customHeight="1">
      <c r="A26" s="45"/>
      <c r="B26" s="364"/>
      <c r="C26" s="364"/>
      <c r="D26" s="430"/>
      <c r="E26" s="430"/>
      <c r="F26" s="48"/>
      <c r="G26" s="366"/>
      <c r="H26" s="367"/>
      <c r="I26" s="367"/>
      <c r="J26" s="368"/>
      <c r="K26" s="46"/>
      <c r="L26" s="362"/>
      <c r="M26" s="369"/>
      <c r="N26" s="370"/>
      <c r="O26" s="373"/>
      <c r="P26" s="377"/>
      <c r="Q26" s="378"/>
      <c r="R26" s="383"/>
      <c r="S26" s="384"/>
      <c r="T26" s="373"/>
      <c r="U26" s="396"/>
      <c r="V26" s="397"/>
      <c r="W26" s="398"/>
      <c r="X26" s="383"/>
      <c r="Y26" s="384"/>
      <c r="Z26" s="389"/>
      <c r="AA26" s="390"/>
    </row>
    <row r="27" spans="1:27" ht="22.5" customHeight="1">
      <c r="A27" s="45"/>
      <c r="B27" s="364"/>
      <c r="C27" s="364"/>
      <c r="D27" s="365"/>
      <c r="E27" s="365"/>
      <c r="F27" s="46"/>
      <c r="G27" s="366"/>
      <c r="H27" s="367"/>
      <c r="I27" s="367"/>
      <c r="J27" s="368"/>
      <c r="K27" s="46"/>
      <c r="L27" s="362"/>
      <c r="M27" s="369"/>
      <c r="N27" s="370"/>
      <c r="O27" s="374"/>
      <c r="P27" s="379"/>
      <c r="Q27" s="380"/>
      <c r="R27" s="385"/>
      <c r="S27" s="386"/>
      <c r="T27" s="374"/>
      <c r="U27" s="399"/>
      <c r="V27" s="400"/>
      <c r="W27" s="401"/>
      <c r="X27" s="385"/>
      <c r="Y27" s="386"/>
      <c r="Z27" s="391"/>
      <c r="AA27" s="392"/>
    </row>
    <row r="28" spans="1:27" ht="26.1" customHeight="1">
      <c r="A28" s="45"/>
      <c r="B28" s="364"/>
      <c r="C28" s="364"/>
      <c r="D28" s="365"/>
      <c r="E28" s="365"/>
      <c r="F28" s="46"/>
      <c r="G28" s="366"/>
      <c r="H28" s="367"/>
      <c r="I28" s="367"/>
      <c r="J28" s="368"/>
      <c r="K28" s="46"/>
      <c r="L28" s="362"/>
      <c r="M28" s="369"/>
      <c r="N28" s="370"/>
      <c r="O28" s="45"/>
      <c r="P28" s="371"/>
      <c r="Q28" s="371"/>
      <c r="R28" s="414"/>
      <c r="S28" s="414"/>
      <c r="T28" s="47"/>
      <c r="U28" s="414"/>
      <c r="V28" s="414"/>
      <c r="W28" s="414"/>
      <c r="X28" s="362"/>
      <c r="Y28" s="370"/>
      <c r="Z28" s="387"/>
      <c r="AA28" s="388"/>
    </row>
    <row r="29" spans="1:27" ht="26.1" customHeight="1">
      <c r="A29" s="45"/>
      <c r="B29" s="364"/>
      <c r="C29" s="364"/>
      <c r="D29" s="365"/>
      <c r="E29" s="365"/>
      <c r="F29" s="46"/>
      <c r="G29" s="366"/>
      <c r="H29" s="367"/>
      <c r="I29" s="367"/>
      <c r="J29" s="368"/>
      <c r="K29" s="46"/>
      <c r="L29" s="362"/>
      <c r="M29" s="369"/>
      <c r="N29" s="370"/>
      <c r="O29" s="45"/>
      <c r="P29" s="371"/>
      <c r="Q29" s="371"/>
      <c r="R29" s="414"/>
      <c r="S29" s="414"/>
      <c r="T29" s="46"/>
      <c r="U29" s="414"/>
      <c r="V29" s="414"/>
      <c r="W29" s="414"/>
      <c r="X29" s="362"/>
      <c r="Y29" s="370"/>
      <c r="Z29" s="362"/>
      <c r="AA29" s="363"/>
    </row>
    <row r="30" spans="1:27" ht="26.1" customHeight="1">
      <c r="A30" s="45"/>
      <c r="B30" s="364"/>
      <c r="C30" s="364"/>
      <c r="D30" s="365"/>
      <c r="E30" s="365"/>
      <c r="F30" s="46"/>
      <c r="G30" s="366"/>
      <c r="H30" s="367"/>
      <c r="I30" s="367"/>
      <c r="J30" s="368"/>
      <c r="K30" s="46"/>
      <c r="L30" s="362"/>
      <c r="M30" s="369"/>
      <c r="N30" s="370"/>
      <c r="O30" s="45"/>
      <c r="P30" s="371"/>
      <c r="Q30" s="371"/>
      <c r="R30" s="414"/>
      <c r="S30" s="414"/>
      <c r="T30" s="47"/>
      <c r="U30" s="414"/>
      <c r="V30" s="414"/>
      <c r="W30" s="414"/>
      <c r="X30" s="362"/>
      <c r="Y30" s="370"/>
      <c r="Z30" s="362"/>
      <c r="AA30" s="363"/>
    </row>
    <row r="31" spans="1:27" ht="26.1" customHeight="1">
      <c r="A31" s="45"/>
      <c r="B31" s="364"/>
      <c r="C31" s="364"/>
      <c r="D31" s="365"/>
      <c r="E31" s="365"/>
      <c r="F31" s="46"/>
      <c r="G31" s="366"/>
      <c r="H31" s="367"/>
      <c r="I31" s="367"/>
      <c r="J31" s="368"/>
      <c r="K31" s="46"/>
      <c r="L31" s="362"/>
      <c r="M31" s="369"/>
      <c r="N31" s="370"/>
      <c r="O31" s="45"/>
      <c r="P31" s="371"/>
      <c r="Q31" s="371"/>
      <c r="R31" s="414"/>
      <c r="S31" s="414"/>
      <c r="T31" s="46"/>
      <c r="U31" s="414"/>
      <c r="V31" s="414"/>
      <c r="W31" s="414"/>
      <c r="X31" s="362"/>
      <c r="Y31" s="370"/>
      <c r="Z31" s="362"/>
      <c r="AA31" s="363"/>
    </row>
    <row r="32" spans="1:27" ht="26.1" customHeight="1" thickBot="1">
      <c r="A32" s="45"/>
      <c r="B32" s="423"/>
      <c r="C32" s="423"/>
      <c r="D32" s="424"/>
      <c r="E32" s="424"/>
      <c r="F32" s="44"/>
      <c r="G32" s="425"/>
      <c r="H32" s="426"/>
      <c r="I32" s="426"/>
      <c r="J32" s="427"/>
      <c r="K32" s="44"/>
      <c r="L32" s="420"/>
      <c r="M32" s="428"/>
      <c r="N32" s="421"/>
      <c r="O32" s="43"/>
      <c r="P32" s="429"/>
      <c r="Q32" s="429"/>
      <c r="R32" s="419"/>
      <c r="S32" s="419"/>
      <c r="T32" s="44"/>
      <c r="U32" s="419"/>
      <c r="V32" s="419"/>
      <c r="W32" s="419"/>
      <c r="X32" s="420"/>
      <c r="Y32" s="421"/>
      <c r="Z32" s="420"/>
      <c r="AA32" s="422"/>
    </row>
  </sheetData>
  <mergeCells count="207">
    <mergeCell ref="U4:V4"/>
    <mergeCell ref="W6:Y6"/>
    <mergeCell ref="Z6:AA6"/>
    <mergeCell ref="A1:B1"/>
    <mergeCell ref="C1:F1"/>
    <mergeCell ref="G1:V1"/>
    <mergeCell ref="A2:B2"/>
    <mergeCell ref="C2:F2"/>
    <mergeCell ref="G2:R2"/>
    <mergeCell ref="F3:R3"/>
    <mergeCell ref="F4:S4"/>
    <mergeCell ref="F5:R5"/>
    <mergeCell ref="U5:V5"/>
    <mergeCell ref="A6:C6"/>
    <mergeCell ref="E6:H6"/>
    <mergeCell ref="I6:M6"/>
    <mergeCell ref="N6:T6"/>
    <mergeCell ref="U6:V6"/>
    <mergeCell ref="A4:B5"/>
    <mergeCell ref="C4:D5"/>
    <mergeCell ref="E8:H8"/>
    <mergeCell ref="I8:M8"/>
    <mergeCell ref="N8:T8"/>
    <mergeCell ref="U8:V8"/>
    <mergeCell ref="W8:Y8"/>
    <mergeCell ref="Z8:AA8"/>
    <mergeCell ref="E7:H7"/>
    <mergeCell ref="I7:M7"/>
    <mergeCell ref="N7:T7"/>
    <mergeCell ref="U7:V7"/>
    <mergeCell ref="W7:Y7"/>
    <mergeCell ref="Z7:AA7"/>
    <mergeCell ref="U10:V10"/>
    <mergeCell ref="W10:Y10"/>
    <mergeCell ref="Z10:AA10"/>
    <mergeCell ref="E9:H9"/>
    <mergeCell ref="I9:M9"/>
    <mergeCell ref="N9:T9"/>
    <mergeCell ref="U9:V9"/>
    <mergeCell ref="W9:Y9"/>
    <mergeCell ref="Z9:AA9"/>
    <mergeCell ref="Z15:AA15"/>
    <mergeCell ref="E13:H13"/>
    <mergeCell ref="I13:M13"/>
    <mergeCell ref="N13:T13"/>
    <mergeCell ref="U13:V13"/>
    <mergeCell ref="W13:Y13"/>
    <mergeCell ref="Z13:AA13"/>
    <mergeCell ref="Z14:AA14"/>
    <mergeCell ref="A7:C13"/>
    <mergeCell ref="E12:H12"/>
    <mergeCell ref="I12:M12"/>
    <mergeCell ref="N12:T12"/>
    <mergeCell ref="U12:V12"/>
    <mergeCell ref="W12:Y12"/>
    <mergeCell ref="Z12:AA12"/>
    <mergeCell ref="E11:H11"/>
    <mergeCell ref="I11:M11"/>
    <mergeCell ref="N11:T11"/>
    <mergeCell ref="U11:V11"/>
    <mergeCell ref="W11:Y11"/>
    <mergeCell ref="Z11:AA11"/>
    <mergeCell ref="E10:H10"/>
    <mergeCell ref="I10:M10"/>
    <mergeCell ref="N10:T10"/>
    <mergeCell ref="B15:C15"/>
    <mergeCell ref="D15:E15"/>
    <mergeCell ref="G15:J15"/>
    <mergeCell ref="L15:N15"/>
    <mergeCell ref="P15:Q15"/>
    <mergeCell ref="R15:S15"/>
    <mergeCell ref="U15:W15"/>
    <mergeCell ref="X15:Y15"/>
    <mergeCell ref="A14:C14"/>
    <mergeCell ref="E14:H14"/>
    <mergeCell ref="I14:M14"/>
    <mergeCell ref="N14:T14"/>
    <mergeCell ref="U14:V14"/>
    <mergeCell ref="W14:Y14"/>
    <mergeCell ref="B16:C16"/>
    <mergeCell ref="D16:E16"/>
    <mergeCell ref="G16:J16"/>
    <mergeCell ref="L16:N16"/>
    <mergeCell ref="P16:Q16"/>
    <mergeCell ref="R16:S16"/>
    <mergeCell ref="U16:W16"/>
    <mergeCell ref="X16:Y16"/>
    <mergeCell ref="Z16:AA16"/>
    <mergeCell ref="B17:C17"/>
    <mergeCell ref="D17:E17"/>
    <mergeCell ref="G17:J17"/>
    <mergeCell ref="L17:N17"/>
    <mergeCell ref="P17:Q17"/>
    <mergeCell ref="R17:S17"/>
    <mergeCell ref="U17:W17"/>
    <mergeCell ref="X17:Y17"/>
    <mergeCell ref="Z17:AA17"/>
    <mergeCell ref="P19:Q19"/>
    <mergeCell ref="R19:S19"/>
    <mergeCell ref="U19:W19"/>
    <mergeCell ref="X19:Y19"/>
    <mergeCell ref="Z19:AA19"/>
    <mergeCell ref="B18:C18"/>
    <mergeCell ref="D18:E18"/>
    <mergeCell ref="G18:J18"/>
    <mergeCell ref="L18:N18"/>
    <mergeCell ref="P18:Q18"/>
    <mergeCell ref="R18:S18"/>
    <mergeCell ref="U18:W18"/>
    <mergeCell ref="X18:Y18"/>
    <mergeCell ref="Z18:AA18"/>
    <mergeCell ref="B19:C19"/>
    <mergeCell ref="D19:E19"/>
    <mergeCell ref="G19:J19"/>
    <mergeCell ref="L19:N19"/>
    <mergeCell ref="B20:C20"/>
    <mergeCell ref="D20:E20"/>
    <mergeCell ref="G20:J20"/>
    <mergeCell ref="L20:N20"/>
    <mergeCell ref="B21:C21"/>
    <mergeCell ref="D21:E21"/>
    <mergeCell ref="G21:J21"/>
    <mergeCell ref="L21:N21"/>
    <mergeCell ref="B28:C28"/>
    <mergeCell ref="D28:E28"/>
    <mergeCell ref="G28:J28"/>
    <mergeCell ref="L28:N28"/>
    <mergeCell ref="B27:C27"/>
    <mergeCell ref="D27:E27"/>
    <mergeCell ref="G27:J27"/>
    <mergeCell ref="L27:N27"/>
    <mergeCell ref="B22:C22"/>
    <mergeCell ref="D22:E22"/>
    <mergeCell ref="G22:J22"/>
    <mergeCell ref="L22:N22"/>
    <mergeCell ref="B23:C23"/>
    <mergeCell ref="D23:E23"/>
    <mergeCell ref="G23:J23"/>
    <mergeCell ref="L23:N23"/>
    <mergeCell ref="X28:Y28"/>
    <mergeCell ref="Z28:AA28"/>
    <mergeCell ref="U29:W29"/>
    <mergeCell ref="X29:Y29"/>
    <mergeCell ref="Z29:AA29"/>
    <mergeCell ref="R30:S30"/>
    <mergeCell ref="U30:W30"/>
    <mergeCell ref="X30:Y30"/>
    <mergeCell ref="B24:C24"/>
    <mergeCell ref="D24:E24"/>
    <mergeCell ref="B26:C26"/>
    <mergeCell ref="D26:E26"/>
    <mergeCell ref="G26:J26"/>
    <mergeCell ref="L26:N26"/>
    <mergeCell ref="G24:J24"/>
    <mergeCell ref="L24:N24"/>
    <mergeCell ref="B25:C25"/>
    <mergeCell ref="D25:E25"/>
    <mergeCell ref="G25:J25"/>
    <mergeCell ref="L25:N25"/>
    <mergeCell ref="P29:Q29"/>
    <mergeCell ref="R29:S29"/>
    <mergeCell ref="W2:AA3"/>
    <mergeCell ref="U32:W32"/>
    <mergeCell ref="X32:Y32"/>
    <mergeCell ref="Z32:AA32"/>
    <mergeCell ref="B31:C31"/>
    <mergeCell ref="D31:E31"/>
    <mergeCell ref="G31:J31"/>
    <mergeCell ref="L31:N31"/>
    <mergeCell ref="P31:Q31"/>
    <mergeCell ref="R31:S31"/>
    <mergeCell ref="U31:W31"/>
    <mergeCell ref="B32:C32"/>
    <mergeCell ref="D32:E32"/>
    <mergeCell ref="G32:J32"/>
    <mergeCell ref="L32:N32"/>
    <mergeCell ref="P32:Q32"/>
    <mergeCell ref="R32:S32"/>
    <mergeCell ref="X31:Y31"/>
    <mergeCell ref="Z30:AA30"/>
    <mergeCell ref="P28:Q28"/>
    <mergeCell ref="R28:S28"/>
    <mergeCell ref="U28:W28"/>
    <mergeCell ref="Z31:AA31"/>
    <mergeCell ref="B30:C30"/>
    <mergeCell ref="D30:E30"/>
    <mergeCell ref="G30:J30"/>
    <mergeCell ref="L30:N30"/>
    <mergeCell ref="P30:Q30"/>
    <mergeCell ref="O20:O24"/>
    <mergeCell ref="O25:O27"/>
    <mergeCell ref="T20:T24"/>
    <mergeCell ref="T25:T27"/>
    <mergeCell ref="P25:Q27"/>
    <mergeCell ref="R25:S27"/>
    <mergeCell ref="X25:Y27"/>
    <mergeCell ref="Z25:AA27"/>
    <mergeCell ref="U25:W27"/>
    <mergeCell ref="P20:Q24"/>
    <mergeCell ref="R20:S24"/>
    <mergeCell ref="X20:Y24"/>
    <mergeCell ref="Z20:AA24"/>
    <mergeCell ref="U20:W24"/>
    <mergeCell ref="B29:C29"/>
    <mergeCell ref="D29:E29"/>
    <mergeCell ref="G29:J29"/>
    <mergeCell ref="L29:N29"/>
  </mergeCells>
  <phoneticPr fontId="28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8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60"/>
  <sheetViews>
    <sheetView view="pageBreakPreview" zoomScale="115" zoomScaleNormal="85" zoomScaleSheetLayoutView="115" workbookViewId="0">
      <pane xSplit="1" ySplit="8" topLeftCell="B144" activePane="bottomRight" state="frozen"/>
      <selection pane="topRight"/>
      <selection pane="bottomLeft"/>
      <selection pane="bottomRight" activeCell="A147" sqref="A147"/>
    </sheetView>
  </sheetViews>
  <sheetFormatPr defaultColWidth="9" defaultRowHeight="14.25"/>
  <cols>
    <col min="1" max="1" width="4.5" style="28" customWidth="1"/>
    <col min="2" max="11" width="2.625" style="28" customWidth="1"/>
    <col min="12" max="12" width="13" style="197" customWidth="1"/>
    <col min="13" max="13" width="17.375" style="197" customWidth="1"/>
    <col min="14" max="14" width="10.5" style="30" customWidth="1"/>
    <col min="15" max="15" width="8" style="28" customWidth="1"/>
    <col min="16" max="16" width="5.25" style="28" customWidth="1"/>
    <col min="17" max="17" width="9.75" style="28" customWidth="1"/>
    <col min="18" max="18" width="6.125" style="28" customWidth="1"/>
    <col min="19" max="20" width="13" style="28" customWidth="1"/>
    <col min="21" max="21" width="10.75" style="28" customWidth="1"/>
    <col min="22" max="22" width="7.625" style="28" customWidth="1"/>
    <col min="23" max="23" width="7.75" style="28" customWidth="1"/>
    <col min="24" max="24" width="14.25" style="197" customWidth="1"/>
    <col min="25" max="25" width="17.25" style="197" customWidth="1"/>
    <col min="26" max="26" width="12.5" style="28" customWidth="1"/>
    <col min="27" max="27" width="8.25" style="199" customWidth="1"/>
    <col min="28" max="28" width="7" style="28" customWidth="1"/>
    <col min="29" max="29" width="5.75" style="28" customWidth="1"/>
    <col min="30" max="30" width="9" style="29" customWidth="1"/>
    <col min="31" max="31" width="5.75" style="202" customWidth="1"/>
    <col min="32" max="32" width="7.625" style="29" customWidth="1"/>
    <col min="33" max="34" width="7.25" style="28" customWidth="1"/>
    <col min="35" max="35" width="10" style="28" customWidth="1"/>
    <col min="36" max="36" width="14.25" style="28" customWidth="1"/>
    <col min="37" max="37" width="15.125" style="28" customWidth="1"/>
    <col min="38" max="16384" width="9" style="28"/>
  </cols>
  <sheetData>
    <row r="1" spans="1:37" ht="15" thickBot="1">
      <c r="A1" s="471"/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</row>
    <row r="2" spans="1:37" ht="24" customHeight="1">
      <c r="A2" s="472" t="s">
        <v>474</v>
      </c>
      <c r="B2" s="473"/>
      <c r="C2" s="473"/>
      <c r="D2" s="473"/>
      <c r="E2" s="473"/>
      <c r="F2" s="474" t="s">
        <v>475</v>
      </c>
      <c r="G2" s="474"/>
      <c r="H2" s="474"/>
      <c r="I2" s="474"/>
      <c r="J2" s="474"/>
      <c r="K2" s="474"/>
      <c r="L2" s="475" t="s">
        <v>476</v>
      </c>
      <c r="M2" s="476"/>
      <c r="N2" s="477" t="s">
        <v>477</v>
      </c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70" t="s">
        <v>3</v>
      </c>
      <c r="AJ2" s="71"/>
      <c r="AK2" s="71" t="s">
        <v>917</v>
      </c>
    </row>
    <row r="3" spans="1:37" ht="24" customHeight="1">
      <c r="A3" s="479" t="s">
        <v>478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72" t="s">
        <v>4</v>
      </c>
      <c r="AJ3" s="73" t="s">
        <v>914</v>
      </c>
      <c r="AK3" s="73" t="s">
        <v>916</v>
      </c>
    </row>
    <row r="4" spans="1:37" ht="24" customHeight="1">
      <c r="A4" s="481" t="s">
        <v>377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3" t="s">
        <v>479</v>
      </c>
      <c r="M4" s="482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72" t="s">
        <v>480</v>
      </c>
      <c r="AJ4" s="74" t="s">
        <v>913</v>
      </c>
      <c r="AK4" s="74" t="s">
        <v>915</v>
      </c>
    </row>
    <row r="5" spans="1:37" ht="24" customHeight="1">
      <c r="A5" s="484" t="s">
        <v>481</v>
      </c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72" t="s">
        <v>456</v>
      </c>
      <c r="AJ5" s="75"/>
      <c r="AK5" s="76"/>
    </row>
    <row r="6" spans="1:37" ht="24" customHeight="1">
      <c r="A6" s="485" t="s">
        <v>482</v>
      </c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72" t="s">
        <v>483</v>
      </c>
      <c r="AJ6" s="34" t="e">
        <f>AA10+AA96+AA117+AA136+AA137+AA138+AA139+AA148*2+AA149+#REF!+AA151+AA152+AA153+AA154+AA155+AA146</f>
        <v>#REF!</v>
      </c>
      <c r="AK6" s="77"/>
    </row>
    <row r="7" spans="1:37" ht="24" customHeight="1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72" t="s">
        <v>484</v>
      </c>
      <c r="AJ7" s="78"/>
      <c r="AK7" s="76"/>
    </row>
    <row r="8" spans="1:37" ht="50.1" customHeight="1">
      <c r="A8" s="487" t="s">
        <v>5</v>
      </c>
      <c r="B8" s="489" t="s">
        <v>6</v>
      </c>
      <c r="C8" s="490"/>
      <c r="D8" s="490"/>
      <c r="E8" s="490"/>
      <c r="F8" s="490"/>
      <c r="G8" s="490"/>
      <c r="H8" s="490"/>
      <c r="I8" s="490"/>
      <c r="J8" s="490"/>
      <c r="K8" s="491"/>
      <c r="L8" s="492" t="s">
        <v>3</v>
      </c>
      <c r="M8" s="494" t="s">
        <v>4</v>
      </c>
      <c r="N8" s="469" t="s">
        <v>8</v>
      </c>
      <c r="O8" s="469" t="s">
        <v>9</v>
      </c>
      <c r="P8" s="469" t="s">
        <v>10</v>
      </c>
      <c r="Q8" s="469" t="s">
        <v>1</v>
      </c>
      <c r="R8" s="496" t="s">
        <v>11</v>
      </c>
      <c r="S8" s="498" t="s">
        <v>485</v>
      </c>
      <c r="T8" s="79"/>
      <c r="U8" s="496" t="s">
        <v>14</v>
      </c>
      <c r="V8" s="500" t="s">
        <v>486</v>
      </c>
      <c r="W8" s="500" t="s">
        <v>487</v>
      </c>
      <c r="X8" s="502" t="s">
        <v>17</v>
      </c>
      <c r="Y8" s="502" t="s">
        <v>18</v>
      </c>
      <c r="Z8" s="469" t="s">
        <v>19</v>
      </c>
      <c r="AA8" s="504" t="s">
        <v>488</v>
      </c>
      <c r="AB8" s="469" t="s">
        <v>20</v>
      </c>
      <c r="AC8" s="511" t="s">
        <v>489</v>
      </c>
      <c r="AD8" s="513" t="s">
        <v>490</v>
      </c>
      <c r="AE8" s="515" t="s">
        <v>491</v>
      </c>
      <c r="AF8" s="513" t="s">
        <v>492</v>
      </c>
      <c r="AG8" s="469" t="s">
        <v>493</v>
      </c>
      <c r="AH8" s="469" t="s">
        <v>484</v>
      </c>
      <c r="AI8" s="506" t="s">
        <v>494</v>
      </c>
      <c r="AJ8" s="508" t="s">
        <v>21</v>
      </c>
      <c r="AK8" s="509" t="s">
        <v>21</v>
      </c>
    </row>
    <row r="9" spans="1:37" s="83" customFormat="1" ht="18" customHeight="1">
      <c r="A9" s="488"/>
      <c r="B9" s="80">
        <v>0</v>
      </c>
      <c r="C9" s="80">
        <v>1</v>
      </c>
      <c r="D9" s="80">
        <v>2</v>
      </c>
      <c r="E9" s="80">
        <v>3</v>
      </c>
      <c r="F9" s="80">
        <v>4</v>
      </c>
      <c r="G9" s="80">
        <v>5</v>
      </c>
      <c r="H9" s="80">
        <v>6</v>
      </c>
      <c r="I9" s="80">
        <v>7</v>
      </c>
      <c r="J9" s="80">
        <v>8</v>
      </c>
      <c r="K9" s="81">
        <v>9</v>
      </c>
      <c r="L9" s="493"/>
      <c r="M9" s="495"/>
      <c r="N9" s="470"/>
      <c r="O9" s="470"/>
      <c r="P9" s="470"/>
      <c r="Q9" s="470"/>
      <c r="R9" s="497"/>
      <c r="S9" s="499"/>
      <c r="T9" s="82"/>
      <c r="U9" s="497"/>
      <c r="V9" s="501"/>
      <c r="W9" s="501"/>
      <c r="X9" s="503"/>
      <c r="Y9" s="503"/>
      <c r="Z9" s="470"/>
      <c r="AA9" s="505"/>
      <c r="AB9" s="470"/>
      <c r="AC9" s="512"/>
      <c r="AD9" s="514"/>
      <c r="AE9" s="516"/>
      <c r="AF9" s="514"/>
      <c r="AG9" s="499"/>
      <c r="AH9" s="470"/>
      <c r="AI9" s="507"/>
      <c r="AJ9" s="470"/>
      <c r="AK9" s="510"/>
    </row>
    <row r="10" spans="1:37" s="247" customFormat="1" ht="30" customHeight="1">
      <c r="A10" s="236">
        <f>ROW()-9</f>
        <v>1</v>
      </c>
      <c r="B10" s="237"/>
      <c r="C10" s="237">
        <v>1</v>
      </c>
      <c r="D10" s="238"/>
      <c r="E10" s="238"/>
      <c r="F10" s="238"/>
      <c r="G10" s="238"/>
      <c r="H10" s="238"/>
      <c r="I10" s="238"/>
      <c r="J10" s="238"/>
      <c r="K10" s="237"/>
      <c r="L10" s="239" t="s">
        <v>895</v>
      </c>
      <c r="M10" s="238" t="s">
        <v>495</v>
      </c>
      <c r="N10" s="237" t="s">
        <v>496</v>
      </c>
      <c r="O10" s="237" t="s">
        <v>398</v>
      </c>
      <c r="P10" s="235" t="s">
        <v>497</v>
      </c>
      <c r="Q10" s="240"/>
      <c r="R10" s="240" t="s">
        <v>400</v>
      </c>
      <c r="S10" s="237" t="s">
        <v>896</v>
      </c>
      <c r="T10" s="241" t="s">
        <v>896</v>
      </c>
      <c r="U10" s="235" t="s">
        <v>402</v>
      </c>
      <c r="V10" s="242" t="s">
        <v>401</v>
      </c>
      <c r="W10" s="238" t="s">
        <v>498</v>
      </c>
      <c r="X10" s="238" t="s">
        <v>24</v>
      </c>
      <c r="Y10" s="238" t="s">
        <v>22</v>
      </c>
      <c r="Z10" s="238" t="s">
        <v>499</v>
      </c>
      <c r="AA10" s="243" t="e">
        <f>AA11+AA12+AA13+AA15+#REF!+#REF!+#REF!+AA16+AA17+AA97+AA98+AA99</f>
        <v>#REF!</v>
      </c>
      <c r="AB10" s="238"/>
      <c r="AC10" s="244"/>
      <c r="AD10" s="243"/>
      <c r="AE10" s="245"/>
      <c r="AF10" s="243"/>
      <c r="AG10" s="244"/>
      <c r="AH10" s="244"/>
      <c r="AI10" s="235"/>
      <c r="AJ10" s="92">
        <v>1</v>
      </c>
      <c r="AK10" s="93">
        <v>0</v>
      </c>
    </row>
    <row r="11" spans="1:37" s="247" customFormat="1" ht="30" customHeight="1">
      <c r="A11" s="236">
        <f t="shared" ref="A11:A15" si="0">ROW()-9</f>
        <v>2</v>
      </c>
      <c r="B11" s="237"/>
      <c r="C11" s="237"/>
      <c r="D11" s="238">
        <v>2</v>
      </c>
      <c r="E11" s="238"/>
      <c r="F11" s="238"/>
      <c r="G11" s="238"/>
      <c r="H11" s="238"/>
      <c r="I11" s="238"/>
      <c r="J11" s="238"/>
      <c r="K11" s="238"/>
      <c r="L11" s="285" t="s">
        <v>897</v>
      </c>
      <c r="M11" s="284" t="s">
        <v>907</v>
      </c>
      <c r="N11" s="237" t="s">
        <v>496</v>
      </c>
      <c r="O11" s="248" t="s">
        <v>398</v>
      </c>
      <c r="P11" s="235" t="s">
        <v>497</v>
      </c>
      <c r="Q11" s="240"/>
      <c r="R11" s="240" t="s">
        <v>400</v>
      </c>
      <c r="S11" s="237" t="s">
        <v>896</v>
      </c>
      <c r="T11" s="241" t="s">
        <v>896</v>
      </c>
      <c r="U11" s="235" t="s">
        <v>402</v>
      </c>
      <c r="V11" s="242" t="s">
        <v>401</v>
      </c>
      <c r="W11" s="238" t="s">
        <v>500</v>
      </c>
      <c r="X11" s="238" t="s">
        <v>24</v>
      </c>
      <c r="Y11" s="238" t="s">
        <v>22</v>
      </c>
      <c r="Z11" s="238" t="s">
        <v>501</v>
      </c>
      <c r="AA11" s="243">
        <v>0.85</v>
      </c>
      <c r="AB11" s="238" t="s">
        <v>22</v>
      </c>
      <c r="AC11" s="244"/>
      <c r="AD11" s="243"/>
      <c r="AE11" s="245"/>
      <c r="AF11" s="243"/>
      <c r="AG11" s="244"/>
      <c r="AH11" s="244"/>
      <c r="AI11" s="235"/>
      <c r="AJ11" s="92">
        <v>1</v>
      </c>
      <c r="AK11" s="93">
        <v>0</v>
      </c>
    </row>
    <row r="12" spans="1:37" s="247" customFormat="1" ht="30" customHeight="1">
      <c r="A12" s="236">
        <f t="shared" si="0"/>
        <v>3</v>
      </c>
      <c r="B12" s="237"/>
      <c r="C12" s="237"/>
      <c r="D12" s="238">
        <v>2</v>
      </c>
      <c r="E12" s="238"/>
      <c r="F12" s="238"/>
      <c r="G12" s="238"/>
      <c r="H12" s="238"/>
      <c r="I12" s="238"/>
      <c r="J12" s="238"/>
      <c r="K12" s="238"/>
      <c r="L12" s="249" t="s">
        <v>898</v>
      </c>
      <c r="M12" s="237" t="s">
        <v>503</v>
      </c>
      <c r="N12" s="238" t="s">
        <v>504</v>
      </c>
      <c r="O12" s="248" t="s">
        <v>407</v>
      </c>
      <c r="P12" s="235" t="s">
        <v>497</v>
      </c>
      <c r="Q12" s="240"/>
      <c r="R12" s="240" t="s">
        <v>400</v>
      </c>
      <c r="S12" s="237" t="s">
        <v>502</v>
      </c>
      <c r="T12" s="241" t="s">
        <v>400</v>
      </c>
      <c r="U12" s="235" t="s">
        <v>402</v>
      </c>
      <c r="V12" s="242" t="s">
        <v>401</v>
      </c>
      <c r="W12" s="250" t="s">
        <v>505</v>
      </c>
      <c r="X12" s="238" t="s">
        <v>506</v>
      </c>
      <c r="Y12" s="238" t="s">
        <v>22</v>
      </c>
      <c r="Z12" s="251" t="s">
        <v>507</v>
      </c>
      <c r="AA12" s="252">
        <v>0.47899999999999998</v>
      </c>
      <c r="AB12" s="238"/>
      <c r="AC12" s="244"/>
      <c r="AD12" s="243"/>
      <c r="AE12" s="245"/>
      <c r="AF12" s="243"/>
      <c r="AG12" s="244"/>
      <c r="AH12" s="244"/>
      <c r="AI12" s="235"/>
      <c r="AJ12" s="92">
        <v>1</v>
      </c>
      <c r="AK12" s="93">
        <v>0</v>
      </c>
    </row>
    <row r="13" spans="1:37" s="247" customFormat="1" ht="30" customHeight="1">
      <c r="A13" s="236">
        <f t="shared" si="0"/>
        <v>4</v>
      </c>
      <c r="B13" s="237"/>
      <c r="C13" s="237"/>
      <c r="D13" s="238">
        <v>2</v>
      </c>
      <c r="E13" s="238"/>
      <c r="F13" s="238"/>
      <c r="G13" s="238"/>
      <c r="H13" s="238"/>
      <c r="I13" s="238"/>
      <c r="J13" s="238"/>
      <c r="K13" s="238"/>
      <c r="L13" s="237" t="s">
        <v>508</v>
      </c>
      <c r="M13" s="253" t="s">
        <v>509</v>
      </c>
      <c r="N13" s="238"/>
      <c r="O13" s="248" t="s">
        <v>407</v>
      </c>
      <c r="P13" s="235" t="s">
        <v>497</v>
      </c>
      <c r="Q13" s="240"/>
      <c r="R13" s="240" t="s">
        <v>400</v>
      </c>
      <c r="S13" s="237" t="s">
        <v>508</v>
      </c>
      <c r="T13" s="241" t="s">
        <v>400</v>
      </c>
      <c r="U13" s="235" t="s">
        <v>401</v>
      </c>
      <c r="V13" s="242" t="s">
        <v>402</v>
      </c>
      <c r="W13" s="250" t="s">
        <v>505</v>
      </c>
      <c r="X13" s="238" t="s">
        <v>22</v>
      </c>
      <c r="Y13" s="238" t="s">
        <v>22</v>
      </c>
      <c r="Z13" s="238" t="s">
        <v>22</v>
      </c>
      <c r="AA13" s="243">
        <v>3.0000000000000001E-3</v>
      </c>
      <c r="AB13" s="238"/>
      <c r="AC13" s="244"/>
      <c r="AD13" s="243"/>
      <c r="AE13" s="245"/>
      <c r="AF13" s="243"/>
      <c r="AG13" s="244"/>
      <c r="AH13" s="244"/>
      <c r="AI13" s="235"/>
      <c r="AJ13" s="92">
        <v>1</v>
      </c>
      <c r="AK13" s="93">
        <v>0</v>
      </c>
    </row>
    <row r="14" spans="1:37" s="247" customFormat="1" ht="30" customHeight="1">
      <c r="A14" s="236">
        <f t="shared" si="0"/>
        <v>5</v>
      </c>
      <c r="B14" s="237"/>
      <c r="C14" s="237"/>
      <c r="D14" s="238">
        <v>2</v>
      </c>
      <c r="E14" s="238"/>
      <c r="F14" s="238"/>
      <c r="G14" s="238"/>
      <c r="H14" s="238"/>
      <c r="I14" s="238"/>
      <c r="J14" s="238"/>
      <c r="K14" s="238"/>
      <c r="L14" s="249" t="s">
        <v>899</v>
      </c>
      <c r="M14" s="253" t="s">
        <v>510</v>
      </c>
      <c r="N14" s="241"/>
      <c r="O14" s="241" t="s">
        <v>398</v>
      </c>
      <c r="P14" s="241" t="s">
        <v>497</v>
      </c>
      <c r="Q14" s="241"/>
      <c r="R14" s="241" t="s">
        <v>400</v>
      </c>
      <c r="S14" s="237" t="str">
        <f t="shared" ref="S14" si="1">L14</f>
        <v>SHT0015192</v>
      </c>
      <c r="T14" s="241" t="s">
        <v>400</v>
      </c>
      <c r="U14" s="241" t="s">
        <v>402</v>
      </c>
      <c r="V14" s="241" t="s">
        <v>401</v>
      </c>
      <c r="W14" s="241" t="s">
        <v>505</v>
      </c>
      <c r="X14" s="241" t="s">
        <v>511</v>
      </c>
      <c r="Y14" s="241" t="s">
        <v>22</v>
      </c>
      <c r="Z14" s="254" t="s">
        <v>512</v>
      </c>
      <c r="AA14" s="255">
        <v>8.9999999999999993E-3</v>
      </c>
      <c r="AB14" s="238"/>
      <c r="AC14" s="244"/>
      <c r="AD14" s="243"/>
      <c r="AE14" s="245"/>
      <c r="AF14" s="243"/>
      <c r="AG14" s="244"/>
      <c r="AH14" s="244"/>
      <c r="AI14" s="235"/>
      <c r="AJ14" s="92">
        <v>1</v>
      </c>
      <c r="AK14" s="93">
        <v>0</v>
      </c>
    </row>
    <row r="15" spans="1:37" s="247" customFormat="1" ht="30" customHeight="1">
      <c r="A15" s="236">
        <f t="shared" si="0"/>
        <v>6</v>
      </c>
      <c r="B15" s="238"/>
      <c r="C15" s="238"/>
      <c r="D15" s="238">
        <v>2</v>
      </c>
      <c r="E15" s="238"/>
      <c r="F15" s="238"/>
      <c r="G15" s="238"/>
      <c r="H15" s="238"/>
      <c r="I15" s="238"/>
      <c r="J15" s="238"/>
      <c r="K15" s="238"/>
      <c r="L15" s="285" t="s">
        <v>900</v>
      </c>
      <c r="M15" s="284" t="s">
        <v>908</v>
      </c>
      <c r="N15" s="238" t="s">
        <v>496</v>
      </c>
      <c r="O15" s="248" t="s">
        <v>398</v>
      </c>
      <c r="P15" s="235" t="s">
        <v>497</v>
      </c>
      <c r="Q15" s="240"/>
      <c r="R15" s="240" t="s">
        <v>400</v>
      </c>
      <c r="S15" s="237"/>
      <c r="T15" s="241" t="s">
        <v>400</v>
      </c>
      <c r="U15" s="235" t="s">
        <v>402</v>
      </c>
      <c r="V15" s="242" t="s">
        <v>401</v>
      </c>
      <c r="W15" s="238" t="s">
        <v>500</v>
      </c>
      <c r="X15" s="235" t="s">
        <v>24</v>
      </c>
      <c r="Y15" s="238" t="s">
        <v>22</v>
      </c>
      <c r="Z15" s="238" t="s">
        <v>501</v>
      </c>
      <c r="AA15" s="243" t="e">
        <f>#REF!+#REF!*2+#REF!+#REF!+#REF!</f>
        <v>#REF!</v>
      </c>
      <c r="AB15" s="238" t="s">
        <v>22</v>
      </c>
      <c r="AC15" s="238"/>
      <c r="AD15" s="243"/>
      <c r="AE15" s="245"/>
      <c r="AF15" s="243"/>
      <c r="AG15" s="244"/>
      <c r="AH15" s="244"/>
      <c r="AI15" s="235"/>
      <c r="AJ15" s="92">
        <v>1</v>
      </c>
      <c r="AK15" s="93">
        <v>0</v>
      </c>
    </row>
    <row r="16" spans="1:37" s="94" customFormat="1" ht="30" customHeight="1">
      <c r="A16" s="84">
        <f t="shared" ref="A16:A66" si="2">ROW()-9</f>
        <v>7</v>
      </c>
      <c r="B16" s="85"/>
      <c r="C16" s="85"/>
      <c r="D16" s="85">
        <v>2</v>
      </c>
      <c r="E16" s="85"/>
      <c r="F16" s="85"/>
      <c r="G16" s="85"/>
      <c r="H16" s="85"/>
      <c r="I16" s="85"/>
      <c r="J16" s="85"/>
      <c r="K16" s="85"/>
      <c r="L16" s="74" t="s">
        <v>515</v>
      </c>
      <c r="M16" s="74" t="s">
        <v>516</v>
      </c>
      <c r="N16" s="85"/>
      <c r="O16" s="95" t="s">
        <v>400</v>
      </c>
      <c r="P16" s="86" t="s">
        <v>497</v>
      </c>
      <c r="Q16" s="87"/>
      <c r="R16" s="87" t="s">
        <v>400</v>
      </c>
      <c r="S16" s="74" t="s">
        <v>517</v>
      </c>
      <c r="T16" s="85"/>
      <c r="U16" s="86" t="s">
        <v>402</v>
      </c>
      <c r="V16" s="88" t="s">
        <v>401</v>
      </c>
      <c r="W16" s="85" t="s">
        <v>518</v>
      </c>
      <c r="X16" s="104" t="s">
        <v>24</v>
      </c>
      <c r="Y16" s="97" t="s">
        <v>22</v>
      </c>
      <c r="Z16" s="88"/>
      <c r="AA16" s="89">
        <v>0.9</v>
      </c>
      <c r="AB16" s="88"/>
      <c r="AC16" s="85"/>
      <c r="AD16" s="89"/>
      <c r="AE16" s="91"/>
      <c r="AF16" s="89"/>
      <c r="AG16" s="90"/>
      <c r="AH16" s="90"/>
      <c r="AI16" s="86"/>
      <c r="AJ16" s="92">
        <v>1</v>
      </c>
      <c r="AK16" s="93">
        <v>0</v>
      </c>
    </row>
    <row r="17" spans="1:37" s="94" customFormat="1" ht="30" customHeight="1">
      <c r="A17" s="84">
        <f t="shared" si="2"/>
        <v>8</v>
      </c>
      <c r="B17" s="85"/>
      <c r="C17" s="85"/>
      <c r="D17" s="85">
        <v>2</v>
      </c>
      <c r="E17" s="85"/>
      <c r="F17" s="85"/>
      <c r="G17" s="85"/>
      <c r="H17" s="85"/>
      <c r="I17" s="85"/>
      <c r="J17" s="85"/>
      <c r="K17" s="85"/>
      <c r="L17" s="100" t="s">
        <v>519</v>
      </c>
      <c r="M17" s="99" t="s">
        <v>520</v>
      </c>
      <c r="N17" s="100" t="s">
        <v>521</v>
      </c>
      <c r="O17" s="95" t="s">
        <v>400</v>
      </c>
      <c r="P17" s="86" t="s">
        <v>497</v>
      </c>
      <c r="Q17" s="87"/>
      <c r="R17" s="87" t="s">
        <v>400</v>
      </c>
      <c r="S17" s="100" t="str">
        <f>L17</f>
        <v>SHT0014042</v>
      </c>
      <c r="T17" s="85"/>
      <c r="U17" s="86" t="s">
        <v>402</v>
      </c>
      <c r="V17" s="88" t="s">
        <v>401</v>
      </c>
      <c r="W17" s="85" t="s">
        <v>518</v>
      </c>
      <c r="X17" s="104"/>
      <c r="Y17" s="97" t="s">
        <v>22</v>
      </c>
      <c r="Z17" s="88"/>
      <c r="AA17" s="89">
        <v>0.05</v>
      </c>
      <c r="AB17" s="88"/>
      <c r="AC17" s="85"/>
      <c r="AD17" s="89"/>
      <c r="AE17" s="91"/>
      <c r="AF17" s="89"/>
      <c r="AG17" s="90"/>
      <c r="AH17" s="90"/>
      <c r="AI17" s="86"/>
      <c r="AJ17" s="92">
        <v>1</v>
      </c>
      <c r="AK17" s="93">
        <v>0</v>
      </c>
    </row>
    <row r="18" spans="1:37" s="94" customFormat="1" ht="30" customHeight="1">
      <c r="A18" s="84">
        <f t="shared" si="2"/>
        <v>9</v>
      </c>
      <c r="B18" s="85"/>
      <c r="C18" s="85"/>
      <c r="D18" s="85">
        <v>2</v>
      </c>
      <c r="E18" s="85"/>
      <c r="F18" s="85"/>
      <c r="G18" s="85"/>
      <c r="H18" s="85"/>
      <c r="I18" s="85"/>
      <c r="J18" s="85"/>
      <c r="K18" s="85"/>
      <c r="L18" s="100" t="s">
        <v>522</v>
      </c>
      <c r="M18" s="99" t="s">
        <v>523</v>
      </c>
      <c r="N18" s="100" t="s">
        <v>521</v>
      </c>
      <c r="O18" s="95" t="s">
        <v>400</v>
      </c>
      <c r="P18" s="86" t="s">
        <v>497</v>
      </c>
      <c r="Q18" s="87"/>
      <c r="R18" s="87" t="s">
        <v>400</v>
      </c>
      <c r="S18" s="100" t="str">
        <f t="shared" ref="S18:S19" si="3">L18</f>
        <v>SHT0014044</v>
      </c>
      <c r="T18" s="85"/>
      <c r="U18" s="86" t="s">
        <v>402</v>
      </c>
      <c r="V18" s="88" t="s">
        <v>401</v>
      </c>
      <c r="W18" s="85" t="s">
        <v>518</v>
      </c>
      <c r="X18" s="104"/>
      <c r="Y18" s="97" t="s">
        <v>22</v>
      </c>
      <c r="Z18" s="88"/>
      <c r="AA18" s="89">
        <v>5.5999999999999999E-3</v>
      </c>
      <c r="AB18" s="88"/>
      <c r="AC18" s="85"/>
      <c r="AD18" s="89"/>
      <c r="AE18" s="91"/>
      <c r="AF18" s="89"/>
      <c r="AG18" s="90"/>
      <c r="AH18" s="90"/>
      <c r="AI18" s="86"/>
      <c r="AJ18" s="92">
        <v>1</v>
      </c>
      <c r="AK18" s="93">
        <v>0</v>
      </c>
    </row>
    <row r="19" spans="1:37" s="94" customFormat="1" ht="30" customHeight="1">
      <c r="A19" s="84">
        <f t="shared" si="2"/>
        <v>10</v>
      </c>
      <c r="B19" s="85"/>
      <c r="C19" s="85"/>
      <c r="D19" s="85">
        <v>2</v>
      </c>
      <c r="E19" s="85"/>
      <c r="F19" s="85"/>
      <c r="G19" s="85"/>
      <c r="H19" s="85"/>
      <c r="I19" s="85"/>
      <c r="J19" s="85"/>
      <c r="K19" s="85"/>
      <c r="L19" s="100" t="s">
        <v>524</v>
      </c>
      <c r="M19" s="99" t="s">
        <v>525</v>
      </c>
      <c r="N19" s="100" t="s">
        <v>521</v>
      </c>
      <c r="O19" s="95" t="s">
        <v>400</v>
      </c>
      <c r="P19" s="86" t="s">
        <v>497</v>
      </c>
      <c r="Q19" s="87"/>
      <c r="R19" s="87" t="s">
        <v>400</v>
      </c>
      <c r="S19" s="100" t="str">
        <f t="shared" si="3"/>
        <v>SHT0014043</v>
      </c>
      <c r="T19" s="85"/>
      <c r="U19" s="86" t="s">
        <v>402</v>
      </c>
      <c r="V19" s="88" t="s">
        <v>401</v>
      </c>
      <c r="W19" s="85" t="s">
        <v>518</v>
      </c>
      <c r="X19" s="104"/>
      <c r="Y19" s="97" t="s">
        <v>22</v>
      </c>
      <c r="Z19" s="88"/>
      <c r="AA19" s="89">
        <v>3.6400000000000002E-2</v>
      </c>
      <c r="AB19" s="88"/>
      <c r="AC19" s="85"/>
      <c r="AD19" s="89"/>
      <c r="AE19" s="91"/>
      <c r="AF19" s="89"/>
      <c r="AG19" s="90"/>
      <c r="AH19" s="90"/>
      <c r="AI19" s="86"/>
      <c r="AJ19" s="92">
        <v>1</v>
      </c>
      <c r="AK19" s="93">
        <v>0</v>
      </c>
    </row>
    <row r="20" spans="1:37" s="94" customFormat="1" ht="30" customHeight="1">
      <c r="A20" s="84">
        <f t="shared" si="2"/>
        <v>11</v>
      </c>
      <c r="B20" s="85"/>
      <c r="C20" s="85"/>
      <c r="D20" s="85">
        <v>2</v>
      </c>
      <c r="E20" s="85"/>
      <c r="F20" s="85"/>
      <c r="G20" s="85"/>
      <c r="H20" s="85"/>
      <c r="I20" s="85"/>
      <c r="J20" s="85"/>
      <c r="K20" s="85"/>
      <c r="L20" s="74" t="s">
        <v>526</v>
      </c>
      <c r="M20" s="85" t="s">
        <v>527</v>
      </c>
      <c r="N20" s="74" t="s">
        <v>324</v>
      </c>
      <c r="O20" s="85" t="s">
        <v>400</v>
      </c>
      <c r="P20" s="86" t="s">
        <v>497</v>
      </c>
      <c r="Q20" s="87"/>
      <c r="R20" s="87" t="s">
        <v>400</v>
      </c>
      <c r="S20" s="74" t="s">
        <v>526</v>
      </c>
      <c r="T20" s="85"/>
      <c r="U20" s="86" t="s">
        <v>402</v>
      </c>
      <c r="V20" s="88" t="s">
        <v>401</v>
      </c>
      <c r="W20" s="85" t="s">
        <v>498</v>
      </c>
      <c r="X20" s="86" t="s">
        <v>24</v>
      </c>
      <c r="Y20" s="85" t="s">
        <v>22</v>
      </c>
      <c r="Z20" s="88" t="s">
        <v>528</v>
      </c>
      <c r="AA20" s="89" t="e">
        <f>AA21+AA84+AA85+AA86+AA87+AA88+AA89+AA90+AA91</f>
        <v>#REF!</v>
      </c>
      <c r="AB20" s="88" t="s">
        <v>529</v>
      </c>
      <c r="AC20" s="85"/>
      <c r="AD20" s="89"/>
      <c r="AE20" s="91"/>
      <c r="AF20" s="89"/>
      <c r="AG20" s="90"/>
      <c r="AH20" s="90"/>
      <c r="AI20" s="86" t="s">
        <v>530</v>
      </c>
      <c r="AJ20" s="92">
        <v>1</v>
      </c>
      <c r="AK20" s="93">
        <v>0</v>
      </c>
    </row>
    <row r="21" spans="1:37" s="94" customFormat="1" ht="30" customHeight="1">
      <c r="A21" s="84">
        <f t="shared" si="2"/>
        <v>12</v>
      </c>
      <c r="B21" s="85"/>
      <c r="C21" s="85"/>
      <c r="D21" s="85"/>
      <c r="E21" s="85">
        <v>3</v>
      </c>
      <c r="F21" s="85"/>
      <c r="G21" s="85"/>
      <c r="H21" s="85"/>
      <c r="I21" s="85"/>
      <c r="J21" s="85"/>
      <c r="K21" s="85"/>
      <c r="L21" s="74" t="s">
        <v>531</v>
      </c>
      <c r="M21" s="85" t="s">
        <v>532</v>
      </c>
      <c r="N21" s="74" t="s">
        <v>533</v>
      </c>
      <c r="O21" s="85" t="s">
        <v>398</v>
      </c>
      <c r="P21" s="86" t="s">
        <v>497</v>
      </c>
      <c r="Q21" s="87"/>
      <c r="R21" s="87" t="s">
        <v>400</v>
      </c>
      <c r="S21" s="74" t="s">
        <v>531</v>
      </c>
      <c r="T21" s="85" t="s">
        <v>534</v>
      </c>
      <c r="U21" s="86" t="s">
        <v>402</v>
      </c>
      <c r="V21" s="88" t="s">
        <v>401</v>
      </c>
      <c r="W21" s="85" t="s">
        <v>535</v>
      </c>
      <c r="X21" s="86" t="s">
        <v>24</v>
      </c>
      <c r="Y21" s="85" t="s">
        <v>22</v>
      </c>
      <c r="Z21" s="85" t="s">
        <v>528</v>
      </c>
      <c r="AA21" s="105" t="e">
        <f>AA22+AA40+AA59*2+AA60+AA65+AA66+AA67+AA68+AA71+AA74+AA75+AA76+AA77+AA80+AA83*2</f>
        <v>#REF!</v>
      </c>
      <c r="AB21" s="88" t="s">
        <v>22</v>
      </c>
      <c r="AC21" s="85"/>
      <c r="AD21" s="89"/>
      <c r="AE21" s="91"/>
      <c r="AF21" s="89"/>
      <c r="AG21" s="90"/>
      <c r="AH21" s="90"/>
      <c r="AI21" s="86" t="s">
        <v>530</v>
      </c>
      <c r="AJ21" s="92">
        <v>1</v>
      </c>
      <c r="AK21" s="93">
        <v>0</v>
      </c>
    </row>
    <row r="22" spans="1:37" s="94" customFormat="1" ht="30" customHeight="1">
      <c r="A22" s="84">
        <f t="shared" si="2"/>
        <v>13</v>
      </c>
      <c r="B22" s="85"/>
      <c r="C22" s="85"/>
      <c r="D22" s="85"/>
      <c r="E22" s="85"/>
      <c r="F22" s="85">
        <v>4</v>
      </c>
      <c r="G22" s="85"/>
      <c r="H22" s="85"/>
      <c r="I22" s="85"/>
      <c r="J22" s="85"/>
      <c r="K22" s="85"/>
      <c r="L22" s="74" t="s">
        <v>536</v>
      </c>
      <c r="M22" s="85" t="s">
        <v>537</v>
      </c>
      <c r="N22" s="74"/>
      <c r="O22" s="85" t="s">
        <v>398</v>
      </c>
      <c r="P22" s="86" t="s">
        <v>497</v>
      </c>
      <c r="Q22" s="87"/>
      <c r="R22" s="87" t="s">
        <v>400</v>
      </c>
      <c r="S22" s="74" t="s">
        <v>536</v>
      </c>
      <c r="T22" s="85"/>
      <c r="U22" s="86" t="s">
        <v>402</v>
      </c>
      <c r="V22" s="88" t="s">
        <v>401</v>
      </c>
      <c r="W22" s="85" t="s">
        <v>535</v>
      </c>
      <c r="X22" s="86" t="s">
        <v>24</v>
      </c>
      <c r="Y22" s="85" t="s">
        <v>22</v>
      </c>
      <c r="Z22" s="85"/>
      <c r="AA22" s="105" t="e">
        <f>AA23+AA24+AA25+AA29+AA32</f>
        <v>#REF!</v>
      </c>
      <c r="AB22" s="88"/>
      <c r="AC22" s="85"/>
      <c r="AD22" s="89"/>
      <c r="AE22" s="91"/>
      <c r="AF22" s="89"/>
      <c r="AG22" s="90"/>
      <c r="AH22" s="90"/>
      <c r="AI22" s="86" t="s">
        <v>530</v>
      </c>
      <c r="AJ22" s="92">
        <v>1</v>
      </c>
      <c r="AK22" s="93">
        <v>0</v>
      </c>
    </row>
    <row r="23" spans="1:37" s="94" customFormat="1" ht="30" customHeight="1">
      <c r="A23" s="84">
        <f t="shared" si="2"/>
        <v>14</v>
      </c>
      <c r="B23" s="85"/>
      <c r="C23" s="85"/>
      <c r="D23" s="85"/>
      <c r="E23" s="85"/>
      <c r="F23" s="85"/>
      <c r="G23" s="85">
        <v>5</v>
      </c>
      <c r="H23" s="85"/>
      <c r="I23" s="85"/>
      <c r="J23" s="85"/>
      <c r="K23" s="85"/>
      <c r="L23" s="74" t="s">
        <v>538</v>
      </c>
      <c r="M23" s="85" t="s">
        <v>539</v>
      </c>
      <c r="N23" s="74"/>
      <c r="O23" s="85" t="s">
        <v>398</v>
      </c>
      <c r="P23" s="86" t="s">
        <v>497</v>
      </c>
      <c r="Q23" s="87"/>
      <c r="R23" s="87" t="s">
        <v>400</v>
      </c>
      <c r="S23" s="74" t="s">
        <v>538</v>
      </c>
      <c r="T23" s="85"/>
      <c r="U23" s="86" t="s">
        <v>401</v>
      </c>
      <c r="V23" s="88" t="s">
        <v>402</v>
      </c>
      <c r="W23" s="85" t="s">
        <v>540</v>
      </c>
      <c r="X23" s="106" t="s">
        <v>541</v>
      </c>
      <c r="Y23" s="85" t="s">
        <v>542</v>
      </c>
      <c r="Z23" s="85" t="s">
        <v>543</v>
      </c>
      <c r="AA23" s="105">
        <v>1.54E-2</v>
      </c>
      <c r="AB23" s="88"/>
      <c r="AC23" s="85"/>
      <c r="AD23" s="89"/>
      <c r="AE23" s="91"/>
      <c r="AF23" s="89"/>
      <c r="AG23" s="90"/>
      <c r="AH23" s="90"/>
      <c r="AI23" s="86" t="s">
        <v>544</v>
      </c>
      <c r="AJ23" s="92">
        <v>1</v>
      </c>
      <c r="AK23" s="93">
        <v>0</v>
      </c>
    </row>
    <row r="24" spans="1:37" s="94" customFormat="1" ht="30" customHeight="1">
      <c r="A24" s="84">
        <f t="shared" si="2"/>
        <v>15</v>
      </c>
      <c r="B24" s="85"/>
      <c r="C24" s="85"/>
      <c r="D24" s="85"/>
      <c r="E24" s="85"/>
      <c r="F24" s="85"/>
      <c r="G24" s="85">
        <v>5</v>
      </c>
      <c r="H24" s="85"/>
      <c r="I24" s="85"/>
      <c r="J24" s="85"/>
      <c r="K24" s="85"/>
      <c r="L24" s="74" t="s">
        <v>545</v>
      </c>
      <c r="M24" s="85" t="s">
        <v>546</v>
      </c>
      <c r="N24" s="74" t="s">
        <v>547</v>
      </c>
      <c r="O24" s="85" t="s">
        <v>400</v>
      </c>
      <c r="P24" s="86" t="s">
        <v>497</v>
      </c>
      <c r="Q24" s="87"/>
      <c r="R24" s="87" t="s">
        <v>400</v>
      </c>
      <c r="S24" s="74" t="s">
        <v>545</v>
      </c>
      <c r="T24" s="85"/>
      <c r="U24" s="86" t="s">
        <v>402</v>
      </c>
      <c r="V24" s="88" t="s">
        <v>401</v>
      </c>
      <c r="W24" s="85" t="s">
        <v>496</v>
      </c>
      <c r="X24" s="86" t="s">
        <v>24</v>
      </c>
      <c r="Y24" s="85" t="s">
        <v>22</v>
      </c>
      <c r="Z24" s="85"/>
      <c r="AA24" s="105">
        <v>0.49330000000000002</v>
      </c>
      <c r="AB24" s="88"/>
      <c r="AC24" s="85"/>
      <c r="AD24" s="89"/>
      <c r="AE24" s="91"/>
      <c r="AF24" s="89"/>
      <c r="AG24" s="90"/>
      <c r="AH24" s="90"/>
      <c r="AI24" s="86"/>
      <c r="AJ24" s="92">
        <v>1</v>
      </c>
      <c r="AK24" s="93">
        <v>0</v>
      </c>
    </row>
    <row r="25" spans="1:37" s="94" customFormat="1" ht="30" customHeight="1">
      <c r="A25" s="84">
        <f t="shared" si="2"/>
        <v>16</v>
      </c>
      <c r="B25" s="85"/>
      <c r="C25" s="85"/>
      <c r="D25" s="85"/>
      <c r="E25" s="85"/>
      <c r="F25" s="85"/>
      <c r="G25" s="85">
        <v>5</v>
      </c>
      <c r="H25" s="85"/>
      <c r="I25" s="85"/>
      <c r="J25" s="85"/>
      <c r="K25" s="85"/>
      <c r="L25" s="74" t="s">
        <v>548</v>
      </c>
      <c r="M25" s="85" t="s">
        <v>549</v>
      </c>
      <c r="N25" s="74"/>
      <c r="O25" s="85" t="s">
        <v>398</v>
      </c>
      <c r="P25" s="86" t="s">
        <v>497</v>
      </c>
      <c r="Q25" s="87"/>
      <c r="R25" s="87" t="s">
        <v>400</v>
      </c>
      <c r="S25" s="74" t="s">
        <v>548</v>
      </c>
      <c r="T25" s="85"/>
      <c r="U25" s="86" t="s">
        <v>402</v>
      </c>
      <c r="V25" s="88" t="s">
        <v>401</v>
      </c>
      <c r="W25" s="85" t="s">
        <v>535</v>
      </c>
      <c r="X25" s="86" t="s">
        <v>24</v>
      </c>
      <c r="Y25" s="85" t="s">
        <v>22</v>
      </c>
      <c r="Z25" s="85"/>
      <c r="AA25" s="105">
        <f>AA26+AA27+AA28</f>
        <v>0.10550000000000001</v>
      </c>
      <c r="AB25" s="88"/>
      <c r="AC25" s="85"/>
      <c r="AD25" s="89"/>
      <c r="AE25" s="91"/>
      <c r="AF25" s="89"/>
      <c r="AG25" s="90"/>
      <c r="AH25" s="90"/>
      <c r="AI25" s="86"/>
      <c r="AJ25" s="92">
        <v>1</v>
      </c>
      <c r="AK25" s="93">
        <v>0</v>
      </c>
    </row>
    <row r="26" spans="1:37" s="94" customFormat="1" ht="30" customHeight="1">
      <c r="A26" s="84">
        <f t="shared" si="2"/>
        <v>17</v>
      </c>
      <c r="B26" s="85"/>
      <c r="C26" s="85"/>
      <c r="D26" s="85"/>
      <c r="E26" s="85"/>
      <c r="F26" s="85"/>
      <c r="G26" s="85"/>
      <c r="H26" s="85">
        <v>6</v>
      </c>
      <c r="I26" s="85"/>
      <c r="J26" s="85"/>
      <c r="K26" s="85"/>
      <c r="L26" s="74" t="s">
        <v>550</v>
      </c>
      <c r="M26" s="85" t="s">
        <v>551</v>
      </c>
      <c r="N26" s="74"/>
      <c r="O26" s="85" t="s">
        <v>398</v>
      </c>
      <c r="P26" s="86" t="s">
        <v>497</v>
      </c>
      <c r="Q26" s="87"/>
      <c r="R26" s="87" t="s">
        <v>400</v>
      </c>
      <c r="S26" s="74" t="s">
        <v>552</v>
      </c>
      <c r="T26" s="85"/>
      <c r="U26" s="86" t="s">
        <v>402</v>
      </c>
      <c r="V26" s="88" t="s">
        <v>401</v>
      </c>
      <c r="W26" s="85" t="s">
        <v>540</v>
      </c>
      <c r="X26" s="104" t="s">
        <v>553</v>
      </c>
      <c r="Y26" s="104" t="s">
        <v>554</v>
      </c>
      <c r="Z26" s="85" t="s">
        <v>555</v>
      </c>
      <c r="AA26" s="105">
        <v>7.9000000000000001E-2</v>
      </c>
      <c r="AB26" s="88"/>
      <c r="AC26" s="85"/>
      <c r="AD26" s="89"/>
      <c r="AE26" s="91"/>
      <c r="AF26" s="89"/>
      <c r="AG26" s="90"/>
      <c r="AH26" s="90"/>
      <c r="AI26" s="86"/>
      <c r="AJ26" s="92">
        <v>1</v>
      </c>
      <c r="AK26" s="93">
        <v>0</v>
      </c>
    </row>
    <row r="27" spans="1:37" s="94" customFormat="1" ht="30" customHeight="1">
      <c r="A27" s="84">
        <f t="shared" si="2"/>
        <v>18</v>
      </c>
      <c r="B27" s="85"/>
      <c r="C27" s="85"/>
      <c r="D27" s="85"/>
      <c r="E27" s="85"/>
      <c r="F27" s="85"/>
      <c r="G27" s="85"/>
      <c r="H27" s="85">
        <v>6</v>
      </c>
      <c r="I27" s="85"/>
      <c r="J27" s="85"/>
      <c r="K27" s="85"/>
      <c r="L27" s="74" t="s">
        <v>556</v>
      </c>
      <c r="M27" s="85" t="s">
        <v>557</v>
      </c>
      <c r="N27" s="74"/>
      <c r="O27" s="85" t="s">
        <v>398</v>
      </c>
      <c r="P27" s="86" t="s">
        <v>497</v>
      </c>
      <c r="Q27" s="87"/>
      <c r="R27" s="87" t="s">
        <v>400</v>
      </c>
      <c r="S27" s="74" t="s">
        <v>556</v>
      </c>
      <c r="T27" s="85"/>
      <c r="U27" s="86" t="s">
        <v>402</v>
      </c>
      <c r="V27" s="88" t="s">
        <v>401</v>
      </c>
      <c r="W27" s="85" t="s">
        <v>558</v>
      </c>
      <c r="X27" s="106" t="s">
        <v>559</v>
      </c>
      <c r="Y27" s="85" t="s">
        <v>560</v>
      </c>
      <c r="Z27" s="85" t="s">
        <v>561</v>
      </c>
      <c r="AA27" s="105">
        <v>1.8499999999999999E-2</v>
      </c>
      <c r="AB27" s="88"/>
      <c r="AC27" s="85"/>
      <c r="AD27" s="89"/>
      <c r="AE27" s="91"/>
      <c r="AF27" s="89"/>
      <c r="AG27" s="90"/>
      <c r="AH27" s="90"/>
      <c r="AI27" s="86"/>
      <c r="AJ27" s="92">
        <v>1</v>
      </c>
      <c r="AK27" s="93">
        <v>0</v>
      </c>
    </row>
    <row r="28" spans="1:37" s="94" customFormat="1" ht="30" customHeight="1">
      <c r="A28" s="84">
        <f t="shared" si="2"/>
        <v>19</v>
      </c>
      <c r="B28" s="85"/>
      <c r="C28" s="85"/>
      <c r="D28" s="85"/>
      <c r="E28" s="85"/>
      <c r="F28" s="85"/>
      <c r="G28" s="85"/>
      <c r="H28" s="85">
        <v>6</v>
      </c>
      <c r="I28" s="85"/>
      <c r="J28" s="85"/>
      <c r="K28" s="85"/>
      <c r="L28" s="74" t="s">
        <v>562</v>
      </c>
      <c r="M28" s="85" t="s">
        <v>563</v>
      </c>
      <c r="N28" s="74"/>
      <c r="O28" s="85" t="s">
        <v>398</v>
      </c>
      <c r="P28" s="86" t="s">
        <v>497</v>
      </c>
      <c r="Q28" s="87"/>
      <c r="R28" s="87" t="s">
        <v>400</v>
      </c>
      <c r="S28" s="74" t="s">
        <v>562</v>
      </c>
      <c r="T28" s="85"/>
      <c r="U28" s="86" t="s">
        <v>402</v>
      </c>
      <c r="V28" s="88" t="s">
        <v>401</v>
      </c>
      <c r="W28" s="85" t="s">
        <v>558</v>
      </c>
      <c r="X28" s="106" t="s">
        <v>559</v>
      </c>
      <c r="Y28" s="85" t="s">
        <v>560</v>
      </c>
      <c r="Z28" s="85" t="s">
        <v>564</v>
      </c>
      <c r="AA28" s="105">
        <v>8.0000000000000002E-3</v>
      </c>
      <c r="AB28" s="88"/>
      <c r="AC28" s="85"/>
      <c r="AD28" s="89"/>
      <c r="AE28" s="91"/>
      <c r="AF28" s="89"/>
      <c r="AG28" s="90"/>
      <c r="AH28" s="90"/>
      <c r="AI28" s="86"/>
      <c r="AJ28" s="92">
        <v>1</v>
      </c>
      <c r="AK28" s="93">
        <v>0</v>
      </c>
    </row>
    <row r="29" spans="1:37" s="94" customFormat="1" ht="30" customHeight="1">
      <c r="A29" s="84">
        <f t="shared" si="2"/>
        <v>20</v>
      </c>
      <c r="B29" s="85"/>
      <c r="C29" s="85"/>
      <c r="D29" s="85"/>
      <c r="E29" s="85"/>
      <c r="F29" s="85"/>
      <c r="G29" s="85">
        <v>5</v>
      </c>
      <c r="H29" s="85"/>
      <c r="I29" s="85"/>
      <c r="J29" s="85"/>
      <c r="K29" s="85"/>
      <c r="L29" s="74" t="s">
        <v>565</v>
      </c>
      <c r="M29" s="85" t="s">
        <v>566</v>
      </c>
      <c r="N29" s="74"/>
      <c r="O29" s="85" t="s">
        <v>398</v>
      </c>
      <c r="P29" s="86" t="s">
        <v>497</v>
      </c>
      <c r="Q29" s="87"/>
      <c r="R29" s="87" t="s">
        <v>400</v>
      </c>
      <c r="S29" s="74" t="s">
        <v>565</v>
      </c>
      <c r="T29" s="85"/>
      <c r="U29" s="86" t="s">
        <v>402</v>
      </c>
      <c r="V29" s="88" t="s">
        <v>401</v>
      </c>
      <c r="W29" s="85" t="s">
        <v>535</v>
      </c>
      <c r="X29" s="86" t="s">
        <v>24</v>
      </c>
      <c r="Y29" s="85" t="s">
        <v>22</v>
      </c>
      <c r="Z29" s="85"/>
      <c r="AA29" s="105" t="e">
        <f>AA30+AA31</f>
        <v>#REF!</v>
      </c>
      <c r="AB29" s="88"/>
      <c r="AC29" s="85"/>
      <c r="AD29" s="89"/>
      <c r="AE29" s="91"/>
      <c r="AF29" s="89"/>
      <c r="AG29" s="90"/>
      <c r="AH29" s="90"/>
      <c r="AI29" s="86" t="s">
        <v>567</v>
      </c>
      <c r="AJ29" s="92">
        <v>1</v>
      </c>
      <c r="AK29" s="93">
        <v>0</v>
      </c>
    </row>
    <row r="30" spans="1:37" s="94" customFormat="1" ht="30" customHeight="1">
      <c r="A30" s="84">
        <f t="shared" si="2"/>
        <v>21</v>
      </c>
      <c r="B30" s="85"/>
      <c r="C30" s="85"/>
      <c r="D30" s="85"/>
      <c r="E30" s="85"/>
      <c r="F30" s="85"/>
      <c r="G30" s="85"/>
      <c r="H30" s="85">
        <v>6</v>
      </c>
      <c r="I30" s="85"/>
      <c r="J30" s="85"/>
      <c r="K30" s="85"/>
      <c r="L30" s="74" t="s">
        <v>568</v>
      </c>
      <c r="M30" s="85" t="s">
        <v>569</v>
      </c>
      <c r="N30" s="74"/>
      <c r="O30" s="85" t="s">
        <v>398</v>
      </c>
      <c r="P30" s="86" t="s">
        <v>497</v>
      </c>
      <c r="Q30" s="87"/>
      <c r="R30" s="87" t="s">
        <v>400</v>
      </c>
      <c r="S30" s="74" t="s">
        <v>568</v>
      </c>
      <c r="T30" s="85"/>
      <c r="U30" s="86" t="s">
        <v>401</v>
      </c>
      <c r="V30" s="88" t="s">
        <v>402</v>
      </c>
      <c r="W30" s="85" t="s">
        <v>540</v>
      </c>
      <c r="X30" s="104" t="s">
        <v>570</v>
      </c>
      <c r="Y30" s="104" t="s">
        <v>571</v>
      </c>
      <c r="Z30" s="86" t="s">
        <v>572</v>
      </c>
      <c r="AA30" s="105">
        <v>0.81820000000000004</v>
      </c>
      <c r="AB30" s="88"/>
      <c r="AC30" s="85"/>
      <c r="AD30" s="89"/>
      <c r="AE30" s="91"/>
      <c r="AF30" s="89"/>
      <c r="AG30" s="90"/>
      <c r="AH30" s="90"/>
      <c r="AI30" s="86" t="s">
        <v>544</v>
      </c>
      <c r="AJ30" s="92">
        <v>1</v>
      </c>
      <c r="AK30" s="93">
        <v>0</v>
      </c>
    </row>
    <row r="31" spans="1:37" s="94" customFormat="1" ht="30" customHeight="1">
      <c r="A31" s="84">
        <f t="shared" si="2"/>
        <v>22</v>
      </c>
      <c r="B31" s="85"/>
      <c r="C31" s="85"/>
      <c r="D31" s="85"/>
      <c r="E31" s="85"/>
      <c r="F31" s="85"/>
      <c r="G31" s="85"/>
      <c r="H31" s="85">
        <v>6</v>
      </c>
      <c r="I31" s="85"/>
      <c r="J31" s="85"/>
      <c r="K31" s="85"/>
      <c r="L31" s="74" t="s">
        <v>423</v>
      </c>
      <c r="M31" s="85" t="s">
        <v>422</v>
      </c>
      <c r="N31" s="74"/>
      <c r="O31" s="85" t="s">
        <v>398</v>
      </c>
      <c r="P31" s="86" t="s">
        <v>497</v>
      </c>
      <c r="Q31" s="87"/>
      <c r="R31" s="87" t="s">
        <v>400</v>
      </c>
      <c r="S31" s="74" t="s">
        <v>573</v>
      </c>
      <c r="T31" s="85"/>
      <c r="U31" s="86" t="s">
        <v>401</v>
      </c>
      <c r="V31" s="88" t="s">
        <v>402</v>
      </c>
      <c r="W31" s="88" t="s">
        <v>540</v>
      </c>
      <c r="X31" s="96" t="s">
        <v>574</v>
      </c>
      <c r="Y31" s="96" t="s">
        <v>575</v>
      </c>
      <c r="Z31" s="107" t="str">
        <f>Z15</f>
        <v>182*540*866</v>
      </c>
      <c r="AA31" s="108" t="e">
        <f>AA15</f>
        <v>#REF!</v>
      </c>
      <c r="AB31" s="88"/>
      <c r="AC31" s="85"/>
      <c r="AD31" s="89"/>
      <c r="AE31" s="91"/>
      <c r="AF31" s="89"/>
      <c r="AG31" s="90"/>
      <c r="AH31" s="90"/>
      <c r="AI31" s="86" t="s">
        <v>576</v>
      </c>
      <c r="AJ31" s="92">
        <v>1</v>
      </c>
      <c r="AK31" s="93">
        <v>0</v>
      </c>
    </row>
    <row r="32" spans="1:37" s="94" customFormat="1" ht="30" customHeight="1">
      <c r="A32" s="84">
        <f t="shared" si="2"/>
        <v>23</v>
      </c>
      <c r="B32" s="85"/>
      <c r="C32" s="85"/>
      <c r="D32" s="85"/>
      <c r="E32" s="85"/>
      <c r="F32" s="85"/>
      <c r="G32" s="85">
        <v>5</v>
      </c>
      <c r="H32" s="85"/>
      <c r="I32" s="85"/>
      <c r="J32" s="85"/>
      <c r="K32" s="85"/>
      <c r="L32" s="74" t="s">
        <v>577</v>
      </c>
      <c r="M32" s="85" t="s">
        <v>578</v>
      </c>
      <c r="N32" s="74"/>
      <c r="O32" s="85" t="s">
        <v>400</v>
      </c>
      <c r="P32" s="86" t="s">
        <v>497</v>
      </c>
      <c r="Q32" s="87"/>
      <c r="R32" s="87" t="s">
        <v>400</v>
      </c>
      <c r="S32" s="74" t="s">
        <v>577</v>
      </c>
      <c r="T32" s="85"/>
      <c r="U32" s="86" t="s">
        <v>402</v>
      </c>
      <c r="V32" s="88" t="s">
        <v>401</v>
      </c>
      <c r="W32" s="85" t="s">
        <v>535</v>
      </c>
      <c r="X32" s="86" t="s">
        <v>24</v>
      </c>
      <c r="Y32" s="85" t="s">
        <v>22</v>
      </c>
      <c r="Z32" s="85"/>
      <c r="AA32" s="105">
        <f>AA33+AA37</f>
        <v>0.52090000000000014</v>
      </c>
      <c r="AB32" s="88"/>
      <c r="AC32" s="85"/>
      <c r="AD32" s="89"/>
      <c r="AE32" s="91"/>
      <c r="AF32" s="89"/>
      <c r="AG32" s="90"/>
      <c r="AH32" s="90"/>
      <c r="AI32" s="86"/>
      <c r="AJ32" s="92">
        <v>1</v>
      </c>
      <c r="AK32" s="93">
        <v>0</v>
      </c>
    </row>
    <row r="33" spans="1:37" s="94" customFormat="1" ht="30" customHeight="1">
      <c r="A33" s="84">
        <f t="shared" si="2"/>
        <v>24</v>
      </c>
      <c r="B33" s="85"/>
      <c r="C33" s="85"/>
      <c r="D33" s="85"/>
      <c r="E33" s="85"/>
      <c r="F33" s="85"/>
      <c r="G33" s="85"/>
      <c r="H33" s="85">
        <v>6</v>
      </c>
      <c r="I33" s="85"/>
      <c r="J33" s="85"/>
      <c r="K33" s="85"/>
      <c r="L33" s="74" t="s">
        <v>437</v>
      </c>
      <c r="M33" s="85" t="s">
        <v>436</v>
      </c>
      <c r="N33" s="74"/>
      <c r="O33" s="85" t="s">
        <v>400</v>
      </c>
      <c r="P33" s="86" t="s">
        <v>497</v>
      </c>
      <c r="Q33" s="87"/>
      <c r="R33" s="87" t="s">
        <v>407</v>
      </c>
      <c r="S33" s="74" t="s">
        <v>437</v>
      </c>
      <c r="T33" s="85"/>
      <c r="U33" s="86" t="s">
        <v>402</v>
      </c>
      <c r="V33" s="88" t="s">
        <v>401</v>
      </c>
      <c r="W33" s="85" t="s">
        <v>535</v>
      </c>
      <c r="X33" s="86" t="s">
        <v>24</v>
      </c>
      <c r="Y33" s="85"/>
      <c r="Z33" s="109"/>
      <c r="AA33" s="110">
        <f>AA34+AA35+AA36+AA37</f>
        <v>0.51130000000000009</v>
      </c>
      <c r="AB33" s="88"/>
      <c r="AC33" s="85"/>
      <c r="AD33" s="89"/>
      <c r="AE33" s="91"/>
      <c r="AF33" s="89"/>
      <c r="AG33" s="90"/>
      <c r="AH33" s="90"/>
      <c r="AI33" s="86"/>
      <c r="AJ33" s="92">
        <v>1</v>
      </c>
      <c r="AK33" s="93">
        <v>0</v>
      </c>
    </row>
    <row r="34" spans="1:37" s="94" customFormat="1" ht="30" customHeight="1">
      <c r="A34" s="84">
        <f t="shared" si="2"/>
        <v>25</v>
      </c>
      <c r="B34" s="85"/>
      <c r="C34" s="85"/>
      <c r="D34" s="85"/>
      <c r="E34" s="85"/>
      <c r="F34" s="85"/>
      <c r="G34" s="85"/>
      <c r="H34" s="85"/>
      <c r="I34" s="85">
        <v>7</v>
      </c>
      <c r="J34" s="85"/>
      <c r="K34" s="85"/>
      <c r="L34" s="74" t="s">
        <v>419</v>
      </c>
      <c r="M34" s="111" t="s">
        <v>418</v>
      </c>
      <c r="N34" s="74"/>
      <c r="O34" s="85" t="s">
        <v>400</v>
      </c>
      <c r="P34" s="86" t="s">
        <v>497</v>
      </c>
      <c r="Q34" s="87"/>
      <c r="R34" s="87" t="s">
        <v>400</v>
      </c>
      <c r="S34" s="74" t="s">
        <v>415</v>
      </c>
      <c r="T34" s="85"/>
      <c r="U34" s="86" t="s">
        <v>401</v>
      </c>
      <c r="V34" s="88" t="s">
        <v>402</v>
      </c>
      <c r="W34" s="85" t="s">
        <v>540</v>
      </c>
      <c r="X34" s="104" t="s">
        <v>579</v>
      </c>
      <c r="Y34" s="104" t="s">
        <v>575</v>
      </c>
      <c r="Z34" s="111" t="s">
        <v>580</v>
      </c>
      <c r="AA34" s="105">
        <v>0.44979999999999998</v>
      </c>
      <c r="AB34" s="88"/>
      <c r="AC34" s="85"/>
      <c r="AD34" s="89"/>
      <c r="AE34" s="91"/>
      <c r="AF34" s="89"/>
      <c r="AG34" s="90"/>
      <c r="AH34" s="90"/>
      <c r="AI34" s="86" t="s">
        <v>544</v>
      </c>
      <c r="AJ34" s="92">
        <v>1</v>
      </c>
      <c r="AK34" s="93">
        <v>0</v>
      </c>
    </row>
    <row r="35" spans="1:37" s="94" customFormat="1" ht="30" customHeight="1">
      <c r="A35" s="84">
        <f t="shared" si="2"/>
        <v>26</v>
      </c>
      <c r="B35" s="85"/>
      <c r="C35" s="85"/>
      <c r="D35" s="85"/>
      <c r="E35" s="85"/>
      <c r="F35" s="85"/>
      <c r="G35" s="85"/>
      <c r="H35" s="85"/>
      <c r="I35" s="85">
        <v>7</v>
      </c>
      <c r="J35" s="85"/>
      <c r="K35" s="85"/>
      <c r="L35" s="74" t="s">
        <v>435</v>
      </c>
      <c r="M35" s="85" t="s">
        <v>434</v>
      </c>
      <c r="N35" s="74"/>
      <c r="O35" s="85" t="s">
        <v>398</v>
      </c>
      <c r="P35" s="86" t="s">
        <v>497</v>
      </c>
      <c r="Q35" s="87"/>
      <c r="R35" s="87" t="s">
        <v>398</v>
      </c>
      <c r="S35" s="74" t="s">
        <v>435</v>
      </c>
      <c r="T35" s="85"/>
      <c r="U35" s="86" t="s">
        <v>402</v>
      </c>
      <c r="V35" s="88" t="s">
        <v>401</v>
      </c>
      <c r="W35" s="85" t="s">
        <v>558</v>
      </c>
      <c r="X35" s="106" t="s">
        <v>581</v>
      </c>
      <c r="Y35" s="85" t="s">
        <v>582</v>
      </c>
      <c r="Z35" s="85"/>
      <c r="AA35" s="105">
        <v>3.5000000000000003E-2</v>
      </c>
      <c r="AB35" s="88"/>
      <c r="AC35" s="85"/>
      <c r="AD35" s="89"/>
      <c r="AE35" s="91"/>
      <c r="AF35" s="89"/>
      <c r="AG35" s="90"/>
      <c r="AH35" s="90"/>
      <c r="AI35" s="86"/>
      <c r="AJ35" s="92">
        <v>1</v>
      </c>
      <c r="AK35" s="93">
        <v>0</v>
      </c>
    </row>
    <row r="36" spans="1:37" s="94" customFormat="1" ht="30" customHeight="1">
      <c r="A36" s="84">
        <f t="shared" si="2"/>
        <v>27</v>
      </c>
      <c r="B36" s="85"/>
      <c r="C36" s="85"/>
      <c r="D36" s="85"/>
      <c r="E36" s="85"/>
      <c r="F36" s="85"/>
      <c r="G36" s="85"/>
      <c r="H36" s="85"/>
      <c r="I36" s="85">
        <v>7</v>
      </c>
      <c r="J36" s="85"/>
      <c r="K36" s="85"/>
      <c r="L36" s="112" t="s">
        <v>425</v>
      </c>
      <c r="M36" s="113" t="s">
        <v>424</v>
      </c>
      <c r="N36" s="74"/>
      <c r="O36" s="85" t="s">
        <v>400</v>
      </c>
      <c r="P36" s="86" t="s">
        <v>497</v>
      </c>
      <c r="Q36" s="87"/>
      <c r="R36" s="87" t="s">
        <v>400</v>
      </c>
      <c r="S36" s="112" t="s">
        <v>425</v>
      </c>
      <c r="T36" s="85"/>
      <c r="U36" s="86" t="s">
        <v>401</v>
      </c>
      <c r="V36" s="88" t="s">
        <v>402</v>
      </c>
      <c r="W36" s="106" t="s">
        <v>583</v>
      </c>
      <c r="X36" s="106"/>
      <c r="Y36" s="85"/>
      <c r="Z36" s="107" t="s">
        <v>584</v>
      </c>
      <c r="AA36" s="105">
        <v>1.6899999999999998E-2</v>
      </c>
      <c r="AB36" s="107" t="s">
        <v>584</v>
      </c>
      <c r="AC36" s="85"/>
      <c r="AD36" s="89"/>
      <c r="AE36" s="91"/>
      <c r="AF36" s="89"/>
      <c r="AG36" s="90"/>
      <c r="AH36" s="90"/>
      <c r="AI36" s="86" t="s">
        <v>544</v>
      </c>
      <c r="AJ36" s="92">
        <v>1</v>
      </c>
      <c r="AK36" s="93">
        <v>0</v>
      </c>
    </row>
    <row r="37" spans="1:37" s="94" customFormat="1" ht="30" customHeight="1">
      <c r="A37" s="84">
        <f t="shared" si="2"/>
        <v>28</v>
      </c>
      <c r="B37" s="85"/>
      <c r="C37" s="85"/>
      <c r="D37" s="85"/>
      <c r="E37" s="85"/>
      <c r="F37" s="85"/>
      <c r="G37" s="85"/>
      <c r="H37" s="85"/>
      <c r="I37" s="85">
        <v>7</v>
      </c>
      <c r="J37" s="85"/>
      <c r="K37" s="85"/>
      <c r="L37" s="74" t="s">
        <v>431</v>
      </c>
      <c r="M37" s="85" t="s">
        <v>430</v>
      </c>
      <c r="N37" s="74"/>
      <c r="O37" s="85" t="s">
        <v>398</v>
      </c>
      <c r="P37" s="86" t="s">
        <v>497</v>
      </c>
      <c r="Q37" s="87"/>
      <c r="R37" s="87" t="s">
        <v>400</v>
      </c>
      <c r="S37" s="74" t="s">
        <v>431</v>
      </c>
      <c r="T37" s="85"/>
      <c r="U37" s="86" t="s">
        <v>401</v>
      </c>
      <c r="V37" s="88" t="s">
        <v>402</v>
      </c>
      <c r="W37" s="85" t="s">
        <v>540</v>
      </c>
      <c r="X37" s="109" t="s">
        <v>585</v>
      </c>
      <c r="Y37" s="104" t="s">
        <v>586</v>
      </c>
      <c r="Z37" s="104"/>
      <c r="AA37" s="110">
        <v>9.5999999999999992E-3</v>
      </c>
      <c r="AB37" s="88"/>
      <c r="AC37" s="85"/>
      <c r="AD37" s="89"/>
      <c r="AE37" s="91"/>
      <c r="AF37" s="89"/>
      <c r="AG37" s="90"/>
      <c r="AH37" s="90"/>
      <c r="AI37" s="86" t="s">
        <v>544</v>
      </c>
      <c r="AJ37" s="92">
        <v>1</v>
      </c>
      <c r="AK37" s="93">
        <v>0</v>
      </c>
    </row>
    <row r="38" spans="1:37" s="94" customFormat="1" ht="30" customHeight="1">
      <c r="A38" s="84">
        <f t="shared" si="2"/>
        <v>29</v>
      </c>
      <c r="B38" s="85"/>
      <c r="C38" s="85"/>
      <c r="D38" s="85"/>
      <c r="E38" s="85"/>
      <c r="F38" s="85"/>
      <c r="G38" s="85"/>
      <c r="H38" s="85">
        <v>6</v>
      </c>
      <c r="I38" s="85"/>
      <c r="J38" s="85"/>
      <c r="K38" s="85"/>
      <c r="L38" s="74" t="s">
        <v>417</v>
      </c>
      <c r="M38" s="111" t="s">
        <v>416</v>
      </c>
      <c r="N38" s="74"/>
      <c r="O38" s="85" t="s">
        <v>398</v>
      </c>
      <c r="P38" s="86" t="s">
        <v>497</v>
      </c>
      <c r="Q38" s="87"/>
      <c r="R38" s="87" t="s">
        <v>400</v>
      </c>
      <c r="S38" s="74" t="s">
        <v>442</v>
      </c>
      <c r="T38" s="85"/>
      <c r="U38" s="86" t="s">
        <v>401</v>
      </c>
      <c r="V38" s="88" t="s">
        <v>402</v>
      </c>
      <c r="W38" s="85" t="s">
        <v>540</v>
      </c>
      <c r="X38" s="104" t="s">
        <v>579</v>
      </c>
      <c r="Y38" s="104" t="s">
        <v>575</v>
      </c>
      <c r="Z38" s="111" t="s">
        <v>580</v>
      </c>
      <c r="AA38" s="105">
        <v>0.38890000000000002</v>
      </c>
      <c r="AB38" s="88"/>
      <c r="AC38" s="85"/>
      <c r="AD38" s="89"/>
      <c r="AE38" s="91"/>
      <c r="AF38" s="89"/>
      <c r="AG38" s="90"/>
      <c r="AH38" s="90"/>
      <c r="AI38" s="86" t="s">
        <v>544</v>
      </c>
      <c r="AJ38" s="92">
        <v>1</v>
      </c>
      <c r="AK38" s="93">
        <v>0</v>
      </c>
    </row>
    <row r="39" spans="1:37" s="94" customFormat="1" ht="30" customHeight="1">
      <c r="A39" s="84">
        <f t="shared" si="2"/>
        <v>30</v>
      </c>
      <c r="B39" s="85"/>
      <c r="C39" s="85"/>
      <c r="D39" s="85"/>
      <c r="E39" s="85"/>
      <c r="F39" s="85"/>
      <c r="G39" s="85"/>
      <c r="H39" s="85">
        <v>6</v>
      </c>
      <c r="I39" s="85"/>
      <c r="J39" s="85"/>
      <c r="K39" s="85"/>
      <c r="L39" s="74" t="s">
        <v>587</v>
      </c>
      <c r="M39" s="85" t="s">
        <v>588</v>
      </c>
      <c r="N39" s="74"/>
      <c r="O39" s="85" t="s">
        <v>398</v>
      </c>
      <c r="P39" s="86" t="s">
        <v>497</v>
      </c>
      <c r="Q39" s="87"/>
      <c r="R39" s="87" t="s">
        <v>400</v>
      </c>
      <c r="S39" s="74" t="s">
        <v>587</v>
      </c>
      <c r="T39" s="85"/>
      <c r="U39" s="86" t="s">
        <v>402</v>
      </c>
      <c r="V39" s="88" t="s">
        <v>401</v>
      </c>
      <c r="W39" s="85" t="s">
        <v>540</v>
      </c>
      <c r="X39" s="88" t="s">
        <v>589</v>
      </c>
      <c r="Y39" s="88" t="s">
        <v>590</v>
      </c>
      <c r="Z39" s="111" t="s">
        <v>591</v>
      </c>
      <c r="AA39" s="103">
        <v>1.2E-2</v>
      </c>
      <c r="AB39" s="88"/>
      <c r="AC39" s="85"/>
      <c r="AD39" s="89"/>
      <c r="AE39" s="91"/>
      <c r="AF39" s="89"/>
      <c r="AG39" s="90"/>
      <c r="AH39" s="90"/>
      <c r="AI39" s="86" t="s">
        <v>530</v>
      </c>
      <c r="AJ39" s="92">
        <v>1</v>
      </c>
      <c r="AK39" s="93">
        <v>0</v>
      </c>
    </row>
    <row r="40" spans="1:37" s="94" customFormat="1" ht="30" customHeight="1">
      <c r="A40" s="84">
        <f t="shared" si="2"/>
        <v>31</v>
      </c>
      <c r="B40" s="85"/>
      <c r="C40" s="85"/>
      <c r="D40" s="85"/>
      <c r="E40" s="85"/>
      <c r="F40" s="85">
        <v>4</v>
      </c>
      <c r="G40" s="85"/>
      <c r="H40" s="85"/>
      <c r="I40" s="85"/>
      <c r="J40" s="85"/>
      <c r="K40" s="85"/>
      <c r="L40" s="74" t="s">
        <v>592</v>
      </c>
      <c r="M40" s="85" t="s">
        <v>593</v>
      </c>
      <c r="N40" s="74"/>
      <c r="O40" s="85"/>
      <c r="P40" s="86" t="s">
        <v>497</v>
      </c>
      <c r="Q40" s="87"/>
      <c r="R40" s="87" t="s">
        <v>400</v>
      </c>
      <c r="S40" s="74" t="s">
        <v>592</v>
      </c>
      <c r="T40" s="85"/>
      <c r="U40" s="86" t="s">
        <v>402</v>
      </c>
      <c r="V40" s="88" t="s">
        <v>401</v>
      </c>
      <c r="W40" s="85" t="s">
        <v>535</v>
      </c>
      <c r="X40" s="86" t="s">
        <v>24</v>
      </c>
      <c r="Y40" s="85" t="s">
        <v>22</v>
      </c>
      <c r="Z40" s="85"/>
      <c r="AA40" s="105">
        <f>AA41+AA42+AA45+AA48+AA51</f>
        <v>2.7534000000000001</v>
      </c>
      <c r="AB40" s="88"/>
      <c r="AC40" s="85"/>
      <c r="AD40" s="89"/>
      <c r="AE40" s="91"/>
      <c r="AF40" s="89"/>
      <c r="AG40" s="90"/>
      <c r="AH40" s="90"/>
      <c r="AI40" s="86" t="s">
        <v>530</v>
      </c>
      <c r="AJ40" s="92">
        <v>1</v>
      </c>
      <c r="AK40" s="93">
        <v>0</v>
      </c>
    </row>
    <row r="41" spans="1:37" s="94" customFormat="1" ht="30" customHeight="1">
      <c r="A41" s="84">
        <f t="shared" si="2"/>
        <v>32</v>
      </c>
      <c r="B41" s="85"/>
      <c r="C41" s="85"/>
      <c r="D41" s="85"/>
      <c r="E41" s="85"/>
      <c r="F41" s="85"/>
      <c r="G41" s="85">
        <v>5</v>
      </c>
      <c r="H41" s="85"/>
      <c r="I41" s="85"/>
      <c r="J41" s="85"/>
      <c r="K41" s="85"/>
      <c r="L41" s="74" t="s">
        <v>594</v>
      </c>
      <c r="M41" s="85" t="s">
        <v>595</v>
      </c>
      <c r="N41" s="74"/>
      <c r="O41" s="85" t="s">
        <v>400</v>
      </c>
      <c r="P41" s="86" t="s">
        <v>497</v>
      </c>
      <c r="Q41" s="87"/>
      <c r="R41" s="87" t="s">
        <v>400</v>
      </c>
      <c r="S41" s="74" t="s">
        <v>594</v>
      </c>
      <c r="T41" s="85"/>
      <c r="U41" s="86" t="s">
        <v>402</v>
      </c>
      <c r="V41" s="88" t="s">
        <v>401</v>
      </c>
      <c r="W41" s="85" t="s">
        <v>496</v>
      </c>
      <c r="X41" s="106" t="s">
        <v>24</v>
      </c>
      <c r="Y41" s="85" t="s">
        <v>22</v>
      </c>
      <c r="Z41" s="85"/>
      <c r="AA41" s="105">
        <v>0.49330000000000002</v>
      </c>
      <c r="AB41" s="88"/>
      <c r="AC41" s="85"/>
      <c r="AD41" s="89"/>
      <c r="AE41" s="91"/>
      <c r="AF41" s="89"/>
      <c r="AG41" s="90"/>
      <c r="AH41" s="90"/>
      <c r="AI41" s="86"/>
      <c r="AJ41" s="92">
        <v>1</v>
      </c>
      <c r="AK41" s="93">
        <v>0</v>
      </c>
    </row>
    <row r="42" spans="1:37" s="94" customFormat="1" ht="30" customHeight="1">
      <c r="A42" s="84">
        <f t="shared" si="2"/>
        <v>33</v>
      </c>
      <c r="B42" s="85"/>
      <c r="C42" s="85"/>
      <c r="D42" s="85"/>
      <c r="E42" s="85"/>
      <c r="F42" s="85"/>
      <c r="G42" s="85">
        <v>5</v>
      </c>
      <c r="H42" s="85"/>
      <c r="I42" s="85"/>
      <c r="J42" s="85"/>
      <c r="K42" s="85"/>
      <c r="L42" s="74" t="s">
        <v>596</v>
      </c>
      <c r="M42" s="85" t="s">
        <v>597</v>
      </c>
      <c r="N42" s="74"/>
      <c r="O42" s="85" t="s">
        <v>398</v>
      </c>
      <c r="P42" s="86" t="s">
        <v>497</v>
      </c>
      <c r="Q42" s="87"/>
      <c r="R42" s="87" t="s">
        <v>400</v>
      </c>
      <c r="S42" s="74" t="s">
        <v>596</v>
      </c>
      <c r="T42" s="85"/>
      <c r="U42" s="86" t="s">
        <v>402</v>
      </c>
      <c r="V42" s="88" t="s">
        <v>401</v>
      </c>
      <c r="W42" s="85" t="s">
        <v>535</v>
      </c>
      <c r="X42" s="86" t="s">
        <v>24</v>
      </c>
      <c r="Y42" s="85" t="s">
        <v>22</v>
      </c>
      <c r="Z42" s="85" t="s">
        <v>598</v>
      </c>
      <c r="AA42" s="105">
        <f>AA43+AA44</f>
        <v>9.7500000000000003E-2</v>
      </c>
      <c r="AB42" s="88"/>
      <c r="AC42" s="85"/>
      <c r="AD42" s="89"/>
      <c r="AE42" s="91"/>
      <c r="AF42" s="89"/>
      <c r="AG42" s="90"/>
      <c r="AH42" s="90"/>
      <c r="AI42" s="86"/>
      <c r="AJ42" s="92">
        <v>1</v>
      </c>
      <c r="AK42" s="93">
        <v>0</v>
      </c>
    </row>
    <row r="43" spans="1:37" s="94" customFormat="1" ht="30" customHeight="1">
      <c r="A43" s="84">
        <f t="shared" si="2"/>
        <v>34</v>
      </c>
      <c r="B43" s="85"/>
      <c r="C43" s="85"/>
      <c r="D43" s="85"/>
      <c r="E43" s="85"/>
      <c r="F43" s="85"/>
      <c r="G43" s="85"/>
      <c r="H43" s="85">
        <v>6</v>
      </c>
      <c r="I43" s="85"/>
      <c r="J43" s="85"/>
      <c r="K43" s="85"/>
      <c r="L43" s="74" t="s">
        <v>552</v>
      </c>
      <c r="M43" s="85" t="s">
        <v>599</v>
      </c>
      <c r="N43" s="74"/>
      <c r="O43" s="85" t="s">
        <v>398</v>
      </c>
      <c r="P43" s="86" t="s">
        <v>497</v>
      </c>
      <c r="Q43" s="87"/>
      <c r="R43" s="87" t="s">
        <v>400</v>
      </c>
      <c r="S43" s="74" t="s">
        <v>552</v>
      </c>
      <c r="T43" s="85"/>
      <c r="U43" s="86" t="s">
        <v>402</v>
      </c>
      <c r="V43" s="88" t="s">
        <v>401</v>
      </c>
      <c r="W43" s="85" t="s">
        <v>540</v>
      </c>
      <c r="X43" s="104" t="s">
        <v>553</v>
      </c>
      <c r="Y43" s="104" t="s">
        <v>600</v>
      </c>
      <c r="Z43" s="85" t="s">
        <v>555</v>
      </c>
      <c r="AA43" s="105">
        <v>7.9000000000000001E-2</v>
      </c>
      <c r="AB43" s="88"/>
      <c r="AC43" s="85"/>
      <c r="AD43" s="89"/>
      <c r="AE43" s="91"/>
      <c r="AF43" s="89"/>
      <c r="AG43" s="90"/>
      <c r="AH43" s="90"/>
      <c r="AI43" s="86"/>
      <c r="AJ43" s="92">
        <v>1</v>
      </c>
      <c r="AK43" s="93">
        <v>0</v>
      </c>
    </row>
    <row r="44" spans="1:37" s="94" customFormat="1" ht="30" customHeight="1">
      <c r="A44" s="84">
        <f t="shared" si="2"/>
        <v>35</v>
      </c>
      <c r="B44" s="85"/>
      <c r="C44" s="85"/>
      <c r="D44" s="85"/>
      <c r="E44" s="85"/>
      <c r="F44" s="85"/>
      <c r="G44" s="85"/>
      <c r="H44" s="85">
        <v>6</v>
      </c>
      <c r="I44" s="85"/>
      <c r="J44" s="85"/>
      <c r="K44" s="85"/>
      <c r="L44" s="74" t="s">
        <v>556</v>
      </c>
      <c r="M44" s="85" t="s">
        <v>557</v>
      </c>
      <c r="N44" s="74"/>
      <c r="O44" s="85" t="s">
        <v>398</v>
      </c>
      <c r="P44" s="86" t="s">
        <v>497</v>
      </c>
      <c r="Q44" s="87"/>
      <c r="R44" s="87" t="s">
        <v>400</v>
      </c>
      <c r="S44" s="74" t="s">
        <v>556</v>
      </c>
      <c r="T44" s="85"/>
      <c r="U44" s="86" t="s">
        <v>402</v>
      </c>
      <c r="V44" s="88" t="s">
        <v>401</v>
      </c>
      <c r="W44" s="85" t="s">
        <v>558</v>
      </c>
      <c r="X44" s="106" t="s">
        <v>559</v>
      </c>
      <c r="Y44" s="85" t="s">
        <v>560</v>
      </c>
      <c r="Z44" s="85" t="s">
        <v>561</v>
      </c>
      <c r="AA44" s="105">
        <v>1.8499999999999999E-2</v>
      </c>
      <c r="AB44" s="88"/>
      <c r="AC44" s="85"/>
      <c r="AD44" s="89"/>
      <c r="AE44" s="91"/>
      <c r="AF44" s="89"/>
      <c r="AG44" s="90"/>
      <c r="AH44" s="90"/>
      <c r="AI44" s="86"/>
      <c r="AJ44" s="92">
        <v>1</v>
      </c>
      <c r="AK44" s="93">
        <v>0</v>
      </c>
    </row>
    <row r="45" spans="1:37" s="94" customFormat="1" ht="30" customHeight="1">
      <c r="A45" s="84">
        <f t="shared" si="2"/>
        <v>36</v>
      </c>
      <c r="B45" s="85"/>
      <c r="C45" s="85"/>
      <c r="D45" s="85"/>
      <c r="E45" s="85"/>
      <c r="F45" s="85"/>
      <c r="G45" s="85">
        <v>5</v>
      </c>
      <c r="H45" s="85"/>
      <c r="I45" s="85"/>
      <c r="J45" s="85"/>
      <c r="K45" s="85"/>
      <c r="L45" s="74" t="s">
        <v>601</v>
      </c>
      <c r="M45" s="85" t="s">
        <v>602</v>
      </c>
      <c r="N45" s="74"/>
      <c r="O45" s="85" t="s">
        <v>398</v>
      </c>
      <c r="P45" s="86" t="s">
        <v>497</v>
      </c>
      <c r="Q45" s="87"/>
      <c r="R45" s="87" t="s">
        <v>400</v>
      </c>
      <c r="S45" s="74" t="s">
        <v>565</v>
      </c>
      <c r="T45" s="85"/>
      <c r="U45" s="86" t="s">
        <v>402</v>
      </c>
      <c r="V45" s="88" t="s">
        <v>401</v>
      </c>
      <c r="W45" s="85" t="s">
        <v>535</v>
      </c>
      <c r="X45" s="86" t="s">
        <v>24</v>
      </c>
      <c r="Y45" s="85" t="s">
        <v>22</v>
      </c>
      <c r="Z45" s="85"/>
      <c r="AA45" s="105">
        <f>AA46+AA47</f>
        <v>1.0622</v>
      </c>
      <c r="AB45" s="88"/>
      <c r="AC45" s="85"/>
      <c r="AD45" s="89"/>
      <c r="AE45" s="91"/>
      <c r="AF45" s="89"/>
      <c r="AG45" s="90"/>
      <c r="AH45" s="90"/>
      <c r="AI45" s="86"/>
      <c r="AJ45" s="92">
        <v>1</v>
      </c>
      <c r="AK45" s="93">
        <v>0</v>
      </c>
    </row>
    <row r="46" spans="1:37" s="94" customFormat="1" ht="30" customHeight="1">
      <c r="A46" s="84">
        <f t="shared" si="2"/>
        <v>37</v>
      </c>
      <c r="B46" s="85"/>
      <c r="C46" s="85"/>
      <c r="D46" s="85"/>
      <c r="E46" s="85"/>
      <c r="F46" s="85"/>
      <c r="G46" s="85"/>
      <c r="H46" s="85">
        <v>6</v>
      </c>
      <c r="I46" s="85"/>
      <c r="J46" s="85"/>
      <c r="K46" s="85"/>
      <c r="L46" s="74" t="s">
        <v>568</v>
      </c>
      <c r="M46" s="85" t="s">
        <v>569</v>
      </c>
      <c r="N46" s="74"/>
      <c r="O46" s="85" t="s">
        <v>400</v>
      </c>
      <c r="P46" s="86" t="s">
        <v>497</v>
      </c>
      <c r="Q46" s="87"/>
      <c r="R46" s="87" t="s">
        <v>400</v>
      </c>
      <c r="S46" s="74" t="s">
        <v>568</v>
      </c>
      <c r="T46" s="85"/>
      <c r="U46" s="86" t="s">
        <v>401</v>
      </c>
      <c r="V46" s="88" t="s">
        <v>402</v>
      </c>
      <c r="W46" s="85" t="s">
        <v>540</v>
      </c>
      <c r="X46" s="104" t="s">
        <v>570</v>
      </c>
      <c r="Y46" s="104" t="s">
        <v>571</v>
      </c>
      <c r="Z46" s="86" t="s">
        <v>572</v>
      </c>
      <c r="AA46" s="105">
        <v>0.81820000000000004</v>
      </c>
      <c r="AB46" s="88"/>
      <c r="AC46" s="85"/>
      <c r="AD46" s="89"/>
      <c r="AE46" s="91"/>
      <c r="AF46" s="89"/>
      <c r="AG46" s="90"/>
      <c r="AH46" s="90"/>
      <c r="AI46" s="86" t="s">
        <v>544</v>
      </c>
      <c r="AJ46" s="92">
        <v>1</v>
      </c>
      <c r="AK46" s="93">
        <v>0</v>
      </c>
    </row>
    <row r="47" spans="1:37" s="94" customFormat="1" ht="30" customHeight="1">
      <c r="A47" s="84">
        <f t="shared" si="2"/>
        <v>38</v>
      </c>
      <c r="B47" s="85"/>
      <c r="C47" s="85"/>
      <c r="D47" s="85"/>
      <c r="E47" s="85"/>
      <c r="F47" s="85"/>
      <c r="G47" s="85"/>
      <c r="H47" s="85">
        <v>6</v>
      </c>
      <c r="I47" s="85"/>
      <c r="J47" s="85"/>
      <c r="K47" s="85"/>
      <c r="L47" s="74" t="s">
        <v>421</v>
      </c>
      <c r="M47" s="85" t="s">
        <v>420</v>
      </c>
      <c r="N47" s="74"/>
      <c r="O47" s="85" t="s">
        <v>400</v>
      </c>
      <c r="P47" s="86" t="s">
        <v>497</v>
      </c>
      <c r="Q47" s="87"/>
      <c r="R47" s="87" t="s">
        <v>400</v>
      </c>
      <c r="S47" s="74" t="s">
        <v>573</v>
      </c>
      <c r="T47" s="85"/>
      <c r="U47" s="86" t="s">
        <v>401</v>
      </c>
      <c r="V47" s="88" t="s">
        <v>402</v>
      </c>
      <c r="W47" s="85" t="s">
        <v>540</v>
      </c>
      <c r="X47" s="104" t="s">
        <v>579</v>
      </c>
      <c r="Y47" s="104" t="s">
        <v>603</v>
      </c>
      <c r="Z47" s="85"/>
      <c r="AA47" s="105">
        <v>0.24399999999999999</v>
      </c>
      <c r="AB47" s="88"/>
      <c r="AC47" s="85"/>
      <c r="AD47" s="89"/>
      <c r="AE47" s="91"/>
      <c r="AF47" s="89"/>
      <c r="AG47" s="90"/>
      <c r="AH47" s="90"/>
      <c r="AI47" s="86" t="s">
        <v>576</v>
      </c>
      <c r="AJ47" s="92">
        <v>1</v>
      </c>
      <c r="AK47" s="93">
        <v>0</v>
      </c>
    </row>
    <row r="48" spans="1:37" s="94" customFormat="1" ht="30" customHeight="1">
      <c r="A48" s="84">
        <f t="shared" si="2"/>
        <v>39</v>
      </c>
      <c r="B48" s="85"/>
      <c r="C48" s="85"/>
      <c r="D48" s="85"/>
      <c r="E48" s="85"/>
      <c r="F48" s="85"/>
      <c r="G48" s="85">
        <v>5</v>
      </c>
      <c r="H48" s="85"/>
      <c r="I48" s="85"/>
      <c r="J48" s="85"/>
      <c r="K48" s="85"/>
      <c r="L48" s="74" t="s">
        <v>604</v>
      </c>
      <c r="M48" s="86" t="s">
        <v>605</v>
      </c>
      <c r="N48" s="74"/>
      <c r="O48" s="85" t="s">
        <v>398</v>
      </c>
      <c r="P48" s="86" t="s">
        <v>497</v>
      </c>
      <c r="Q48" s="87"/>
      <c r="R48" s="87" t="s">
        <v>400</v>
      </c>
      <c r="S48" s="74" t="s">
        <v>606</v>
      </c>
      <c r="T48" s="85"/>
      <c r="U48" s="86" t="s">
        <v>402</v>
      </c>
      <c r="V48" s="88" t="s">
        <v>401</v>
      </c>
      <c r="W48" s="85" t="s">
        <v>535</v>
      </c>
      <c r="X48" s="86" t="s">
        <v>24</v>
      </c>
      <c r="Y48" s="85" t="s">
        <v>22</v>
      </c>
      <c r="Z48" s="85"/>
      <c r="AA48" s="105">
        <f>AA49+AA50</f>
        <v>0.19290000000000002</v>
      </c>
      <c r="AB48" s="88"/>
      <c r="AC48" s="85"/>
      <c r="AD48" s="89"/>
      <c r="AE48" s="91"/>
      <c r="AF48" s="89"/>
      <c r="AG48" s="90"/>
      <c r="AH48" s="90"/>
      <c r="AI48" s="86"/>
      <c r="AJ48" s="92">
        <v>1</v>
      </c>
      <c r="AK48" s="93">
        <v>0</v>
      </c>
    </row>
    <row r="49" spans="1:37" s="94" customFormat="1" ht="30" customHeight="1">
      <c r="A49" s="84">
        <f t="shared" si="2"/>
        <v>40</v>
      </c>
      <c r="B49" s="85"/>
      <c r="C49" s="85"/>
      <c r="D49" s="85"/>
      <c r="E49" s="85"/>
      <c r="F49" s="85"/>
      <c r="G49" s="85"/>
      <c r="H49" s="85">
        <v>6</v>
      </c>
      <c r="I49" s="85"/>
      <c r="J49" s="85"/>
      <c r="K49" s="85"/>
      <c r="L49" s="74" t="s">
        <v>607</v>
      </c>
      <c r="M49" s="86" t="s">
        <v>608</v>
      </c>
      <c r="N49" s="74"/>
      <c r="O49" s="85" t="s">
        <v>398</v>
      </c>
      <c r="P49" s="86" t="s">
        <v>497</v>
      </c>
      <c r="Q49" s="87"/>
      <c r="R49" s="87" t="s">
        <v>400</v>
      </c>
      <c r="S49" s="74" t="s">
        <v>609</v>
      </c>
      <c r="T49" s="85"/>
      <c r="U49" s="86" t="s">
        <v>402</v>
      </c>
      <c r="V49" s="88" t="s">
        <v>401</v>
      </c>
      <c r="W49" s="85" t="s">
        <v>540</v>
      </c>
      <c r="X49" s="104" t="s">
        <v>553</v>
      </c>
      <c r="Y49" s="104" t="s">
        <v>600</v>
      </c>
      <c r="Z49" s="111" t="s">
        <v>610</v>
      </c>
      <c r="AA49" s="103">
        <v>0.17460000000000001</v>
      </c>
      <c r="AB49" s="88"/>
      <c r="AC49" s="85"/>
      <c r="AD49" s="89"/>
      <c r="AE49" s="91"/>
      <c r="AF49" s="89"/>
      <c r="AG49" s="90"/>
      <c r="AH49" s="90"/>
      <c r="AI49" s="86"/>
      <c r="AJ49" s="92">
        <v>1</v>
      </c>
      <c r="AK49" s="93">
        <v>0</v>
      </c>
    </row>
    <row r="50" spans="1:37" s="94" customFormat="1" ht="30" customHeight="1">
      <c r="A50" s="84">
        <f t="shared" si="2"/>
        <v>41</v>
      </c>
      <c r="B50" s="85"/>
      <c r="C50" s="85"/>
      <c r="D50" s="85"/>
      <c r="E50" s="85"/>
      <c r="F50" s="85"/>
      <c r="G50" s="85"/>
      <c r="H50" s="85">
        <v>6</v>
      </c>
      <c r="I50" s="85"/>
      <c r="J50" s="85"/>
      <c r="K50" s="85"/>
      <c r="L50" s="74" t="s">
        <v>611</v>
      </c>
      <c r="M50" s="86" t="s">
        <v>612</v>
      </c>
      <c r="N50" s="74"/>
      <c r="O50" s="85" t="s">
        <v>398</v>
      </c>
      <c r="P50" s="86" t="s">
        <v>497</v>
      </c>
      <c r="Q50" s="87"/>
      <c r="R50" s="87" t="s">
        <v>400</v>
      </c>
      <c r="S50" s="74" t="s">
        <v>611</v>
      </c>
      <c r="T50" s="85"/>
      <c r="U50" s="86" t="s">
        <v>401</v>
      </c>
      <c r="V50" s="88" t="s">
        <v>402</v>
      </c>
      <c r="W50" s="85" t="s">
        <v>540</v>
      </c>
      <c r="X50" s="104" t="s">
        <v>553</v>
      </c>
      <c r="Y50" s="104" t="s">
        <v>600</v>
      </c>
      <c r="Z50" s="111" t="s">
        <v>613</v>
      </c>
      <c r="AA50" s="103">
        <v>1.83E-2</v>
      </c>
      <c r="AB50" s="88"/>
      <c r="AC50" s="85"/>
      <c r="AD50" s="89"/>
      <c r="AE50" s="91"/>
      <c r="AF50" s="89"/>
      <c r="AG50" s="90"/>
      <c r="AH50" s="90"/>
      <c r="AI50" s="86" t="s">
        <v>544</v>
      </c>
      <c r="AJ50" s="92">
        <v>1</v>
      </c>
      <c r="AK50" s="93">
        <v>0</v>
      </c>
    </row>
    <row r="51" spans="1:37" s="94" customFormat="1" ht="30" customHeight="1">
      <c r="A51" s="84">
        <f t="shared" si="2"/>
        <v>42</v>
      </c>
      <c r="B51" s="85"/>
      <c r="C51" s="85"/>
      <c r="D51" s="85"/>
      <c r="E51" s="85"/>
      <c r="F51" s="85"/>
      <c r="G51" s="85">
        <v>5</v>
      </c>
      <c r="H51" s="85"/>
      <c r="I51" s="85"/>
      <c r="J51" s="85"/>
      <c r="K51" s="85"/>
      <c r="L51" s="74" t="s">
        <v>614</v>
      </c>
      <c r="M51" s="85" t="s">
        <v>615</v>
      </c>
      <c r="N51" s="74"/>
      <c r="O51" s="85" t="s">
        <v>400</v>
      </c>
      <c r="P51" s="86" t="s">
        <v>497</v>
      </c>
      <c r="Q51" s="87"/>
      <c r="R51" s="87" t="s">
        <v>400</v>
      </c>
      <c r="S51" s="74" t="s">
        <v>614</v>
      </c>
      <c r="T51" s="85"/>
      <c r="U51" s="86" t="s">
        <v>402</v>
      </c>
      <c r="V51" s="86" t="s">
        <v>401</v>
      </c>
      <c r="W51" s="85" t="s">
        <v>535</v>
      </c>
      <c r="X51" s="86" t="s">
        <v>24</v>
      </c>
      <c r="Y51" s="85" t="s">
        <v>22</v>
      </c>
      <c r="Z51" s="85"/>
      <c r="AA51" s="105">
        <f>AA52+AA56+AA57+AA58</f>
        <v>0.90750000000000008</v>
      </c>
      <c r="AB51" s="88"/>
      <c r="AC51" s="85"/>
      <c r="AD51" s="89"/>
      <c r="AE51" s="91"/>
      <c r="AF51" s="89"/>
      <c r="AG51" s="90"/>
      <c r="AH51" s="90"/>
      <c r="AI51" s="86" t="s">
        <v>530</v>
      </c>
      <c r="AJ51" s="92">
        <v>1</v>
      </c>
      <c r="AK51" s="93">
        <v>0</v>
      </c>
    </row>
    <row r="52" spans="1:37" s="94" customFormat="1" ht="30" customHeight="1">
      <c r="A52" s="84">
        <f t="shared" si="2"/>
        <v>43</v>
      </c>
      <c r="B52" s="85"/>
      <c r="C52" s="85"/>
      <c r="D52" s="85"/>
      <c r="E52" s="85"/>
      <c r="F52" s="85"/>
      <c r="G52" s="85"/>
      <c r="H52" s="85">
        <v>6</v>
      </c>
      <c r="I52" s="85"/>
      <c r="J52" s="85"/>
      <c r="K52" s="85"/>
      <c r="L52" s="74" t="s">
        <v>433</v>
      </c>
      <c r="M52" s="85" t="s">
        <v>432</v>
      </c>
      <c r="N52" s="74"/>
      <c r="O52" s="85" t="s">
        <v>400</v>
      </c>
      <c r="P52" s="86" t="s">
        <v>497</v>
      </c>
      <c r="Q52" s="87"/>
      <c r="R52" s="87" t="s">
        <v>400</v>
      </c>
      <c r="S52" s="74" t="s">
        <v>616</v>
      </c>
      <c r="T52" s="85"/>
      <c r="U52" s="86" t="s">
        <v>402</v>
      </c>
      <c r="V52" s="88" t="s">
        <v>401</v>
      </c>
      <c r="W52" s="85" t="s">
        <v>535</v>
      </c>
      <c r="X52" s="86"/>
      <c r="Y52" s="85"/>
      <c r="Z52" s="85"/>
      <c r="AA52" s="105">
        <f>AA53+AA54+AA55</f>
        <v>0.497</v>
      </c>
      <c r="AB52" s="88"/>
      <c r="AC52" s="85"/>
      <c r="AD52" s="89"/>
      <c r="AE52" s="91"/>
      <c r="AF52" s="89"/>
      <c r="AG52" s="90"/>
      <c r="AH52" s="90"/>
      <c r="AI52" s="86"/>
      <c r="AJ52" s="92">
        <v>1</v>
      </c>
      <c r="AK52" s="93">
        <v>0</v>
      </c>
    </row>
    <row r="53" spans="1:37" s="94" customFormat="1" ht="30" customHeight="1">
      <c r="A53" s="84">
        <f t="shared" si="2"/>
        <v>44</v>
      </c>
      <c r="B53" s="85"/>
      <c r="C53" s="85"/>
      <c r="D53" s="85"/>
      <c r="E53" s="85"/>
      <c r="F53" s="85"/>
      <c r="G53" s="85"/>
      <c r="H53" s="85"/>
      <c r="I53" s="85">
        <v>7</v>
      </c>
      <c r="J53" s="85"/>
      <c r="K53" s="85"/>
      <c r="L53" s="74" t="s">
        <v>415</v>
      </c>
      <c r="M53" s="111" t="s">
        <v>414</v>
      </c>
      <c r="N53" s="74"/>
      <c r="O53" s="85" t="s">
        <v>400</v>
      </c>
      <c r="P53" s="86" t="s">
        <v>497</v>
      </c>
      <c r="Q53" s="87"/>
      <c r="R53" s="87" t="s">
        <v>400</v>
      </c>
      <c r="S53" s="74" t="s">
        <v>415</v>
      </c>
      <c r="T53" s="85"/>
      <c r="U53" s="86" t="s">
        <v>401</v>
      </c>
      <c r="V53" s="88" t="s">
        <v>402</v>
      </c>
      <c r="W53" s="85" t="s">
        <v>540</v>
      </c>
      <c r="X53" s="104" t="s">
        <v>579</v>
      </c>
      <c r="Y53" s="104" t="s">
        <v>575</v>
      </c>
      <c r="Z53" s="111" t="s">
        <v>580</v>
      </c>
      <c r="AA53" s="105">
        <v>0.44979999999999998</v>
      </c>
      <c r="AB53" s="88"/>
      <c r="AC53" s="85"/>
      <c r="AD53" s="89"/>
      <c r="AE53" s="91"/>
      <c r="AF53" s="89"/>
      <c r="AG53" s="90"/>
      <c r="AH53" s="90"/>
      <c r="AI53" s="86" t="s">
        <v>544</v>
      </c>
      <c r="AJ53" s="92">
        <v>1</v>
      </c>
      <c r="AK53" s="93">
        <v>0</v>
      </c>
    </row>
    <row r="54" spans="1:37" s="94" customFormat="1" ht="30" customHeight="1">
      <c r="A54" s="84">
        <f t="shared" si="2"/>
        <v>45</v>
      </c>
      <c r="B54" s="85"/>
      <c r="C54" s="85"/>
      <c r="D54" s="85"/>
      <c r="E54" s="85"/>
      <c r="F54" s="85"/>
      <c r="G54" s="85"/>
      <c r="H54" s="85"/>
      <c r="I54" s="85">
        <v>7</v>
      </c>
      <c r="J54" s="85"/>
      <c r="K54" s="85"/>
      <c r="L54" s="114" t="s">
        <v>425</v>
      </c>
      <c r="M54" s="73" t="s">
        <v>424</v>
      </c>
      <c r="N54" s="34"/>
      <c r="O54" s="34" t="s">
        <v>400</v>
      </c>
      <c r="P54" s="74" t="s">
        <v>497</v>
      </c>
      <c r="Q54" s="34"/>
      <c r="R54" s="114" t="s">
        <v>400</v>
      </c>
      <c r="S54" s="107" t="s">
        <v>617</v>
      </c>
      <c r="T54" s="88" t="s">
        <v>401</v>
      </c>
      <c r="U54" s="86" t="s">
        <v>401</v>
      </c>
      <c r="V54" s="88" t="s">
        <v>402</v>
      </c>
      <c r="W54" s="106" t="s">
        <v>583</v>
      </c>
      <c r="X54" s="88"/>
      <c r="Y54" s="96"/>
      <c r="Z54" s="107" t="s">
        <v>584</v>
      </c>
      <c r="AA54" s="105">
        <v>1.6899999999999998E-2</v>
      </c>
      <c r="AB54" s="107" t="s">
        <v>584</v>
      </c>
      <c r="AC54" s="85"/>
      <c r="AD54" s="89"/>
      <c r="AE54" s="91"/>
      <c r="AF54" s="89"/>
      <c r="AG54" s="90"/>
      <c r="AH54" s="90"/>
      <c r="AI54" s="86" t="s">
        <v>576</v>
      </c>
      <c r="AJ54" s="92">
        <v>1</v>
      </c>
      <c r="AK54" s="93">
        <v>0</v>
      </c>
    </row>
    <row r="55" spans="1:37" s="94" customFormat="1" ht="30" customHeight="1">
      <c r="A55" s="84">
        <f t="shared" si="2"/>
        <v>46</v>
      </c>
      <c r="B55" s="85"/>
      <c r="C55" s="85"/>
      <c r="D55" s="85"/>
      <c r="E55" s="85"/>
      <c r="F55" s="85"/>
      <c r="G55" s="85"/>
      <c r="H55" s="85"/>
      <c r="I55" s="85">
        <v>7</v>
      </c>
      <c r="J55" s="85"/>
      <c r="K55" s="85"/>
      <c r="L55" s="74" t="s">
        <v>618</v>
      </c>
      <c r="M55" s="85" t="s">
        <v>619</v>
      </c>
      <c r="N55" s="74"/>
      <c r="O55" s="85" t="s">
        <v>398</v>
      </c>
      <c r="P55" s="86" t="s">
        <v>497</v>
      </c>
      <c r="Q55" s="87"/>
      <c r="R55" s="87" t="s">
        <v>400</v>
      </c>
      <c r="S55" s="74" t="s">
        <v>618</v>
      </c>
      <c r="T55" s="85"/>
      <c r="U55" s="86" t="s">
        <v>401</v>
      </c>
      <c r="V55" s="88" t="s">
        <v>402</v>
      </c>
      <c r="W55" s="85" t="s">
        <v>540</v>
      </c>
      <c r="X55" s="104" t="s">
        <v>553</v>
      </c>
      <c r="Y55" s="104" t="s">
        <v>600</v>
      </c>
      <c r="Z55" s="111" t="s">
        <v>620</v>
      </c>
      <c r="AA55" s="105">
        <v>3.0300000000000001E-2</v>
      </c>
      <c r="AB55" s="88"/>
      <c r="AC55" s="85"/>
      <c r="AD55" s="89"/>
      <c r="AE55" s="91"/>
      <c r="AF55" s="89"/>
      <c r="AG55" s="90"/>
      <c r="AH55" s="90"/>
      <c r="AI55" s="86" t="s">
        <v>576</v>
      </c>
      <c r="AJ55" s="92">
        <v>1</v>
      </c>
      <c r="AK55" s="93">
        <v>0</v>
      </c>
    </row>
    <row r="56" spans="1:37" s="94" customFormat="1" ht="30" customHeight="1">
      <c r="A56" s="84">
        <f t="shared" si="2"/>
        <v>47</v>
      </c>
      <c r="B56" s="85"/>
      <c r="C56" s="85"/>
      <c r="D56" s="85"/>
      <c r="E56" s="85"/>
      <c r="F56" s="85"/>
      <c r="G56" s="85"/>
      <c r="H56" s="85"/>
      <c r="I56" s="85">
        <v>7</v>
      </c>
      <c r="J56" s="85"/>
      <c r="K56" s="85"/>
      <c r="L56" s="74" t="s">
        <v>431</v>
      </c>
      <c r="M56" s="85" t="s">
        <v>430</v>
      </c>
      <c r="N56" s="74"/>
      <c r="O56" s="85" t="s">
        <v>398</v>
      </c>
      <c r="P56" s="86" t="s">
        <v>497</v>
      </c>
      <c r="Q56" s="87"/>
      <c r="R56" s="87" t="s">
        <v>400</v>
      </c>
      <c r="S56" s="74" t="s">
        <v>431</v>
      </c>
      <c r="T56" s="85"/>
      <c r="U56" s="86" t="s">
        <v>401</v>
      </c>
      <c r="V56" s="88" t="s">
        <v>402</v>
      </c>
      <c r="W56" s="85" t="s">
        <v>540</v>
      </c>
      <c r="X56" s="109" t="s">
        <v>621</v>
      </c>
      <c r="Y56" s="104" t="s">
        <v>586</v>
      </c>
      <c r="Z56" s="104"/>
      <c r="AA56" s="110">
        <v>9.5999999999999992E-3</v>
      </c>
      <c r="AB56" s="88"/>
      <c r="AC56" s="85"/>
      <c r="AD56" s="89"/>
      <c r="AE56" s="91"/>
      <c r="AF56" s="89"/>
      <c r="AG56" s="90"/>
      <c r="AH56" s="90"/>
      <c r="AI56" s="86" t="s">
        <v>622</v>
      </c>
      <c r="AJ56" s="92">
        <v>1</v>
      </c>
      <c r="AK56" s="93">
        <v>0</v>
      </c>
    </row>
    <row r="57" spans="1:37" s="94" customFormat="1" ht="30" customHeight="1">
      <c r="A57" s="84">
        <f t="shared" si="2"/>
        <v>48</v>
      </c>
      <c r="B57" s="85"/>
      <c r="C57" s="85"/>
      <c r="D57" s="85"/>
      <c r="E57" s="85"/>
      <c r="F57" s="85"/>
      <c r="G57" s="85"/>
      <c r="H57" s="85">
        <v>6</v>
      </c>
      <c r="I57" s="85"/>
      <c r="J57" s="85"/>
      <c r="K57" s="85"/>
      <c r="L57" s="74" t="s">
        <v>442</v>
      </c>
      <c r="M57" s="111" t="s">
        <v>441</v>
      </c>
      <c r="N57" s="74"/>
      <c r="O57" s="85" t="s">
        <v>398</v>
      </c>
      <c r="P57" s="86" t="s">
        <v>497</v>
      </c>
      <c r="Q57" s="87"/>
      <c r="R57" s="87" t="s">
        <v>400</v>
      </c>
      <c r="S57" s="74" t="s">
        <v>442</v>
      </c>
      <c r="T57" s="85"/>
      <c r="U57" s="86" t="s">
        <v>401</v>
      </c>
      <c r="V57" s="88" t="s">
        <v>402</v>
      </c>
      <c r="W57" s="85" t="s">
        <v>540</v>
      </c>
      <c r="X57" s="104" t="s">
        <v>579</v>
      </c>
      <c r="Y57" s="104" t="s">
        <v>575</v>
      </c>
      <c r="Z57" s="111" t="s">
        <v>580</v>
      </c>
      <c r="AA57" s="105">
        <v>0.38890000000000002</v>
      </c>
      <c r="AB57" s="88"/>
      <c r="AC57" s="85"/>
      <c r="AD57" s="89"/>
      <c r="AE57" s="91"/>
      <c r="AF57" s="89"/>
      <c r="AG57" s="90"/>
      <c r="AH57" s="90"/>
      <c r="AI57" s="86" t="s">
        <v>544</v>
      </c>
      <c r="AJ57" s="92">
        <v>1</v>
      </c>
      <c r="AK57" s="93">
        <v>0</v>
      </c>
    </row>
    <row r="58" spans="1:37" s="94" customFormat="1" ht="30" customHeight="1">
      <c r="A58" s="84">
        <f t="shared" si="2"/>
        <v>49</v>
      </c>
      <c r="B58" s="85"/>
      <c r="C58" s="85"/>
      <c r="D58" s="85"/>
      <c r="E58" s="85"/>
      <c r="F58" s="85"/>
      <c r="G58" s="85"/>
      <c r="H58" s="85">
        <v>6</v>
      </c>
      <c r="I58" s="85"/>
      <c r="J58" s="85"/>
      <c r="K58" s="85"/>
      <c r="L58" s="74" t="s">
        <v>623</v>
      </c>
      <c r="M58" s="85" t="s">
        <v>624</v>
      </c>
      <c r="N58" s="74"/>
      <c r="O58" s="85" t="s">
        <v>398</v>
      </c>
      <c r="P58" s="86" t="s">
        <v>497</v>
      </c>
      <c r="Q58" s="87"/>
      <c r="R58" s="87" t="s">
        <v>400</v>
      </c>
      <c r="S58" s="74" t="s">
        <v>587</v>
      </c>
      <c r="T58" s="85"/>
      <c r="U58" s="86" t="s">
        <v>402</v>
      </c>
      <c r="V58" s="88" t="s">
        <v>401</v>
      </c>
      <c r="W58" s="85" t="s">
        <v>540</v>
      </c>
      <c r="X58" s="88" t="s">
        <v>625</v>
      </c>
      <c r="Y58" s="88" t="s">
        <v>590</v>
      </c>
      <c r="Z58" s="111" t="s">
        <v>591</v>
      </c>
      <c r="AA58" s="103">
        <v>1.2E-2</v>
      </c>
      <c r="AB58" s="88"/>
      <c r="AC58" s="85"/>
      <c r="AD58" s="89"/>
      <c r="AE58" s="91"/>
      <c r="AF58" s="89"/>
      <c r="AG58" s="90"/>
      <c r="AH58" s="90"/>
      <c r="AI58" s="86" t="s">
        <v>530</v>
      </c>
      <c r="AJ58" s="92">
        <v>1</v>
      </c>
      <c r="AK58" s="93">
        <v>0</v>
      </c>
    </row>
    <row r="59" spans="1:37" s="94" customFormat="1" ht="30" customHeight="1">
      <c r="A59" s="84">
        <f t="shared" si="2"/>
        <v>50</v>
      </c>
      <c r="B59" s="85"/>
      <c r="C59" s="85"/>
      <c r="D59" s="85"/>
      <c r="E59" s="85"/>
      <c r="F59" s="85">
        <v>4</v>
      </c>
      <c r="G59" s="85"/>
      <c r="H59" s="85"/>
      <c r="I59" s="85"/>
      <c r="J59" s="85"/>
      <c r="K59" s="85"/>
      <c r="L59" s="74" t="s">
        <v>626</v>
      </c>
      <c r="M59" s="85" t="s">
        <v>627</v>
      </c>
      <c r="N59" s="74"/>
      <c r="O59" s="85"/>
      <c r="P59" s="86" t="s">
        <v>497</v>
      </c>
      <c r="Q59" s="87"/>
      <c r="R59" s="87" t="s">
        <v>400</v>
      </c>
      <c r="S59" s="74" t="s">
        <v>626</v>
      </c>
      <c r="T59" s="85"/>
      <c r="U59" s="86" t="s">
        <v>401</v>
      </c>
      <c r="V59" s="88" t="s">
        <v>402</v>
      </c>
      <c r="W59" s="85" t="s">
        <v>514</v>
      </c>
      <c r="X59" s="88" t="s">
        <v>628</v>
      </c>
      <c r="Y59" s="86" t="s">
        <v>629</v>
      </c>
      <c r="Z59" s="111"/>
      <c r="AA59" s="103">
        <v>0.13789999999999999</v>
      </c>
      <c r="AB59" s="88"/>
      <c r="AC59" s="85"/>
      <c r="AD59" s="89"/>
      <c r="AE59" s="91"/>
      <c r="AF59" s="89"/>
      <c r="AG59" s="90"/>
      <c r="AH59" s="90"/>
      <c r="AI59" s="86" t="s">
        <v>630</v>
      </c>
      <c r="AJ59" s="92">
        <v>2</v>
      </c>
      <c r="AK59" s="93">
        <v>0</v>
      </c>
    </row>
    <row r="60" spans="1:37" s="94" customFormat="1" ht="30" customHeight="1">
      <c r="A60" s="84">
        <f t="shared" si="2"/>
        <v>51</v>
      </c>
      <c r="B60" s="85"/>
      <c r="C60" s="85"/>
      <c r="D60" s="85"/>
      <c r="E60" s="85"/>
      <c r="F60" s="85">
        <v>4</v>
      </c>
      <c r="G60" s="85"/>
      <c r="H60" s="85"/>
      <c r="I60" s="85"/>
      <c r="J60" s="85"/>
      <c r="K60" s="85"/>
      <c r="L60" s="74" t="s">
        <v>444</v>
      </c>
      <c r="M60" s="85" t="s">
        <v>443</v>
      </c>
      <c r="N60" s="74"/>
      <c r="O60" s="85"/>
      <c r="P60" s="86"/>
      <c r="Q60" s="87"/>
      <c r="R60" s="87" t="s">
        <v>400</v>
      </c>
      <c r="S60" s="74" t="s">
        <v>444</v>
      </c>
      <c r="T60" s="85"/>
      <c r="U60" s="86" t="s">
        <v>402</v>
      </c>
      <c r="V60" s="88" t="s">
        <v>401</v>
      </c>
      <c r="W60" s="85" t="s">
        <v>535</v>
      </c>
      <c r="X60" s="86" t="s">
        <v>24</v>
      </c>
      <c r="Y60" s="88"/>
      <c r="Z60" s="111"/>
      <c r="AA60" s="103">
        <f>AA61+AA62+AA63+AA64</f>
        <v>2.4026000000000001</v>
      </c>
      <c r="AB60" s="88"/>
      <c r="AC60" s="85"/>
      <c r="AD60" s="89"/>
      <c r="AE60" s="91"/>
      <c r="AF60" s="89"/>
      <c r="AG60" s="90"/>
      <c r="AH60" s="90"/>
      <c r="AI60" s="86"/>
      <c r="AJ60" s="92">
        <v>1</v>
      </c>
      <c r="AK60" s="93">
        <v>0</v>
      </c>
    </row>
    <row r="61" spans="1:37" s="94" customFormat="1" ht="30" customHeight="1">
      <c r="A61" s="84">
        <f t="shared" si="2"/>
        <v>52</v>
      </c>
      <c r="B61" s="85"/>
      <c r="C61" s="85"/>
      <c r="D61" s="85"/>
      <c r="E61" s="85"/>
      <c r="F61" s="85"/>
      <c r="G61" s="85">
        <v>5</v>
      </c>
      <c r="H61" s="85"/>
      <c r="I61" s="85"/>
      <c r="J61" s="85"/>
      <c r="K61" s="85"/>
      <c r="L61" s="115" t="s">
        <v>631</v>
      </c>
      <c r="M61" s="86" t="s">
        <v>632</v>
      </c>
      <c r="N61" s="74"/>
      <c r="O61" s="85" t="s">
        <v>398</v>
      </c>
      <c r="P61" s="86" t="s">
        <v>497</v>
      </c>
      <c r="Q61" s="87"/>
      <c r="R61" s="87" t="s">
        <v>400</v>
      </c>
      <c r="S61" s="115" t="s">
        <v>631</v>
      </c>
      <c r="T61" s="85"/>
      <c r="U61" s="86" t="s">
        <v>401</v>
      </c>
      <c r="V61" s="88" t="s">
        <v>402</v>
      </c>
      <c r="W61" s="85" t="s">
        <v>533</v>
      </c>
      <c r="X61" s="74" t="s">
        <v>633</v>
      </c>
      <c r="Y61" s="86"/>
      <c r="Z61" s="86" t="s">
        <v>634</v>
      </c>
      <c r="AA61" s="105">
        <v>0.98950000000000005</v>
      </c>
      <c r="AB61" s="88"/>
      <c r="AC61" s="85"/>
      <c r="AD61" s="89"/>
      <c r="AE61" s="91"/>
      <c r="AF61" s="89"/>
      <c r="AG61" s="90"/>
      <c r="AH61" s="90"/>
      <c r="AI61" s="86" t="s">
        <v>635</v>
      </c>
      <c r="AJ61" s="92">
        <v>1</v>
      </c>
      <c r="AK61" s="93">
        <v>0</v>
      </c>
    </row>
    <row r="62" spans="1:37" s="94" customFormat="1" ht="30" customHeight="1">
      <c r="A62" s="84">
        <f t="shared" si="2"/>
        <v>53</v>
      </c>
      <c r="B62" s="85"/>
      <c r="C62" s="85"/>
      <c r="D62" s="85"/>
      <c r="E62" s="85"/>
      <c r="F62" s="85"/>
      <c r="G62" s="85">
        <v>5</v>
      </c>
      <c r="H62" s="85"/>
      <c r="I62" s="85"/>
      <c r="J62" s="85"/>
      <c r="K62" s="85"/>
      <c r="L62" s="115" t="s">
        <v>427</v>
      </c>
      <c r="M62" s="86" t="s">
        <v>426</v>
      </c>
      <c r="N62" s="74"/>
      <c r="O62" s="85" t="s">
        <v>398</v>
      </c>
      <c r="P62" s="86" t="s">
        <v>497</v>
      </c>
      <c r="Q62" s="87"/>
      <c r="R62" s="87" t="s">
        <v>400</v>
      </c>
      <c r="S62" s="115" t="s">
        <v>427</v>
      </c>
      <c r="T62" s="85"/>
      <c r="U62" s="86" t="s">
        <v>401</v>
      </c>
      <c r="V62" s="88" t="s">
        <v>402</v>
      </c>
      <c r="W62" s="85" t="s">
        <v>533</v>
      </c>
      <c r="X62" s="74" t="s">
        <v>636</v>
      </c>
      <c r="Y62" s="86" t="s">
        <v>637</v>
      </c>
      <c r="Z62" s="74" t="s">
        <v>638</v>
      </c>
      <c r="AA62" s="105">
        <v>1.0219</v>
      </c>
      <c r="AB62" s="88"/>
      <c r="AC62" s="85"/>
      <c r="AD62" s="89"/>
      <c r="AE62" s="91"/>
      <c r="AF62" s="89"/>
      <c r="AG62" s="90"/>
      <c r="AH62" s="90"/>
      <c r="AI62" s="86" t="s">
        <v>639</v>
      </c>
      <c r="AJ62" s="92">
        <v>1</v>
      </c>
      <c r="AK62" s="93">
        <v>0</v>
      </c>
    </row>
    <row r="63" spans="1:37" s="94" customFormat="1" ht="30" customHeight="1">
      <c r="A63" s="84">
        <f t="shared" si="2"/>
        <v>54</v>
      </c>
      <c r="B63" s="85"/>
      <c r="C63" s="85"/>
      <c r="D63" s="85"/>
      <c r="E63" s="85"/>
      <c r="F63" s="85"/>
      <c r="G63" s="85">
        <v>5</v>
      </c>
      <c r="H63" s="85"/>
      <c r="I63" s="85"/>
      <c r="J63" s="85"/>
      <c r="K63" s="85"/>
      <c r="L63" s="115" t="s">
        <v>640</v>
      </c>
      <c r="M63" s="86" t="s">
        <v>641</v>
      </c>
      <c r="N63" s="74"/>
      <c r="O63" s="85" t="s">
        <v>398</v>
      </c>
      <c r="P63" s="86" t="s">
        <v>497</v>
      </c>
      <c r="Q63" s="87"/>
      <c r="R63" s="87" t="s">
        <v>400</v>
      </c>
      <c r="S63" s="115" t="s">
        <v>640</v>
      </c>
      <c r="T63" s="85"/>
      <c r="U63" s="86" t="s">
        <v>401</v>
      </c>
      <c r="V63" s="88" t="s">
        <v>402</v>
      </c>
      <c r="W63" s="85" t="s">
        <v>533</v>
      </c>
      <c r="X63" s="74" t="s">
        <v>642</v>
      </c>
      <c r="Y63" s="104"/>
      <c r="Z63" s="116" t="s">
        <v>643</v>
      </c>
      <c r="AA63" s="103">
        <v>0.32400000000000001</v>
      </c>
      <c r="AB63" s="88"/>
      <c r="AC63" s="85"/>
      <c r="AD63" s="89"/>
      <c r="AE63" s="91"/>
      <c r="AF63" s="89"/>
      <c r="AG63" s="90"/>
      <c r="AH63" s="90"/>
      <c r="AI63" s="86" t="s">
        <v>644</v>
      </c>
      <c r="AJ63" s="92">
        <v>1</v>
      </c>
      <c r="AK63" s="93">
        <v>0</v>
      </c>
    </row>
    <row r="64" spans="1:37" s="94" customFormat="1" ht="30" customHeight="1">
      <c r="A64" s="84">
        <f t="shared" si="2"/>
        <v>55</v>
      </c>
      <c r="B64" s="85"/>
      <c r="C64" s="85"/>
      <c r="D64" s="85"/>
      <c r="E64" s="85"/>
      <c r="F64" s="85"/>
      <c r="G64" s="85">
        <v>5</v>
      </c>
      <c r="H64" s="85"/>
      <c r="I64" s="85"/>
      <c r="J64" s="85"/>
      <c r="K64" s="85"/>
      <c r="L64" s="116" t="s">
        <v>440</v>
      </c>
      <c r="M64" s="86" t="s">
        <v>439</v>
      </c>
      <c r="N64" s="74"/>
      <c r="O64" s="85" t="s">
        <v>398</v>
      </c>
      <c r="P64" s="86" t="s">
        <v>497</v>
      </c>
      <c r="Q64" s="87"/>
      <c r="R64" s="87" t="s">
        <v>400</v>
      </c>
      <c r="S64" s="116" t="s">
        <v>440</v>
      </c>
      <c r="T64" s="85"/>
      <c r="U64" s="86" t="s">
        <v>401</v>
      </c>
      <c r="V64" s="88" t="s">
        <v>402</v>
      </c>
      <c r="W64" s="85" t="s">
        <v>540</v>
      </c>
      <c r="X64" s="74" t="s">
        <v>645</v>
      </c>
      <c r="Y64" s="85" t="s">
        <v>646</v>
      </c>
      <c r="Z64" s="85"/>
      <c r="AA64" s="105">
        <v>6.7199999999999996E-2</v>
      </c>
      <c r="AB64" s="88"/>
      <c r="AC64" s="85"/>
      <c r="AD64" s="89"/>
      <c r="AE64" s="91"/>
      <c r="AF64" s="89"/>
      <c r="AG64" s="90"/>
      <c r="AH64" s="90"/>
      <c r="AI64" s="86" t="s">
        <v>647</v>
      </c>
      <c r="AJ64" s="92">
        <v>1</v>
      </c>
      <c r="AK64" s="93">
        <v>0</v>
      </c>
    </row>
    <row r="65" spans="1:37" s="94" customFormat="1" ht="30" customHeight="1">
      <c r="A65" s="84">
        <f t="shared" si="2"/>
        <v>56</v>
      </c>
      <c r="B65" s="85"/>
      <c r="C65" s="85"/>
      <c r="D65" s="85"/>
      <c r="E65" s="85"/>
      <c r="F65" s="85">
        <v>4</v>
      </c>
      <c r="G65" s="85"/>
      <c r="H65" s="85"/>
      <c r="I65" s="85"/>
      <c r="J65" s="85"/>
      <c r="K65" s="85"/>
      <c r="L65" s="115" t="s">
        <v>648</v>
      </c>
      <c r="M65" s="74" t="s">
        <v>649</v>
      </c>
      <c r="N65" s="74"/>
      <c r="O65" s="85" t="s">
        <v>398</v>
      </c>
      <c r="P65" s="86" t="s">
        <v>497</v>
      </c>
      <c r="Q65" s="87"/>
      <c r="R65" s="87" t="s">
        <v>400</v>
      </c>
      <c r="S65" s="115" t="s">
        <v>648</v>
      </c>
      <c r="T65" s="85"/>
      <c r="U65" s="86" t="s">
        <v>401</v>
      </c>
      <c r="V65" s="88" t="s">
        <v>402</v>
      </c>
      <c r="W65" s="85" t="s">
        <v>540</v>
      </c>
      <c r="X65" s="74" t="s">
        <v>650</v>
      </c>
      <c r="Y65" s="88"/>
      <c r="Z65" s="116" t="s">
        <v>651</v>
      </c>
      <c r="AA65" s="105">
        <v>5.0299999999999997E-2</v>
      </c>
      <c r="AB65" s="88"/>
      <c r="AC65" s="85"/>
      <c r="AD65" s="89"/>
      <c r="AE65" s="91"/>
      <c r="AF65" s="89"/>
      <c r="AG65" s="90"/>
      <c r="AH65" s="90"/>
      <c r="AI65" s="86" t="s">
        <v>652</v>
      </c>
      <c r="AJ65" s="92">
        <v>1</v>
      </c>
      <c r="AK65" s="93">
        <v>0</v>
      </c>
    </row>
    <row r="66" spans="1:37" s="94" customFormat="1" ht="30" customHeight="1">
      <c r="A66" s="84">
        <f t="shared" si="2"/>
        <v>57</v>
      </c>
      <c r="B66" s="85"/>
      <c r="C66" s="85"/>
      <c r="D66" s="85"/>
      <c r="E66" s="85"/>
      <c r="F66" s="85">
        <v>4</v>
      </c>
      <c r="G66" s="85"/>
      <c r="H66" s="85"/>
      <c r="I66" s="85"/>
      <c r="J66" s="85"/>
      <c r="K66" s="85"/>
      <c r="L66" s="115" t="s">
        <v>653</v>
      </c>
      <c r="M66" s="86" t="s">
        <v>654</v>
      </c>
      <c r="N66" s="74"/>
      <c r="O66" s="85" t="s">
        <v>398</v>
      </c>
      <c r="P66" s="86" t="s">
        <v>497</v>
      </c>
      <c r="Q66" s="87"/>
      <c r="R66" s="87" t="s">
        <v>400</v>
      </c>
      <c r="S66" s="115" t="s">
        <v>653</v>
      </c>
      <c r="T66" s="85"/>
      <c r="U66" s="86" t="s">
        <v>401</v>
      </c>
      <c r="V66" s="88" t="s">
        <v>402</v>
      </c>
      <c r="W66" s="85" t="s">
        <v>514</v>
      </c>
      <c r="X66" s="74" t="s">
        <v>655</v>
      </c>
      <c r="Y66" s="74" t="s">
        <v>656</v>
      </c>
      <c r="Z66" s="111" t="s">
        <v>657</v>
      </c>
      <c r="AA66" s="105">
        <v>6.4000000000000001E-2</v>
      </c>
      <c r="AB66" s="88"/>
      <c r="AC66" s="85"/>
      <c r="AD66" s="89"/>
      <c r="AE66" s="91"/>
      <c r="AF66" s="89"/>
      <c r="AG66" s="90"/>
      <c r="AH66" s="90"/>
      <c r="AI66" s="86" t="s">
        <v>658</v>
      </c>
      <c r="AJ66" s="92">
        <v>2</v>
      </c>
      <c r="AK66" s="93">
        <v>0</v>
      </c>
    </row>
    <row r="67" spans="1:37" s="94" customFormat="1" ht="30" customHeight="1">
      <c r="A67" s="84">
        <f t="shared" ref="A67:A126" si="4">ROW()-9</f>
        <v>58</v>
      </c>
      <c r="B67" s="85"/>
      <c r="C67" s="85"/>
      <c r="D67" s="85"/>
      <c r="E67" s="85"/>
      <c r="F67" s="85">
        <v>4</v>
      </c>
      <c r="G67" s="85"/>
      <c r="H67" s="85"/>
      <c r="I67" s="85"/>
      <c r="J67" s="85"/>
      <c r="K67" s="85"/>
      <c r="L67" s="116" t="s">
        <v>659</v>
      </c>
      <c r="M67" s="86" t="s">
        <v>660</v>
      </c>
      <c r="N67" s="85"/>
      <c r="O67" s="85" t="s">
        <v>398</v>
      </c>
      <c r="P67" s="86" t="s">
        <v>497</v>
      </c>
      <c r="Q67" s="87"/>
      <c r="R67" s="87" t="s">
        <v>400</v>
      </c>
      <c r="S67" s="116" t="s">
        <v>661</v>
      </c>
      <c r="T67" s="85"/>
      <c r="U67" s="86" t="s">
        <v>402</v>
      </c>
      <c r="V67" s="88" t="s">
        <v>401</v>
      </c>
      <c r="W67" s="85" t="s">
        <v>514</v>
      </c>
      <c r="X67" s="74" t="s">
        <v>655</v>
      </c>
      <c r="Y67" s="74" t="s">
        <v>656</v>
      </c>
      <c r="Z67" s="111" t="s">
        <v>662</v>
      </c>
      <c r="AA67" s="105">
        <v>4.6199999999999998E-2</v>
      </c>
      <c r="AB67" s="88"/>
      <c r="AC67" s="85"/>
      <c r="AD67" s="89"/>
      <c r="AE67" s="91"/>
      <c r="AF67" s="89"/>
      <c r="AG67" s="90"/>
      <c r="AH67" s="90"/>
      <c r="AI67" s="86" t="s">
        <v>663</v>
      </c>
      <c r="AJ67" s="92">
        <v>1</v>
      </c>
      <c r="AK67" s="93">
        <v>0</v>
      </c>
    </row>
    <row r="68" spans="1:37" s="94" customFormat="1" ht="30" customHeight="1">
      <c r="A68" s="84">
        <f t="shared" si="4"/>
        <v>59</v>
      </c>
      <c r="B68" s="74"/>
      <c r="C68" s="74"/>
      <c r="D68" s="85"/>
      <c r="E68" s="85"/>
      <c r="F68" s="85">
        <v>4</v>
      </c>
      <c r="G68" s="85"/>
      <c r="H68" s="85"/>
      <c r="I68" s="85"/>
      <c r="J68" s="85"/>
      <c r="K68" s="85"/>
      <c r="L68" s="115" t="s">
        <v>664</v>
      </c>
      <c r="M68" s="74" t="s">
        <v>665</v>
      </c>
      <c r="N68" s="85"/>
      <c r="O68" s="85" t="s">
        <v>398</v>
      </c>
      <c r="P68" s="86" t="s">
        <v>497</v>
      </c>
      <c r="Q68" s="87"/>
      <c r="R68" s="87" t="s">
        <v>400</v>
      </c>
      <c r="S68" s="115" t="s">
        <v>664</v>
      </c>
      <c r="T68" s="85"/>
      <c r="U68" s="86" t="s">
        <v>401</v>
      </c>
      <c r="V68" s="88" t="s">
        <v>402</v>
      </c>
      <c r="W68" s="85" t="s">
        <v>535</v>
      </c>
      <c r="X68" s="86" t="s">
        <v>24</v>
      </c>
      <c r="Y68" s="85" t="s">
        <v>22</v>
      </c>
      <c r="Z68" s="85"/>
      <c r="AA68" s="105">
        <f>AA69+AA70</f>
        <v>0.26100000000000001</v>
      </c>
      <c r="AB68" s="88"/>
      <c r="AC68" s="85"/>
      <c r="AD68" s="89"/>
      <c r="AE68" s="91"/>
      <c r="AF68" s="89"/>
      <c r="AG68" s="90"/>
      <c r="AH68" s="90"/>
      <c r="AI68" s="86" t="s">
        <v>544</v>
      </c>
      <c r="AJ68" s="92">
        <v>1</v>
      </c>
      <c r="AK68" s="93">
        <v>0</v>
      </c>
    </row>
    <row r="69" spans="1:37" s="94" customFormat="1" ht="30" customHeight="1">
      <c r="A69" s="84">
        <f t="shared" si="4"/>
        <v>60</v>
      </c>
      <c r="B69" s="74"/>
      <c r="C69" s="74"/>
      <c r="D69" s="85"/>
      <c r="E69" s="85"/>
      <c r="F69" s="85"/>
      <c r="G69" s="85">
        <v>5</v>
      </c>
      <c r="H69" s="85"/>
      <c r="I69" s="85"/>
      <c r="J69" s="85"/>
      <c r="K69" s="85"/>
      <c r="L69" s="115" t="s">
        <v>666</v>
      </c>
      <c r="M69" s="74" t="s">
        <v>667</v>
      </c>
      <c r="N69" s="85"/>
      <c r="O69" s="85" t="s">
        <v>398</v>
      </c>
      <c r="P69" s="86" t="s">
        <v>497</v>
      </c>
      <c r="Q69" s="87"/>
      <c r="R69" s="87" t="s">
        <v>400</v>
      </c>
      <c r="S69" s="115" t="s">
        <v>666</v>
      </c>
      <c r="T69" s="85"/>
      <c r="U69" s="86" t="s">
        <v>401</v>
      </c>
      <c r="V69" s="88" t="s">
        <v>402</v>
      </c>
      <c r="W69" s="88" t="s">
        <v>668</v>
      </c>
      <c r="X69" s="73" t="s">
        <v>669</v>
      </c>
      <c r="Y69" s="73" t="s">
        <v>670</v>
      </c>
      <c r="Z69" s="107" t="s">
        <v>671</v>
      </c>
      <c r="AA69" s="108">
        <v>0.20699999999999999</v>
      </c>
      <c r="AB69" s="88"/>
      <c r="AC69" s="85"/>
      <c r="AD69" s="89"/>
      <c r="AE69" s="91"/>
      <c r="AF69" s="89"/>
      <c r="AG69" s="90"/>
      <c r="AH69" s="90"/>
      <c r="AI69" s="86" t="s">
        <v>576</v>
      </c>
      <c r="AJ69" s="92">
        <v>1</v>
      </c>
      <c r="AK69" s="93">
        <v>0</v>
      </c>
    </row>
    <row r="70" spans="1:37" s="94" customFormat="1" ht="30" customHeight="1">
      <c r="A70" s="84">
        <f t="shared" si="4"/>
        <v>61</v>
      </c>
      <c r="B70" s="74"/>
      <c r="C70" s="74"/>
      <c r="D70" s="85"/>
      <c r="E70" s="85"/>
      <c r="F70" s="85"/>
      <c r="G70" s="85">
        <v>5</v>
      </c>
      <c r="H70" s="85"/>
      <c r="I70" s="85"/>
      <c r="J70" s="85"/>
      <c r="K70" s="85"/>
      <c r="L70" s="115" t="s">
        <v>672</v>
      </c>
      <c r="M70" s="74" t="s">
        <v>673</v>
      </c>
      <c r="N70" s="85"/>
      <c r="O70" s="85" t="s">
        <v>398</v>
      </c>
      <c r="P70" s="86" t="s">
        <v>497</v>
      </c>
      <c r="Q70" s="87"/>
      <c r="R70" s="87" t="s">
        <v>400</v>
      </c>
      <c r="S70" s="115" t="s">
        <v>672</v>
      </c>
      <c r="T70" s="85"/>
      <c r="U70" s="86" t="s">
        <v>401</v>
      </c>
      <c r="V70" s="88" t="s">
        <v>402</v>
      </c>
      <c r="W70" s="88" t="s">
        <v>668</v>
      </c>
      <c r="X70" s="73" t="s">
        <v>655</v>
      </c>
      <c r="Y70" s="73" t="s">
        <v>656</v>
      </c>
      <c r="Z70" s="107" t="s">
        <v>674</v>
      </c>
      <c r="AA70" s="108">
        <v>5.3999999999999999E-2</v>
      </c>
      <c r="AB70" s="88"/>
      <c r="AC70" s="85"/>
      <c r="AD70" s="89"/>
      <c r="AE70" s="91"/>
      <c r="AF70" s="89"/>
      <c r="AG70" s="90"/>
      <c r="AH70" s="90"/>
      <c r="AI70" s="86" t="s">
        <v>622</v>
      </c>
      <c r="AJ70" s="92">
        <v>1</v>
      </c>
      <c r="AK70" s="93">
        <v>0</v>
      </c>
    </row>
    <row r="71" spans="1:37" s="94" customFormat="1" ht="30" customHeight="1">
      <c r="A71" s="84">
        <f t="shared" si="4"/>
        <v>62</v>
      </c>
      <c r="B71" s="74"/>
      <c r="C71" s="74"/>
      <c r="D71" s="85"/>
      <c r="E71" s="85"/>
      <c r="F71" s="85">
        <v>4</v>
      </c>
      <c r="G71" s="85"/>
      <c r="H71" s="85"/>
      <c r="I71" s="85"/>
      <c r="J71" s="85"/>
      <c r="K71" s="85"/>
      <c r="L71" s="115" t="s">
        <v>675</v>
      </c>
      <c r="M71" s="74" t="s">
        <v>676</v>
      </c>
      <c r="N71" s="85"/>
      <c r="O71" s="85" t="s">
        <v>398</v>
      </c>
      <c r="P71" s="86" t="s">
        <v>497</v>
      </c>
      <c r="Q71" s="87"/>
      <c r="R71" s="87" t="s">
        <v>400</v>
      </c>
      <c r="S71" s="115" t="s">
        <v>677</v>
      </c>
      <c r="T71" s="85"/>
      <c r="U71" s="86" t="s">
        <v>402</v>
      </c>
      <c r="V71" s="88" t="s">
        <v>401</v>
      </c>
      <c r="W71" s="85" t="s">
        <v>535</v>
      </c>
      <c r="X71" s="104" t="s">
        <v>24</v>
      </c>
      <c r="Y71" s="104" t="s">
        <v>22</v>
      </c>
      <c r="Z71" s="117"/>
      <c r="AA71" s="103">
        <f>AA72+AA73</f>
        <v>0.73010000000000008</v>
      </c>
      <c r="AB71" s="88"/>
      <c r="AC71" s="85"/>
      <c r="AD71" s="89"/>
      <c r="AE71" s="91"/>
      <c r="AF71" s="89"/>
      <c r="AG71" s="90"/>
      <c r="AH71" s="90"/>
      <c r="AI71" s="86" t="s">
        <v>530</v>
      </c>
      <c r="AJ71" s="92">
        <v>1</v>
      </c>
      <c r="AK71" s="93">
        <v>0</v>
      </c>
    </row>
    <row r="72" spans="1:37" s="94" customFormat="1" ht="30" customHeight="1">
      <c r="A72" s="84">
        <f t="shared" si="4"/>
        <v>63</v>
      </c>
      <c r="B72" s="74"/>
      <c r="C72" s="74"/>
      <c r="D72" s="85"/>
      <c r="E72" s="85"/>
      <c r="F72" s="85"/>
      <c r="G72" s="85">
        <v>5</v>
      </c>
      <c r="H72" s="85"/>
      <c r="I72" s="85"/>
      <c r="J72" s="85"/>
      <c r="K72" s="85"/>
      <c r="L72" s="115" t="s">
        <v>678</v>
      </c>
      <c r="M72" s="86" t="s">
        <v>679</v>
      </c>
      <c r="N72" s="85"/>
      <c r="O72" s="85" t="s">
        <v>398</v>
      </c>
      <c r="P72" s="86" t="s">
        <v>497</v>
      </c>
      <c r="Q72" s="87"/>
      <c r="R72" s="87" t="s">
        <v>400</v>
      </c>
      <c r="S72" s="115" t="s">
        <v>677</v>
      </c>
      <c r="T72" s="85"/>
      <c r="U72" s="86" t="s">
        <v>402</v>
      </c>
      <c r="V72" s="88" t="s">
        <v>401</v>
      </c>
      <c r="W72" s="85" t="s">
        <v>540</v>
      </c>
      <c r="X72" s="104" t="s">
        <v>570</v>
      </c>
      <c r="Y72" s="104" t="s">
        <v>571</v>
      </c>
      <c r="Z72" s="111" t="s">
        <v>680</v>
      </c>
      <c r="AA72" s="103">
        <v>0.71950000000000003</v>
      </c>
      <c r="AB72" s="88"/>
      <c r="AC72" s="85"/>
      <c r="AD72" s="89"/>
      <c r="AE72" s="91"/>
      <c r="AF72" s="89"/>
      <c r="AG72" s="90"/>
      <c r="AH72" s="90"/>
      <c r="AI72" s="86" t="s">
        <v>530</v>
      </c>
      <c r="AJ72" s="92">
        <v>1</v>
      </c>
      <c r="AK72" s="93">
        <v>0</v>
      </c>
    </row>
    <row r="73" spans="1:37" s="94" customFormat="1" ht="30" customHeight="1">
      <c r="A73" s="84">
        <f t="shared" si="4"/>
        <v>64</v>
      </c>
      <c r="B73" s="85"/>
      <c r="C73" s="85"/>
      <c r="D73" s="85"/>
      <c r="E73" s="85"/>
      <c r="F73" s="85"/>
      <c r="G73" s="85">
        <v>5</v>
      </c>
      <c r="H73" s="85"/>
      <c r="I73" s="85"/>
      <c r="J73" s="85"/>
      <c r="K73" s="85"/>
      <c r="L73" s="74" t="s">
        <v>681</v>
      </c>
      <c r="M73" s="74" t="s">
        <v>682</v>
      </c>
      <c r="N73" s="74"/>
      <c r="O73" s="85" t="s">
        <v>398</v>
      </c>
      <c r="P73" s="86" t="s">
        <v>497</v>
      </c>
      <c r="Q73" s="87"/>
      <c r="R73" s="87" t="s">
        <v>400</v>
      </c>
      <c r="S73" s="48" t="s">
        <v>681</v>
      </c>
      <c r="T73" s="85"/>
      <c r="U73" s="86" t="s">
        <v>402</v>
      </c>
      <c r="V73" s="88" t="s">
        <v>401</v>
      </c>
      <c r="W73" s="85" t="s">
        <v>32</v>
      </c>
      <c r="X73" s="106"/>
      <c r="Y73" s="85" t="s">
        <v>22</v>
      </c>
      <c r="Z73" s="86" t="s">
        <v>683</v>
      </c>
      <c r="AA73" s="100">
        <v>1.06E-2</v>
      </c>
      <c r="AB73" s="88"/>
      <c r="AC73" s="85"/>
      <c r="AD73" s="89"/>
      <c r="AE73" s="91"/>
      <c r="AF73" s="89"/>
      <c r="AG73" s="90"/>
      <c r="AH73" s="90"/>
      <c r="AI73" s="86"/>
      <c r="AJ73" s="92">
        <v>1</v>
      </c>
      <c r="AK73" s="93">
        <v>0</v>
      </c>
    </row>
    <row r="74" spans="1:37" s="94" customFormat="1" ht="30" customHeight="1">
      <c r="A74" s="84">
        <f t="shared" si="4"/>
        <v>65</v>
      </c>
      <c r="B74" s="74"/>
      <c r="C74" s="74"/>
      <c r="D74" s="85"/>
      <c r="E74" s="85"/>
      <c r="F74" s="85">
        <v>4</v>
      </c>
      <c r="G74" s="85"/>
      <c r="H74" s="85"/>
      <c r="I74" s="85"/>
      <c r="J74" s="85"/>
      <c r="K74" s="85"/>
      <c r="L74" s="115" t="s">
        <v>684</v>
      </c>
      <c r="M74" s="86" t="s">
        <v>685</v>
      </c>
      <c r="N74" s="85"/>
      <c r="O74" s="85" t="s">
        <v>398</v>
      </c>
      <c r="P74" s="86" t="s">
        <v>497</v>
      </c>
      <c r="Q74" s="87"/>
      <c r="R74" s="87" t="s">
        <v>400</v>
      </c>
      <c r="S74" s="115" t="s">
        <v>686</v>
      </c>
      <c r="T74" s="85"/>
      <c r="U74" s="86" t="s">
        <v>402</v>
      </c>
      <c r="V74" s="88" t="s">
        <v>401</v>
      </c>
      <c r="W74" s="85" t="s">
        <v>540</v>
      </c>
      <c r="X74" s="104" t="s">
        <v>570</v>
      </c>
      <c r="Y74" s="104" t="s">
        <v>571</v>
      </c>
      <c r="Z74" s="111"/>
      <c r="AA74" s="103">
        <v>6.9099999999999995E-2</v>
      </c>
      <c r="AB74" s="88"/>
      <c r="AC74" s="85"/>
      <c r="AD74" s="89"/>
      <c r="AE74" s="91"/>
      <c r="AF74" s="89"/>
      <c r="AG74" s="90"/>
      <c r="AH74" s="90"/>
      <c r="AI74" s="86"/>
      <c r="AJ74" s="92">
        <v>1</v>
      </c>
      <c r="AK74" s="93">
        <v>0</v>
      </c>
    </row>
    <row r="75" spans="1:37" s="94" customFormat="1" ht="30" customHeight="1">
      <c r="A75" s="84">
        <f t="shared" si="4"/>
        <v>66</v>
      </c>
      <c r="B75" s="111"/>
      <c r="C75" s="118"/>
      <c r="D75" s="118"/>
      <c r="E75" s="111"/>
      <c r="F75" s="111">
        <v>4</v>
      </c>
      <c r="G75" s="118"/>
      <c r="H75" s="118"/>
      <c r="I75" s="118"/>
      <c r="J75" s="118"/>
      <c r="K75" s="119"/>
      <c r="L75" s="112" t="s">
        <v>687</v>
      </c>
      <c r="M75" s="113" t="s">
        <v>688</v>
      </c>
      <c r="N75" s="113" t="s">
        <v>689</v>
      </c>
      <c r="O75" s="113" t="s">
        <v>407</v>
      </c>
      <c r="P75" s="86" t="s">
        <v>497</v>
      </c>
      <c r="Q75" s="112"/>
      <c r="R75" s="87" t="s">
        <v>400</v>
      </c>
      <c r="S75" s="112" t="s">
        <v>687</v>
      </c>
      <c r="T75" s="85"/>
      <c r="U75" s="86" t="s">
        <v>402</v>
      </c>
      <c r="V75" s="104" t="s">
        <v>401</v>
      </c>
      <c r="W75" s="88" t="s">
        <v>505</v>
      </c>
      <c r="X75" s="120" t="s">
        <v>690</v>
      </c>
      <c r="Y75" s="121"/>
      <c r="Z75" s="121" t="s">
        <v>691</v>
      </c>
      <c r="AA75" s="122">
        <v>1.1999999999999999E-3</v>
      </c>
      <c r="AB75" s="104"/>
      <c r="AC75" s="104"/>
      <c r="AD75" s="104"/>
      <c r="AE75" s="111"/>
      <c r="AF75" s="111"/>
      <c r="AG75" s="123"/>
      <c r="AH75" s="111"/>
      <c r="AI75" s="111"/>
      <c r="AJ75" s="111">
        <v>1</v>
      </c>
      <c r="AK75" s="93">
        <v>0</v>
      </c>
    </row>
    <row r="76" spans="1:37" s="94" customFormat="1" ht="30" customHeight="1">
      <c r="A76" s="84">
        <f t="shared" si="4"/>
        <v>67</v>
      </c>
      <c r="B76" s="74"/>
      <c r="C76" s="74"/>
      <c r="D76" s="85"/>
      <c r="E76" s="85"/>
      <c r="F76" s="85">
        <v>4</v>
      </c>
      <c r="G76" s="85"/>
      <c r="H76" s="85"/>
      <c r="I76" s="85"/>
      <c r="J76" s="85"/>
      <c r="K76" s="85"/>
      <c r="L76" s="115" t="s">
        <v>692</v>
      </c>
      <c r="M76" s="74" t="s">
        <v>693</v>
      </c>
      <c r="N76" s="85"/>
      <c r="O76" s="85" t="s">
        <v>400</v>
      </c>
      <c r="P76" s="86" t="s">
        <v>497</v>
      </c>
      <c r="Q76" s="87"/>
      <c r="R76" s="87" t="s">
        <v>400</v>
      </c>
      <c r="S76" s="115" t="s">
        <v>692</v>
      </c>
      <c r="T76" s="85"/>
      <c r="U76" s="86" t="s">
        <v>401</v>
      </c>
      <c r="V76" s="88" t="s">
        <v>402</v>
      </c>
      <c r="W76" s="85" t="s">
        <v>533</v>
      </c>
      <c r="X76" s="106" t="s">
        <v>694</v>
      </c>
      <c r="Y76" s="85" t="s">
        <v>22</v>
      </c>
      <c r="Z76" s="86" t="s">
        <v>695</v>
      </c>
      <c r="AA76" s="105">
        <v>7.9299999999999995E-2</v>
      </c>
      <c r="AB76" s="88"/>
      <c r="AC76" s="85"/>
      <c r="AD76" s="89"/>
      <c r="AE76" s="91"/>
      <c r="AF76" s="89"/>
      <c r="AG76" s="90"/>
      <c r="AH76" s="90"/>
      <c r="AI76" s="86" t="s">
        <v>544</v>
      </c>
      <c r="AJ76" s="92">
        <v>1</v>
      </c>
      <c r="AK76" s="93">
        <v>0</v>
      </c>
    </row>
    <row r="77" spans="1:37" s="94" customFormat="1" ht="30" customHeight="1">
      <c r="A77" s="84">
        <f t="shared" si="4"/>
        <v>68</v>
      </c>
      <c r="B77" s="85"/>
      <c r="C77" s="85"/>
      <c r="D77" s="85"/>
      <c r="E77" s="85"/>
      <c r="F77" s="85">
        <v>4</v>
      </c>
      <c r="G77" s="85"/>
      <c r="H77" s="85"/>
      <c r="I77" s="85"/>
      <c r="J77" s="85"/>
      <c r="K77" s="85"/>
      <c r="L77" s="116" t="s">
        <v>696</v>
      </c>
      <c r="M77" s="74" t="s">
        <v>697</v>
      </c>
      <c r="N77" s="74"/>
      <c r="O77" s="85" t="s">
        <v>398</v>
      </c>
      <c r="P77" s="86" t="s">
        <v>497</v>
      </c>
      <c r="Q77" s="87"/>
      <c r="R77" s="87" t="s">
        <v>400</v>
      </c>
      <c r="S77" s="116" t="s">
        <v>696</v>
      </c>
      <c r="T77" s="85"/>
      <c r="U77" s="86" t="s">
        <v>402</v>
      </c>
      <c r="V77" s="88" t="s">
        <v>401</v>
      </c>
      <c r="W77" s="85" t="s">
        <v>535</v>
      </c>
      <c r="X77" s="116" t="s">
        <v>24</v>
      </c>
      <c r="Y77" s="85" t="s">
        <v>22</v>
      </c>
      <c r="Z77" s="85"/>
      <c r="AA77" s="124">
        <f>AA78+AA79</f>
        <v>0.1915</v>
      </c>
      <c r="AB77" s="88"/>
      <c r="AC77" s="85"/>
      <c r="AD77" s="89"/>
      <c r="AE77" s="91"/>
      <c r="AF77" s="89"/>
      <c r="AG77" s="90"/>
      <c r="AH77" s="90"/>
      <c r="AI77" s="86"/>
      <c r="AJ77" s="92">
        <v>1</v>
      </c>
      <c r="AK77" s="93">
        <v>0</v>
      </c>
    </row>
    <row r="78" spans="1:37" s="94" customFormat="1" ht="30" customHeight="1">
      <c r="A78" s="84">
        <f t="shared" si="4"/>
        <v>69</v>
      </c>
      <c r="B78" s="85"/>
      <c r="C78" s="85"/>
      <c r="D78" s="85"/>
      <c r="E78" s="85"/>
      <c r="F78" s="85"/>
      <c r="G78" s="85">
        <v>5</v>
      </c>
      <c r="H78" s="85"/>
      <c r="I78" s="85"/>
      <c r="J78" s="85"/>
      <c r="K78" s="85"/>
      <c r="L78" s="74" t="s">
        <v>698</v>
      </c>
      <c r="M78" s="74" t="s">
        <v>699</v>
      </c>
      <c r="N78" s="74"/>
      <c r="O78" s="85" t="s">
        <v>398</v>
      </c>
      <c r="P78" s="86" t="s">
        <v>497</v>
      </c>
      <c r="Q78" s="87"/>
      <c r="R78" s="87" t="s">
        <v>400</v>
      </c>
      <c r="S78" s="74" t="s">
        <v>698</v>
      </c>
      <c r="T78" s="85"/>
      <c r="U78" s="86" t="s">
        <v>402</v>
      </c>
      <c r="V78" s="88" t="s">
        <v>401</v>
      </c>
      <c r="W78" s="85"/>
      <c r="X78" s="106" t="s">
        <v>700</v>
      </c>
      <c r="Y78" s="85" t="s">
        <v>701</v>
      </c>
      <c r="Z78" s="85"/>
      <c r="AA78" s="105">
        <v>3.5999999999999999E-3</v>
      </c>
      <c r="AB78" s="88"/>
      <c r="AC78" s="85"/>
      <c r="AD78" s="89"/>
      <c r="AE78" s="91"/>
      <c r="AF78" s="89"/>
      <c r="AG78" s="90"/>
      <c r="AH78" s="90"/>
      <c r="AI78" s="86"/>
      <c r="AJ78" s="92">
        <v>1</v>
      </c>
      <c r="AK78" s="93">
        <v>0</v>
      </c>
    </row>
    <row r="79" spans="1:37" s="94" customFormat="1" ht="30" customHeight="1">
      <c r="A79" s="84">
        <f t="shared" si="4"/>
        <v>70</v>
      </c>
      <c r="B79" s="85"/>
      <c r="C79" s="85"/>
      <c r="D79" s="85"/>
      <c r="E79" s="85"/>
      <c r="F79" s="85"/>
      <c r="G79" s="85">
        <v>5</v>
      </c>
      <c r="H79" s="85"/>
      <c r="I79" s="85"/>
      <c r="J79" s="85"/>
      <c r="K79" s="85"/>
      <c r="L79" s="116" t="s">
        <v>702</v>
      </c>
      <c r="M79" s="74" t="s">
        <v>703</v>
      </c>
      <c r="N79" s="74"/>
      <c r="O79" s="85" t="s">
        <v>398</v>
      </c>
      <c r="P79" s="86" t="s">
        <v>497</v>
      </c>
      <c r="Q79" s="87"/>
      <c r="R79" s="87" t="s">
        <v>400</v>
      </c>
      <c r="S79" s="116" t="s">
        <v>702</v>
      </c>
      <c r="T79" s="85"/>
      <c r="U79" s="86" t="s">
        <v>402</v>
      </c>
      <c r="V79" s="88" t="s">
        <v>401</v>
      </c>
      <c r="W79" s="85" t="s">
        <v>540</v>
      </c>
      <c r="X79" s="116" t="s">
        <v>704</v>
      </c>
      <c r="Y79" s="85" t="s">
        <v>22</v>
      </c>
      <c r="Z79" s="85"/>
      <c r="AA79" s="105">
        <v>0.18790000000000001</v>
      </c>
      <c r="AB79" s="88"/>
      <c r="AC79" s="85"/>
      <c r="AD79" s="89"/>
      <c r="AE79" s="91"/>
      <c r="AF79" s="89"/>
      <c r="AG79" s="90"/>
      <c r="AH79" s="90"/>
      <c r="AI79" s="86"/>
      <c r="AJ79" s="92">
        <v>1</v>
      </c>
      <c r="AK79" s="93">
        <v>0</v>
      </c>
    </row>
    <row r="80" spans="1:37" s="94" customFormat="1" ht="30" customHeight="1">
      <c r="A80" s="84">
        <f t="shared" si="4"/>
        <v>71</v>
      </c>
      <c r="B80" s="85"/>
      <c r="C80" s="85"/>
      <c r="D80" s="85"/>
      <c r="E80" s="85"/>
      <c r="F80" s="85">
        <v>4</v>
      </c>
      <c r="G80" s="85"/>
      <c r="H80" s="85"/>
      <c r="I80" s="85"/>
      <c r="J80" s="85"/>
      <c r="K80" s="85"/>
      <c r="L80" s="116" t="s">
        <v>705</v>
      </c>
      <c r="M80" s="74" t="s">
        <v>706</v>
      </c>
      <c r="N80" s="74"/>
      <c r="O80" s="85" t="s">
        <v>398</v>
      </c>
      <c r="P80" s="86" t="s">
        <v>497</v>
      </c>
      <c r="Q80" s="87"/>
      <c r="R80" s="87" t="s">
        <v>400</v>
      </c>
      <c r="S80" s="116" t="s">
        <v>705</v>
      </c>
      <c r="T80" s="85"/>
      <c r="U80" s="86" t="s">
        <v>402</v>
      </c>
      <c r="V80" s="88" t="s">
        <v>401</v>
      </c>
      <c r="W80" s="85" t="s">
        <v>535</v>
      </c>
      <c r="X80" s="106" t="s">
        <v>24</v>
      </c>
      <c r="Y80" s="85" t="s">
        <v>22</v>
      </c>
      <c r="Z80" s="85"/>
      <c r="AA80" s="105">
        <f>AA81+AA82</f>
        <v>0.23849999999999999</v>
      </c>
      <c r="AB80" s="88"/>
      <c r="AC80" s="85"/>
      <c r="AD80" s="89"/>
      <c r="AE80" s="91"/>
      <c r="AF80" s="89"/>
      <c r="AG80" s="90"/>
      <c r="AH80" s="90"/>
      <c r="AI80" s="86"/>
      <c r="AJ80" s="92">
        <v>1</v>
      </c>
      <c r="AK80" s="93">
        <v>0</v>
      </c>
    </row>
    <row r="81" spans="1:37" s="94" customFormat="1" ht="30" customHeight="1">
      <c r="A81" s="84">
        <f t="shared" si="4"/>
        <v>72</v>
      </c>
      <c r="B81" s="85"/>
      <c r="C81" s="85"/>
      <c r="D81" s="85"/>
      <c r="E81" s="85"/>
      <c r="F81" s="85"/>
      <c r="G81" s="85">
        <v>5</v>
      </c>
      <c r="H81" s="85"/>
      <c r="I81" s="85"/>
      <c r="J81" s="85"/>
      <c r="K81" s="85"/>
      <c r="L81" s="74" t="s">
        <v>698</v>
      </c>
      <c r="M81" s="74" t="s">
        <v>699</v>
      </c>
      <c r="N81" s="74"/>
      <c r="O81" s="85" t="s">
        <v>398</v>
      </c>
      <c r="P81" s="86" t="s">
        <v>497</v>
      </c>
      <c r="Q81" s="87"/>
      <c r="R81" s="87" t="s">
        <v>400</v>
      </c>
      <c r="S81" s="74" t="s">
        <v>698</v>
      </c>
      <c r="T81" s="85"/>
      <c r="U81" s="86" t="s">
        <v>402</v>
      </c>
      <c r="V81" s="88" t="s">
        <v>401</v>
      </c>
      <c r="W81" s="85"/>
      <c r="X81" s="106" t="s">
        <v>700</v>
      </c>
      <c r="Y81" s="85" t="s">
        <v>701</v>
      </c>
      <c r="Z81" s="85"/>
      <c r="AA81" s="105">
        <v>3.5999999999999999E-3</v>
      </c>
      <c r="AB81" s="88"/>
      <c r="AC81" s="85"/>
      <c r="AD81" s="89"/>
      <c r="AE81" s="91"/>
      <c r="AF81" s="89"/>
      <c r="AG81" s="90"/>
      <c r="AH81" s="90"/>
      <c r="AI81" s="86"/>
      <c r="AJ81" s="92">
        <v>1</v>
      </c>
      <c r="AK81" s="93">
        <v>0</v>
      </c>
    </row>
    <row r="82" spans="1:37" s="94" customFormat="1" ht="30" customHeight="1">
      <c r="A82" s="84">
        <f t="shared" si="4"/>
        <v>73</v>
      </c>
      <c r="B82" s="74"/>
      <c r="C82" s="74"/>
      <c r="D82" s="85"/>
      <c r="E82" s="85"/>
      <c r="F82" s="85"/>
      <c r="G82" s="85">
        <v>5</v>
      </c>
      <c r="H82" s="85"/>
      <c r="I82" s="85"/>
      <c r="J82" s="85"/>
      <c r="K82" s="85"/>
      <c r="L82" s="116" t="s">
        <v>707</v>
      </c>
      <c r="M82" s="74" t="s">
        <v>708</v>
      </c>
      <c r="N82" s="85"/>
      <c r="O82" s="85" t="s">
        <v>398</v>
      </c>
      <c r="P82" s="86" t="s">
        <v>497</v>
      </c>
      <c r="Q82" s="87"/>
      <c r="R82" s="87" t="s">
        <v>400</v>
      </c>
      <c r="S82" s="116" t="s">
        <v>707</v>
      </c>
      <c r="T82" s="85"/>
      <c r="U82" s="86" t="s">
        <v>402</v>
      </c>
      <c r="V82" s="88" t="s">
        <v>401</v>
      </c>
      <c r="W82" s="85" t="s">
        <v>540</v>
      </c>
      <c r="X82" s="116" t="s">
        <v>704</v>
      </c>
      <c r="Y82" s="85" t="s">
        <v>22</v>
      </c>
      <c r="Z82" s="85"/>
      <c r="AA82" s="105">
        <v>0.2349</v>
      </c>
      <c r="AB82" s="88"/>
      <c r="AC82" s="85"/>
      <c r="AD82" s="89"/>
      <c r="AE82" s="91"/>
      <c r="AF82" s="89"/>
      <c r="AG82" s="90"/>
      <c r="AH82" s="90"/>
      <c r="AI82" s="86"/>
      <c r="AJ82" s="92">
        <v>1</v>
      </c>
      <c r="AK82" s="93">
        <v>0</v>
      </c>
    </row>
    <row r="83" spans="1:37" s="94" customFormat="1" ht="30" customHeight="1">
      <c r="A83" s="84">
        <f t="shared" si="4"/>
        <v>74</v>
      </c>
      <c r="B83" s="74"/>
      <c r="C83" s="74"/>
      <c r="D83" s="85"/>
      <c r="E83" s="85"/>
      <c r="F83" s="85">
        <v>4</v>
      </c>
      <c r="G83" s="85"/>
      <c r="H83" s="85"/>
      <c r="I83" s="85"/>
      <c r="J83" s="85"/>
      <c r="K83" s="85"/>
      <c r="L83" s="116" t="s">
        <v>709</v>
      </c>
      <c r="M83" s="74" t="s">
        <v>710</v>
      </c>
      <c r="N83" s="86" t="s">
        <v>711</v>
      </c>
      <c r="O83" s="85" t="s">
        <v>398</v>
      </c>
      <c r="P83" s="86" t="s">
        <v>497</v>
      </c>
      <c r="Q83" s="87"/>
      <c r="R83" s="87" t="s">
        <v>400</v>
      </c>
      <c r="S83" s="116" t="s">
        <v>709</v>
      </c>
      <c r="T83" s="85"/>
      <c r="U83" s="86" t="s">
        <v>402</v>
      </c>
      <c r="V83" s="88" t="s">
        <v>401</v>
      </c>
      <c r="W83" s="85" t="s">
        <v>32</v>
      </c>
      <c r="X83" s="106" t="s">
        <v>712</v>
      </c>
      <c r="Y83" s="85" t="s">
        <v>22</v>
      </c>
      <c r="Z83" s="85"/>
      <c r="AA83" s="105">
        <v>3.8E-3</v>
      </c>
      <c r="AB83" s="88"/>
      <c r="AC83" s="85"/>
      <c r="AD83" s="89"/>
      <c r="AE83" s="91"/>
      <c r="AF83" s="89"/>
      <c r="AG83" s="90"/>
      <c r="AH83" s="90"/>
      <c r="AI83" s="86"/>
      <c r="AJ83" s="92">
        <v>2</v>
      </c>
      <c r="AK83" s="93">
        <v>0</v>
      </c>
    </row>
    <row r="84" spans="1:37" s="94" customFormat="1" ht="30" customHeight="1">
      <c r="A84" s="84">
        <f t="shared" si="4"/>
        <v>75</v>
      </c>
      <c r="B84" s="74"/>
      <c r="C84" s="74"/>
      <c r="D84" s="85"/>
      <c r="E84" s="85">
        <v>3</v>
      </c>
      <c r="F84" s="85"/>
      <c r="G84" s="85"/>
      <c r="H84" s="85"/>
      <c r="I84" s="85"/>
      <c r="J84" s="85"/>
      <c r="K84" s="85"/>
      <c r="L84" s="115" t="s">
        <v>713</v>
      </c>
      <c r="M84" s="74" t="s">
        <v>714</v>
      </c>
      <c r="N84" s="86"/>
      <c r="O84" s="85" t="s">
        <v>398</v>
      </c>
      <c r="P84" s="86" t="s">
        <v>497</v>
      </c>
      <c r="Q84" s="87"/>
      <c r="R84" s="87" t="s">
        <v>400</v>
      </c>
      <c r="S84" s="115" t="s">
        <v>713</v>
      </c>
      <c r="T84" s="85"/>
      <c r="U84" s="86" t="s">
        <v>401</v>
      </c>
      <c r="V84" s="88" t="s">
        <v>402</v>
      </c>
      <c r="W84" s="125" t="s">
        <v>715</v>
      </c>
      <c r="X84" s="88" t="s">
        <v>716</v>
      </c>
      <c r="Y84" s="88"/>
      <c r="Z84" s="85"/>
      <c r="AA84" s="105">
        <v>3.9100000000000003E-2</v>
      </c>
      <c r="AB84" s="88" t="s">
        <v>316</v>
      </c>
      <c r="AC84" s="85"/>
      <c r="AD84" s="89"/>
      <c r="AE84" s="91"/>
      <c r="AF84" s="89"/>
      <c r="AG84" s="90"/>
      <c r="AH84" s="90"/>
      <c r="AI84" s="86" t="s">
        <v>717</v>
      </c>
      <c r="AJ84" s="92">
        <v>1</v>
      </c>
      <c r="AK84" s="93">
        <v>0</v>
      </c>
    </row>
    <row r="85" spans="1:37" s="94" customFormat="1" ht="30" customHeight="1">
      <c r="A85" s="84">
        <f t="shared" si="4"/>
        <v>76</v>
      </c>
      <c r="B85" s="74"/>
      <c r="C85" s="74"/>
      <c r="D85" s="85"/>
      <c r="E85" s="85">
        <v>3</v>
      </c>
      <c r="F85" s="85"/>
      <c r="G85" s="85"/>
      <c r="H85" s="85"/>
      <c r="I85" s="85"/>
      <c r="J85" s="85"/>
      <c r="K85" s="85"/>
      <c r="L85" s="115" t="s">
        <v>718</v>
      </c>
      <c r="M85" s="74" t="s">
        <v>719</v>
      </c>
      <c r="N85" s="86"/>
      <c r="O85" s="85" t="s">
        <v>398</v>
      </c>
      <c r="P85" s="86" t="s">
        <v>497</v>
      </c>
      <c r="Q85" s="87"/>
      <c r="R85" s="87" t="s">
        <v>400</v>
      </c>
      <c r="S85" s="115" t="s">
        <v>720</v>
      </c>
      <c r="T85" s="85"/>
      <c r="U85" s="86" t="s">
        <v>401</v>
      </c>
      <c r="V85" s="88" t="s">
        <v>402</v>
      </c>
      <c r="W85" s="85" t="s">
        <v>41</v>
      </c>
      <c r="X85" s="106" t="s">
        <v>712</v>
      </c>
      <c r="Y85" s="85" t="s">
        <v>22</v>
      </c>
      <c r="Z85" s="85"/>
      <c r="AA85" s="105">
        <v>2E-3</v>
      </c>
      <c r="AB85" s="88"/>
      <c r="AC85" s="85"/>
      <c r="AD85" s="89"/>
      <c r="AE85" s="91"/>
      <c r="AF85" s="89"/>
      <c r="AG85" s="90"/>
      <c r="AH85" s="90"/>
      <c r="AI85" s="86" t="s">
        <v>544</v>
      </c>
      <c r="AJ85" s="92">
        <v>1</v>
      </c>
      <c r="AK85" s="93">
        <v>0</v>
      </c>
    </row>
    <row r="86" spans="1:37" s="94" customFormat="1" ht="30" customHeight="1">
      <c r="A86" s="84">
        <f t="shared" si="4"/>
        <v>77</v>
      </c>
      <c r="B86" s="74"/>
      <c r="C86" s="74"/>
      <c r="D86" s="85"/>
      <c r="E86" s="85">
        <v>3</v>
      </c>
      <c r="F86" s="85"/>
      <c r="G86" s="85"/>
      <c r="H86" s="85"/>
      <c r="I86" s="85"/>
      <c r="J86" s="85"/>
      <c r="K86" s="85"/>
      <c r="L86" s="48" t="s">
        <v>721</v>
      </c>
      <c r="M86" s="74" t="s">
        <v>710</v>
      </c>
      <c r="N86" s="86" t="s">
        <v>722</v>
      </c>
      <c r="O86" s="85" t="s">
        <v>398</v>
      </c>
      <c r="P86" s="86" t="s">
        <v>497</v>
      </c>
      <c r="Q86" s="87"/>
      <c r="R86" s="87" t="s">
        <v>400</v>
      </c>
      <c r="S86" s="48" t="s">
        <v>721</v>
      </c>
      <c r="T86" s="85"/>
      <c r="U86" s="86" t="s">
        <v>402</v>
      </c>
      <c r="V86" s="88" t="s">
        <v>401</v>
      </c>
      <c r="W86" s="85" t="s">
        <v>32</v>
      </c>
      <c r="X86" s="106" t="s">
        <v>712</v>
      </c>
      <c r="Y86" s="85" t="s">
        <v>22</v>
      </c>
      <c r="Z86" s="85"/>
      <c r="AA86" s="105">
        <v>6.9999999999999999E-4</v>
      </c>
      <c r="AB86" s="88"/>
      <c r="AC86" s="85"/>
      <c r="AD86" s="89"/>
      <c r="AE86" s="91"/>
      <c r="AF86" s="89"/>
      <c r="AG86" s="90"/>
      <c r="AH86" s="90"/>
      <c r="AI86" s="86"/>
      <c r="AJ86" s="92">
        <v>1</v>
      </c>
      <c r="AK86" s="93">
        <v>0</v>
      </c>
    </row>
    <row r="87" spans="1:37" s="94" customFormat="1" ht="30" customHeight="1">
      <c r="A87" s="84">
        <f t="shared" si="4"/>
        <v>78</v>
      </c>
      <c r="B87" s="74"/>
      <c r="C87" s="74"/>
      <c r="D87" s="85"/>
      <c r="E87" s="85">
        <v>3</v>
      </c>
      <c r="F87" s="85"/>
      <c r="G87" s="85"/>
      <c r="H87" s="85"/>
      <c r="I87" s="85"/>
      <c r="J87" s="85"/>
      <c r="K87" s="85"/>
      <c r="L87" s="95" t="s">
        <v>723</v>
      </c>
      <c r="M87" s="74" t="s">
        <v>724</v>
      </c>
      <c r="N87" s="86" t="s">
        <v>725</v>
      </c>
      <c r="O87" s="85" t="s">
        <v>398</v>
      </c>
      <c r="P87" s="86" t="s">
        <v>497</v>
      </c>
      <c r="Q87" s="87"/>
      <c r="R87" s="87" t="s">
        <v>400</v>
      </c>
      <c r="S87" s="95" t="s">
        <v>726</v>
      </c>
      <c r="T87" s="85"/>
      <c r="U87" s="86" t="s">
        <v>401</v>
      </c>
      <c r="V87" s="88" t="s">
        <v>402</v>
      </c>
      <c r="W87" s="85" t="s">
        <v>41</v>
      </c>
      <c r="X87" s="88" t="s">
        <v>712</v>
      </c>
      <c r="Y87" s="88"/>
      <c r="Z87" s="86" t="s">
        <v>727</v>
      </c>
      <c r="AA87" s="126">
        <v>0.38250000000000001</v>
      </c>
      <c r="AB87" s="88"/>
      <c r="AC87" s="85"/>
      <c r="AD87" s="89"/>
      <c r="AE87" s="91"/>
      <c r="AF87" s="89"/>
      <c r="AG87" s="90"/>
      <c r="AH87" s="90"/>
      <c r="AI87" s="86" t="s">
        <v>544</v>
      </c>
      <c r="AJ87" s="92">
        <v>1</v>
      </c>
      <c r="AK87" s="93">
        <v>0</v>
      </c>
    </row>
    <row r="88" spans="1:37" s="94" customFormat="1" ht="30" customHeight="1">
      <c r="A88" s="84">
        <f t="shared" si="4"/>
        <v>79</v>
      </c>
      <c r="B88" s="74"/>
      <c r="C88" s="74"/>
      <c r="D88" s="85"/>
      <c r="E88" s="85">
        <v>3</v>
      </c>
      <c r="F88" s="85"/>
      <c r="G88" s="85"/>
      <c r="H88" s="85"/>
      <c r="I88" s="85"/>
      <c r="J88" s="85"/>
      <c r="K88" s="85"/>
      <c r="L88" s="127" t="s">
        <v>728</v>
      </c>
      <c r="M88" s="74" t="s">
        <v>729</v>
      </c>
      <c r="N88" s="74"/>
      <c r="O88" s="85" t="s">
        <v>398</v>
      </c>
      <c r="P88" s="86" t="s">
        <v>497</v>
      </c>
      <c r="Q88" s="87"/>
      <c r="R88" s="87" t="s">
        <v>400</v>
      </c>
      <c r="S88" s="127" t="s">
        <v>728</v>
      </c>
      <c r="T88" s="85"/>
      <c r="U88" s="86" t="s">
        <v>402</v>
      </c>
      <c r="V88" s="88" t="s">
        <v>401</v>
      </c>
      <c r="W88" s="85" t="s">
        <v>558</v>
      </c>
      <c r="X88" s="116" t="s">
        <v>730</v>
      </c>
      <c r="Y88" s="85" t="s">
        <v>22</v>
      </c>
      <c r="Z88" s="85"/>
      <c r="AA88" s="105">
        <v>2.7799999999999998E-2</v>
      </c>
      <c r="AB88" s="88"/>
      <c r="AC88" s="85"/>
      <c r="AD88" s="89"/>
      <c r="AE88" s="91"/>
      <c r="AF88" s="89"/>
      <c r="AG88" s="90"/>
      <c r="AH88" s="90"/>
      <c r="AI88" s="86"/>
      <c r="AJ88" s="92">
        <v>1</v>
      </c>
      <c r="AK88" s="93">
        <v>0</v>
      </c>
    </row>
    <row r="89" spans="1:37" s="94" customFormat="1" ht="30" customHeight="1">
      <c r="A89" s="84">
        <f t="shared" si="4"/>
        <v>80</v>
      </c>
      <c r="B89" s="74"/>
      <c r="C89" s="74"/>
      <c r="D89" s="85"/>
      <c r="E89" s="85">
        <v>3</v>
      </c>
      <c r="F89" s="85"/>
      <c r="G89" s="85"/>
      <c r="H89" s="85"/>
      <c r="I89" s="85"/>
      <c r="J89" s="85"/>
      <c r="K89" s="85"/>
      <c r="L89" s="127" t="s">
        <v>731</v>
      </c>
      <c r="M89" s="74" t="s">
        <v>732</v>
      </c>
      <c r="N89" s="74"/>
      <c r="O89" s="85" t="s">
        <v>398</v>
      </c>
      <c r="P89" s="86" t="s">
        <v>497</v>
      </c>
      <c r="Q89" s="87"/>
      <c r="R89" s="87" t="s">
        <v>400</v>
      </c>
      <c r="S89" s="127" t="s">
        <v>731</v>
      </c>
      <c r="T89" s="85"/>
      <c r="U89" s="86" t="s">
        <v>402</v>
      </c>
      <c r="V89" s="88" t="s">
        <v>401</v>
      </c>
      <c r="W89" s="85" t="s">
        <v>32</v>
      </c>
      <c r="X89" s="106"/>
      <c r="Y89" s="85"/>
      <c r="Z89" s="85"/>
      <c r="AA89" s="105">
        <v>3.0000000000000001E-3</v>
      </c>
      <c r="AB89" s="88" t="s">
        <v>733</v>
      </c>
      <c r="AC89" s="85"/>
      <c r="AD89" s="89"/>
      <c r="AE89" s="91"/>
      <c r="AF89" s="89"/>
      <c r="AG89" s="90"/>
      <c r="AH89" s="90"/>
      <c r="AI89" s="86"/>
      <c r="AJ89" s="92">
        <v>1</v>
      </c>
      <c r="AK89" s="93">
        <v>0</v>
      </c>
    </row>
    <row r="90" spans="1:37" s="94" customFormat="1" ht="30" customHeight="1">
      <c r="A90" s="84">
        <f t="shared" si="4"/>
        <v>81</v>
      </c>
      <c r="B90" s="74"/>
      <c r="C90" s="74"/>
      <c r="D90" s="85"/>
      <c r="E90" s="85">
        <v>3</v>
      </c>
      <c r="F90" s="85"/>
      <c r="G90" s="85"/>
      <c r="H90" s="85"/>
      <c r="I90" s="85"/>
      <c r="J90" s="85"/>
      <c r="K90" s="85"/>
      <c r="L90" s="128" t="s">
        <v>734</v>
      </c>
      <c r="M90" s="74" t="s">
        <v>735</v>
      </c>
      <c r="N90" s="74" t="s">
        <v>736</v>
      </c>
      <c r="O90" s="85" t="s">
        <v>398</v>
      </c>
      <c r="P90" s="86" t="s">
        <v>497</v>
      </c>
      <c r="Q90" s="87"/>
      <c r="R90" s="87" t="s">
        <v>400</v>
      </c>
      <c r="S90" s="128" t="s">
        <v>734</v>
      </c>
      <c r="T90" s="85"/>
      <c r="U90" s="86" t="s">
        <v>402</v>
      </c>
      <c r="V90" s="88" t="s">
        <v>401</v>
      </c>
      <c r="W90" s="85" t="s">
        <v>32</v>
      </c>
      <c r="X90" s="106"/>
      <c r="Y90" s="85" t="s">
        <v>22</v>
      </c>
      <c r="Z90" s="85"/>
      <c r="AA90" s="105">
        <v>1E-3</v>
      </c>
      <c r="AB90" s="88" t="s">
        <v>733</v>
      </c>
      <c r="AC90" s="85"/>
      <c r="AD90" s="89"/>
      <c r="AE90" s="91"/>
      <c r="AF90" s="89"/>
      <c r="AG90" s="90"/>
      <c r="AH90" s="90"/>
      <c r="AI90" s="86"/>
      <c r="AJ90" s="92">
        <v>1</v>
      </c>
      <c r="AK90" s="93">
        <v>0</v>
      </c>
    </row>
    <row r="91" spans="1:37" s="94" customFormat="1" ht="30" customHeight="1">
      <c r="A91" s="84">
        <f t="shared" si="4"/>
        <v>82</v>
      </c>
      <c r="B91" s="74"/>
      <c r="C91" s="74"/>
      <c r="D91" s="85"/>
      <c r="E91" s="85">
        <v>3</v>
      </c>
      <c r="F91" s="85"/>
      <c r="G91" s="85"/>
      <c r="H91" s="85"/>
      <c r="I91" s="85"/>
      <c r="J91" s="85"/>
      <c r="K91" s="85"/>
      <c r="L91" s="127" t="s">
        <v>737</v>
      </c>
      <c r="M91" s="74" t="s">
        <v>738</v>
      </c>
      <c r="N91" s="85"/>
      <c r="O91" s="85" t="s">
        <v>398</v>
      </c>
      <c r="P91" s="86" t="s">
        <v>497</v>
      </c>
      <c r="Q91" s="87"/>
      <c r="R91" s="87" t="s">
        <v>400</v>
      </c>
      <c r="S91" s="127" t="s">
        <v>739</v>
      </c>
      <c r="T91" s="85"/>
      <c r="U91" s="86" t="s">
        <v>401</v>
      </c>
      <c r="V91" s="88" t="s">
        <v>402</v>
      </c>
      <c r="W91" s="85" t="s">
        <v>41</v>
      </c>
      <c r="X91" s="88" t="s">
        <v>712</v>
      </c>
      <c r="Y91" s="85" t="s">
        <v>22</v>
      </c>
      <c r="Z91" s="85"/>
      <c r="AA91" s="105">
        <v>1E-3</v>
      </c>
      <c r="AB91" s="88"/>
      <c r="AC91" s="85"/>
      <c r="AD91" s="89"/>
      <c r="AE91" s="91"/>
      <c r="AF91" s="89"/>
      <c r="AG91" s="90"/>
      <c r="AH91" s="90"/>
      <c r="AI91" s="86" t="s">
        <v>544</v>
      </c>
      <c r="AJ91" s="92">
        <v>1</v>
      </c>
      <c r="AK91" s="93">
        <v>0</v>
      </c>
    </row>
    <row r="92" spans="1:37" s="94" customFormat="1" ht="30" customHeight="1">
      <c r="A92" s="84">
        <f t="shared" si="4"/>
        <v>83</v>
      </c>
      <c r="B92" s="74"/>
      <c r="C92" s="74"/>
      <c r="D92" s="85">
        <v>2</v>
      </c>
      <c r="E92" s="85"/>
      <c r="F92" s="85"/>
      <c r="G92" s="85"/>
      <c r="H92" s="85"/>
      <c r="I92" s="85"/>
      <c r="J92" s="85"/>
      <c r="K92" s="85"/>
      <c r="L92" s="127" t="s">
        <v>740</v>
      </c>
      <c r="M92" s="74" t="s">
        <v>741</v>
      </c>
      <c r="N92" s="86"/>
      <c r="O92" s="85" t="s">
        <v>398</v>
      </c>
      <c r="P92" s="86" t="s">
        <v>497</v>
      </c>
      <c r="Q92" s="87"/>
      <c r="R92" s="87" t="s">
        <v>400</v>
      </c>
      <c r="S92" s="127" t="s">
        <v>740</v>
      </c>
      <c r="T92" s="85"/>
      <c r="U92" s="86" t="s">
        <v>402</v>
      </c>
      <c r="V92" s="88" t="s">
        <v>401</v>
      </c>
      <c r="W92" s="85" t="s">
        <v>505</v>
      </c>
      <c r="X92" s="106" t="s">
        <v>742</v>
      </c>
      <c r="Y92" s="85" t="s">
        <v>22</v>
      </c>
      <c r="Z92" s="85" t="s">
        <v>743</v>
      </c>
      <c r="AA92" s="105">
        <v>0.14799999999999999</v>
      </c>
      <c r="AB92" s="88"/>
      <c r="AC92" s="85"/>
      <c r="AD92" s="89"/>
      <c r="AE92" s="91"/>
      <c r="AF92" s="89"/>
      <c r="AG92" s="90"/>
      <c r="AH92" s="90"/>
      <c r="AI92" s="86"/>
      <c r="AJ92" s="92">
        <v>1</v>
      </c>
      <c r="AK92" s="93">
        <v>0</v>
      </c>
    </row>
    <row r="93" spans="1:37" s="94" customFormat="1" ht="30" customHeight="1">
      <c r="A93" s="84">
        <f t="shared" si="4"/>
        <v>84</v>
      </c>
      <c r="B93" s="86"/>
      <c r="C93" s="86"/>
      <c r="D93" s="85">
        <v>2</v>
      </c>
      <c r="E93" s="129"/>
      <c r="F93" s="129"/>
      <c r="G93" s="129"/>
      <c r="H93" s="129"/>
      <c r="I93" s="129"/>
      <c r="J93" s="129"/>
      <c r="K93" s="130"/>
      <c r="L93" s="74" t="s">
        <v>744</v>
      </c>
      <c r="M93" s="74" t="s">
        <v>745</v>
      </c>
      <c r="N93" s="85" t="s">
        <v>746</v>
      </c>
      <c r="O93" s="85" t="s">
        <v>407</v>
      </c>
      <c r="P93" s="86" t="s">
        <v>497</v>
      </c>
      <c r="Q93" s="86"/>
      <c r="R93" s="87" t="s">
        <v>400</v>
      </c>
      <c r="S93" s="74" t="s">
        <v>744</v>
      </c>
      <c r="T93" s="85"/>
      <c r="U93" s="86" t="s">
        <v>402</v>
      </c>
      <c r="V93" s="88" t="s">
        <v>401</v>
      </c>
      <c r="W93" s="85" t="s">
        <v>32</v>
      </c>
      <c r="X93" s="86"/>
      <c r="Y93" s="86"/>
      <c r="Z93" s="86"/>
      <c r="AA93" s="126">
        <v>3.0000000000000001E-3</v>
      </c>
      <c r="AB93" s="95" t="s">
        <v>747</v>
      </c>
      <c r="AC93" s="86"/>
      <c r="AD93" s="126"/>
      <c r="AE93" s="131"/>
      <c r="AF93" s="126"/>
      <c r="AG93" s="90"/>
      <c r="AH93" s="90"/>
      <c r="AI93" s="86"/>
      <c r="AJ93" s="132">
        <v>6</v>
      </c>
      <c r="AK93" s="93">
        <v>0</v>
      </c>
    </row>
    <row r="94" spans="1:37" s="94" customFormat="1" ht="30" customHeight="1">
      <c r="A94" s="84">
        <f t="shared" si="4"/>
        <v>85</v>
      </c>
      <c r="B94" s="86"/>
      <c r="C94" s="86"/>
      <c r="D94" s="86">
        <v>2</v>
      </c>
      <c r="E94" s="86"/>
      <c r="F94" s="86"/>
      <c r="G94" s="86"/>
      <c r="H94" s="86"/>
      <c r="I94" s="86"/>
      <c r="J94" s="86"/>
      <c r="K94" s="86"/>
      <c r="L94" s="116" t="s">
        <v>748</v>
      </c>
      <c r="M94" s="74" t="s">
        <v>749</v>
      </c>
      <c r="N94" s="86"/>
      <c r="O94" s="95" t="s">
        <v>398</v>
      </c>
      <c r="P94" s="86" t="s">
        <v>497</v>
      </c>
      <c r="Q94" s="133"/>
      <c r="R94" s="87" t="s">
        <v>400</v>
      </c>
      <c r="S94" s="116" t="s">
        <v>748</v>
      </c>
      <c r="T94" s="85"/>
      <c r="U94" s="86" t="s">
        <v>402</v>
      </c>
      <c r="V94" s="85" t="s">
        <v>401</v>
      </c>
      <c r="W94" s="85" t="s">
        <v>513</v>
      </c>
      <c r="X94" s="106" t="s">
        <v>742</v>
      </c>
      <c r="Y94" s="74"/>
      <c r="Z94" s="86"/>
      <c r="AA94" s="89">
        <v>0.8</v>
      </c>
      <c r="AB94" s="95"/>
      <c r="AC94" s="89"/>
      <c r="AD94" s="89"/>
      <c r="AE94" s="91"/>
      <c r="AF94" s="89"/>
      <c r="AG94" s="90"/>
      <c r="AH94" s="90"/>
      <c r="AI94" s="86"/>
      <c r="AJ94" s="134">
        <v>1</v>
      </c>
      <c r="AK94" s="93">
        <v>0</v>
      </c>
    </row>
    <row r="95" spans="1:37" s="137" customFormat="1" ht="30" customHeight="1">
      <c r="A95" s="84">
        <f t="shared" si="4"/>
        <v>86</v>
      </c>
      <c r="B95" s="34"/>
      <c r="C95" s="34">
        <v>1</v>
      </c>
      <c r="D95" s="34"/>
      <c r="E95" s="34"/>
      <c r="F95" s="34"/>
      <c r="G95" s="34"/>
      <c r="H95" s="34"/>
      <c r="I95" s="34"/>
      <c r="J95" s="34"/>
      <c r="K95" s="97"/>
      <c r="L95" s="98" t="s">
        <v>750</v>
      </c>
      <c r="M95" s="99" t="s">
        <v>751</v>
      </c>
      <c r="N95" s="135" t="s">
        <v>44</v>
      </c>
      <c r="O95" s="101" t="s">
        <v>400</v>
      </c>
      <c r="P95" s="100" t="s">
        <v>497</v>
      </c>
      <c r="Q95" s="73"/>
      <c r="R95" s="97" t="s">
        <v>400</v>
      </c>
      <c r="S95" s="34" t="str">
        <f t="shared" ref="S95" si="5">L95</f>
        <v>BFA0010038</v>
      </c>
      <c r="T95" s="34" t="s">
        <v>400</v>
      </c>
      <c r="U95" s="34" t="s">
        <v>402</v>
      </c>
      <c r="V95" s="34" t="s">
        <v>401</v>
      </c>
      <c r="W95" s="34" t="s">
        <v>32</v>
      </c>
      <c r="X95" s="34" t="s">
        <v>22</v>
      </c>
      <c r="Y95" s="96" t="s">
        <v>22</v>
      </c>
      <c r="Z95" s="34" t="s">
        <v>752</v>
      </c>
      <c r="AA95" s="136">
        <v>2.5999999999999999E-3</v>
      </c>
      <c r="AB95" s="34" t="s">
        <v>747</v>
      </c>
      <c r="AC95" s="136"/>
      <c r="AD95" s="73"/>
      <c r="AE95" s="73"/>
      <c r="AF95" s="73"/>
      <c r="AG95" s="73"/>
      <c r="AH95" s="73"/>
      <c r="AI95" s="34"/>
      <c r="AJ95" s="100">
        <v>11</v>
      </c>
      <c r="AK95" s="100">
        <v>0</v>
      </c>
    </row>
    <row r="96" spans="1:37" s="247" customFormat="1" ht="30" customHeight="1">
      <c r="A96" s="236">
        <f t="shared" si="4"/>
        <v>87</v>
      </c>
      <c r="B96" s="237"/>
      <c r="C96" s="237">
        <v>1</v>
      </c>
      <c r="D96" s="238"/>
      <c r="E96" s="238"/>
      <c r="F96" s="238"/>
      <c r="G96" s="238"/>
      <c r="H96" s="238"/>
      <c r="I96" s="238"/>
      <c r="J96" s="238"/>
      <c r="K96" s="238"/>
      <c r="L96" s="281" t="s">
        <v>901</v>
      </c>
      <c r="M96" s="237" t="s">
        <v>753</v>
      </c>
      <c r="N96" s="238"/>
      <c r="O96" s="238" t="s">
        <v>398</v>
      </c>
      <c r="P96" s="235" t="s">
        <v>497</v>
      </c>
      <c r="Q96" s="240"/>
      <c r="R96" s="240" t="s">
        <v>400</v>
      </c>
      <c r="S96" s="256" t="s">
        <v>896</v>
      </c>
      <c r="T96" s="241" t="s">
        <v>896</v>
      </c>
      <c r="U96" s="235" t="s">
        <v>402</v>
      </c>
      <c r="V96" s="242" t="s">
        <v>401</v>
      </c>
      <c r="W96" s="238" t="s">
        <v>498</v>
      </c>
      <c r="X96" s="257" t="s">
        <v>24</v>
      </c>
      <c r="Y96" s="238" t="s">
        <v>22</v>
      </c>
      <c r="Z96" s="238"/>
      <c r="AA96" s="258">
        <v>3.7183999999999999</v>
      </c>
      <c r="AB96" s="242"/>
      <c r="AC96" s="238"/>
      <c r="AD96" s="243"/>
      <c r="AE96" s="245"/>
      <c r="AF96" s="243"/>
      <c r="AG96" s="244"/>
      <c r="AH96" s="244"/>
      <c r="AI96" s="235"/>
      <c r="AJ96" s="246">
        <v>0</v>
      </c>
      <c r="AK96" s="100">
        <v>0</v>
      </c>
    </row>
    <row r="97" spans="1:37" s="247" customFormat="1" ht="30" customHeight="1">
      <c r="A97" s="236">
        <f t="shared" si="4"/>
        <v>88</v>
      </c>
      <c r="B97" s="237"/>
      <c r="C97" s="237">
        <v>1</v>
      </c>
      <c r="D97" s="238"/>
      <c r="E97" s="238"/>
      <c r="F97" s="238"/>
      <c r="G97" s="238"/>
      <c r="H97" s="238"/>
      <c r="I97" s="238"/>
      <c r="J97" s="238"/>
      <c r="K97" s="238"/>
      <c r="L97" s="281" t="s">
        <v>902</v>
      </c>
      <c r="M97" s="237" t="s">
        <v>753</v>
      </c>
      <c r="N97" s="238"/>
      <c r="O97" s="238" t="s">
        <v>398</v>
      </c>
      <c r="P97" s="235" t="s">
        <v>497</v>
      </c>
      <c r="Q97" s="240"/>
      <c r="R97" s="240" t="s">
        <v>400</v>
      </c>
      <c r="S97" s="256" t="s">
        <v>896</v>
      </c>
      <c r="T97" s="241" t="s">
        <v>896</v>
      </c>
      <c r="U97" s="235" t="s">
        <v>402</v>
      </c>
      <c r="V97" s="242" t="s">
        <v>401</v>
      </c>
      <c r="W97" s="238" t="s">
        <v>498</v>
      </c>
      <c r="X97" s="257" t="s">
        <v>24</v>
      </c>
      <c r="Y97" s="238" t="s">
        <v>22</v>
      </c>
      <c r="Z97" s="238"/>
      <c r="AA97" s="258">
        <v>3.7183999999999999</v>
      </c>
      <c r="AB97" s="242"/>
      <c r="AC97" s="238"/>
      <c r="AD97" s="243"/>
      <c r="AE97" s="245"/>
      <c r="AF97" s="243"/>
      <c r="AG97" s="244"/>
      <c r="AH97" s="244"/>
      <c r="AI97" s="235"/>
      <c r="AJ97" s="246">
        <v>0</v>
      </c>
      <c r="AK97" s="100">
        <v>0</v>
      </c>
    </row>
    <row r="98" spans="1:37" s="247" customFormat="1" ht="30" customHeight="1">
      <c r="A98" s="236">
        <f t="shared" si="4"/>
        <v>89</v>
      </c>
      <c r="B98" s="237"/>
      <c r="C98" s="237"/>
      <c r="D98" s="238">
        <v>2</v>
      </c>
      <c r="E98" s="238"/>
      <c r="F98" s="237"/>
      <c r="G98" s="237"/>
      <c r="H98" s="237"/>
      <c r="I98" s="237"/>
      <c r="J98" s="237"/>
      <c r="K98" s="237"/>
      <c r="L98" s="283" t="s">
        <v>903</v>
      </c>
      <c r="M98" s="284" t="s">
        <v>906</v>
      </c>
      <c r="N98" s="238"/>
      <c r="O98" s="238" t="s">
        <v>398</v>
      </c>
      <c r="P98" s="235" t="s">
        <v>497</v>
      </c>
      <c r="Q98" s="240"/>
      <c r="R98" s="240" t="s">
        <v>400</v>
      </c>
      <c r="S98" s="256" t="s">
        <v>896</v>
      </c>
      <c r="T98" s="241" t="s">
        <v>896</v>
      </c>
      <c r="U98" s="235" t="s">
        <v>402</v>
      </c>
      <c r="V98" s="242" t="s">
        <v>401</v>
      </c>
      <c r="W98" s="238" t="s">
        <v>500</v>
      </c>
      <c r="X98" s="257" t="s">
        <v>24</v>
      </c>
      <c r="Y98" s="238" t="s">
        <v>22</v>
      </c>
      <c r="Z98" s="235" t="s">
        <v>754</v>
      </c>
      <c r="AA98" s="258">
        <v>0.4</v>
      </c>
      <c r="AB98" s="244"/>
      <c r="AC98" s="244"/>
      <c r="AD98" s="243"/>
      <c r="AE98" s="245"/>
      <c r="AF98" s="243"/>
      <c r="AG98" s="244"/>
      <c r="AH98" s="244"/>
      <c r="AI98" s="235"/>
      <c r="AJ98" s="246">
        <v>0</v>
      </c>
      <c r="AK98" s="100">
        <v>0</v>
      </c>
    </row>
    <row r="99" spans="1:37" s="247" customFormat="1" ht="30" customHeight="1">
      <c r="A99" s="236">
        <f t="shared" si="4"/>
        <v>90</v>
      </c>
      <c r="B99" s="237"/>
      <c r="C99" s="237"/>
      <c r="D99" s="238">
        <v>2</v>
      </c>
      <c r="E99" s="238"/>
      <c r="F99" s="237"/>
      <c r="G99" s="237"/>
      <c r="H99" s="237"/>
      <c r="I99" s="237"/>
      <c r="J99" s="237"/>
      <c r="K99" s="237"/>
      <c r="L99" s="282" t="s">
        <v>904</v>
      </c>
      <c r="M99" s="237" t="s">
        <v>756</v>
      </c>
      <c r="N99" s="238"/>
      <c r="O99" s="238" t="s">
        <v>398</v>
      </c>
      <c r="P99" s="235" t="s">
        <v>497</v>
      </c>
      <c r="Q99" s="240"/>
      <c r="R99" s="240" t="s">
        <v>400</v>
      </c>
      <c r="S99" s="256" t="s">
        <v>755</v>
      </c>
      <c r="T99" s="241" t="s">
        <v>400</v>
      </c>
      <c r="U99" s="235" t="s">
        <v>402</v>
      </c>
      <c r="V99" s="242" t="s">
        <v>401</v>
      </c>
      <c r="W99" s="238" t="s">
        <v>757</v>
      </c>
      <c r="X99" s="257" t="s">
        <v>24</v>
      </c>
      <c r="Y99" s="238"/>
      <c r="Z99" s="235"/>
      <c r="AA99" s="252">
        <v>0.01</v>
      </c>
      <c r="AB99" s="244"/>
      <c r="AC99" s="244"/>
      <c r="AD99" s="243"/>
      <c r="AE99" s="245"/>
      <c r="AF99" s="243"/>
      <c r="AG99" s="244"/>
      <c r="AH99" s="244"/>
      <c r="AI99" s="235"/>
      <c r="AJ99" s="246">
        <v>0</v>
      </c>
      <c r="AK99" s="100">
        <v>0</v>
      </c>
    </row>
    <row r="100" spans="1:37" s="247" customFormat="1" ht="30" customHeight="1">
      <c r="A100" s="236">
        <f t="shared" si="4"/>
        <v>91</v>
      </c>
      <c r="B100" s="237"/>
      <c r="C100" s="237"/>
      <c r="D100" s="238">
        <v>2</v>
      </c>
      <c r="E100" s="238"/>
      <c r="F100" s="237"/>
      <c r="G100" s="237"/>
      <c r="H100" s="237"/>
      <c r="I100" s="237"/>
      <c r="J100" s="237"/>
      <c r="K100" s="237"/>
      <c r="L100" s="281" t="s">
        <v>905</v>
      </c>
      <c r="M100" s="259" t="s">
        <v>909</v>
      </c>
      <c r="N100" s="238"/>
      <c r="O100" s="238" t="s">
        <v>407</v>
      </c>
      <c r="P100" s="235" t="s">
        <v>497</v>
      </c>
      <c r="Q100" s="240"/>
      <c r="R100" s="238" t="s">
        <v>398</v>
      </c>
      <c r="S100" s="256" t="s">
        <v>758</v>
      </c>
      <c r="T100" s="238" t="s">
        <v>398</v>
      </c>
      <c r="U100" s="235" t="s">
        <v>402</v>
      </c>
      <c r="V100" s="242" t="s">
        <v>401</v>
      </c>
      <c r="W100" s="238" t="s">
        <v>759</v>
      </c>
      <c r="X100" s="257" t="s">
        <v>24</v>
      </c>
      <c r="Y100" s="238" t="s">
        <v>22</v>
      </c>
      <c r="Z100" s="235" t="s">
        <v>754</v>
      </c>
      <c r="AA100" s="260" t="e">
        <f>#REF!+#REF!*2+#REF!</f>
        <v>#REF!</v>
      </c>
      <c r="AB100" s="244"/>
      <c r="AC100" s="244"/>
      <c r="AD100" s="243"/>
      <c r="AE100" s="245"/>
      <c r="AF100" s="243"/>
      <c r="AG100" s="244"/>
      <c r="AH100" s="244"/>
      <c r="AI100" s="235"/>
      <c r="AJ100" s="246">
        <v>0</v>
      </c>
      <c r="AK100" s="100">
        <v>0</v>
      </c>
    </row>
    <row r="101" spans="1:37" s="94" customFormat="1" ht="30" customHeight="1">
      <c r="A101" s="84">
        <f t="shared" si="4"/>
        <v>92</v>
      </c>
      <c r="B101" s="85"/>
      <c r="C101" s="85"/>
      <c r="D101" s="85">
        <v>2</v>
      </c>
      <c r="E101" s="85"/>
      <c r="F101" s="86"/>
      <c r="G101" s="85"/>
      <c r="H101" s="85"/>
      <c r="I101" s="85"/>
      <c r="J101" s="85"/>
      <c r="K101" s="85"/>
      <c r="L101" s="74" t="s">
        <v>761</v>
      </c>
      <c r="M101" s="138" t="s">
        <v>762</v>
      </c>
      <c r="N101" s="85"/>
      <c r="O101" s="85" t="s">
        <v>398</v>
      </c>
      <c r="P101" s="86" t="s">
        <v>497</v>
      </c>
      <c r="Q101" s="87"/>
      <c r="R101" s="87" t="s">
        <v>400</v>
      </c>
      <c r="S101" s="74" t="s">
        <v>761</v>
      </c>
      <c r="T101" s="87"/>
      <c r="U101" s="86" t="s">
        <v>402</v>
      </c>
      <c r="V101" s="88" t="s">
        <v>401</v>
      </c>
      <c r="W101" s="85" t="s">
        <v>535</v>
      </c>
      <c r="X101" s="86" t="s">
        <v>24</v>
      </c>
      <c r="Y101" s="86"/>
      <c r="Z101" s="86"/>
      <c r="AA101" s="126">
        <f>AA102+AA103+AA108+AA111+AA107+AA114*2</f>
        <v>2.7664</v>
      </c>
      <c r="AB101" s="90"/>
      <c r="AC101" s="90"/>
      <c r="AD101" s="89"/>
      <c r="AE101" s="91"/>
      <c r="AF101" s="89"/>
      <c r="AG101" s="90"/>
      <c r="AH101" s="90"/>
      <c r="AI101" s="86"/>
      <c r="AJ101" s="92">
        <v>1</v>
      </c>
      <c r="AK101" s="93">
        <v>0</v>
      </c>
    </row>
    <row r="102" spans="1:37" s="94" customFormat="1" ht="30" customHeight="1">
      <c r="A102" s="84">
        <f t="shared" si="4"/>
        <v>93</v>
      </c>
      <c r="B102" s="85"/>
      <c r="C102" s="85"/>
      <c r="D102" s="85"/>
      <c r="E102" s="85">
        <v>3</v>
      </c>
      <c r="F102" s="86"/>
      <c r="G102" s="85"/>
      <c r="H102" s="85"/>
      <c r="I102" s="85"/>
      <c r="J102" s="85"/>
      <c r="K102" s="85"/>
      <c r="L102" s="74" t="s">
        <v>429</v>
      </c>
      <c r="M102" s="74" t="s">
        <v>428</v>
      </c>
      <c r="N102" s="85"/>
      <c r="O102" s="85" t="s">
        <v>398</v>
      </c>
      <c r="P102" s="86" t="s">
        <v>497</v>
      </c>
      <c r="Q102" s="87"/>
      <c r="R102" s="87" t="s">
        <v>400</v>
      </c>
      <c r="S102" s="74" t="s">
        <v>429</v>
      </c>
      <c r="T102" s="87"/>
      <c r="U102" s="86" t="s">
        <v>402</v>
      </c>
      <c r="V102" s="88" t="s">
        <v>401</v>
      </c>
      <c r="W102" s="85" t="s">
        <v>533</v>
      </c>
      <c r="X102" s="74" t="s">
        <v>763</v>
      </c>
      <c r="Y102" s="86" t="s">
        <v>637</v>
      </c>
      <c r="Z102" s="86"/>
      <c r="AA102" s="105">
        <v>1.3669</v>
      </c>
      <c r="AB102" s="90"/>
      <c r="AC102" s="90"/>
      <c r="AD102" s="89"/>
      <c r="AE102" s="91"/>
      <c r="AF102" s="89"/>
      <c r="AG102" s="90"/>
      <c r="AH102" s="90"/>
      <c r="AI102" s="86"/>
      <c r="AJ102" s="92">
        <v>1</v>
      </c>
      <c r="AK102" s="93">
        <v>0</v>
      </c>
    </row>
    <row r="103" spans="1:37" s="94" customFormat="1" ht="30" customHeight="1">
      <c r="A103" s="84">
        <f t="shared" si="4"/>
        <v>94</v>
      </c>
      <c r="B103" s="85"/>
      <c r="C103" s="85"/>
      <c r="D103" s="85"/>
      <c r="E103" s="85">
        <v>3</v>
      </c>
      <c r="F103" s="86"/>
      <c r="G103" s="85"/>
      <c r="H103" s="85"/>
      <c r="I103" s="85"/>
      <c r="J103" s="85"/>
      <c r="K103" s="85"/>
      <c r="L103" s="74" t="s">
        <v>764</v>
      </c>
      <c r="M103" s="74" t="s">
        <v>765</v>
      </c>
      <c r="N103" s="85"/>
      <c r="O103" s="85" t="s">
        <v>398</v>
      </c>
      <c r="P103" s="86" t="s">
        <v>497</v>
      </c>
      <c r="Q103" s="87"/>
      <c r="R103" s="87" t="s">
        <v>400</v>
      </c>
      <c r="S103" s="74" t="s">
        <v>764</v>
      </c>
      <c r="T103" s="87"/>
      <c r="U103" s="86" t="s">
        <v>402</v>
      </c>
      <c r="V103" s="88" t="s">
        <v>401</v>
      </c>
      <c r="W103" s="85" t="s">
        <v>535</v>
      </c>
      <c r="X103" s="74" t="s">
        <v>24</v>
      </c>
      <c r="Y103" s="86"/>
      <c r="Z103" s="86"/>
      <c r="AA103" s="105">
        <f>AA104*2+AA105+AA106</f>
        <v>0.50059999999999993</v>
      </c>
      <c r="AB103" s="90"/>
      <c r="AC103" s="90"/>
      <c r="AD103" s="89"/>
      <c r="AE103" s="91"/>
      <c r="AF103" s="89"/>
      <c r="AG103" s="90"/>
      <c r="AH103" s="90"/>
      <c r="AI103" s="86"/>
      <c r="AJ103" s="92">
        <v>1</v>
      </c>
      <c r="AK103" s="93">
        <v>0</v>
      </c>
    </row>
    <row r="104" spans="1:37" s="94" customFormat="1" ht="30" customHeight="1">
      <c r="A104" s="84">
        <f t="shared" si="4"/>
        <v>95</v>
      </c>
      <c r="B104" s="85"/>
      <c r="C104" s="85"/>
      <c r="D104" s="85"/>
      <c r="E104" s="85"/>
      <c r="F104" s="86">
        <v>4</v>
      </c>
      <c r="G104" s="85"/>
      <c r="H104" s="85"/>
      <c r="I104" s="85"/>
      <c r="J104" s="85"/>
      <c r="K104" s="85"/>
      <c r="L104" s="74" t="s">
        <v>766</v>
      </c>
      <c r="M104" s="106" t="s">
        <v>767</v>
      </c>
      <c r="N104" s="85"/>
      <c r="O104" s="85" t="s">
        <v>398</v>
      </c>
      <c r="P104" s="86" t="s">
        <v>497</v>
      </c>
      <c r="Q104" s="87"/>
      <c r="R104" s="87" t="s">
        <v>400</v>
      </c>
      <c r="S104" s="74" t="s">
        <v>766</v>
      </c>
      <c r="T104" s="87"/>
      <c r="U104" s="86" t="s">
        <v>402</v>
      </c>
      <c r="V104" s="88" t="s">
        <v>401</v>
      </c>
      <c r="W104" s="85" t="s">
        <v>514</v>
      </c>
      <c r="X104" s="106" t="s">
        <v>768</v>
      </c>
      <c r="Y104" s="86" t="s">
        <v>629</v>
      </c>
      <c r="Z104" s="85"/>
      <c r="AA104" s="105">
        <v>0.1143</v>
      </c>
      <c r="AB104" s="90"/>
      <c r="AC104" s="90"/>
      <c r="AD104" s="89"/>
      <c r="AE104" s="91"/>
      <c r="AF104" s="89"/>
      <c r="AG104" s="90"/>
      <c r="AH104" s="90"/>
      <c r="AI104" s="86"/>
      <c r="AJ104" s="92">
        <v>2</v>
      </c>
      <c r="AK104" s="93">
        <v>0</v>
      </c>
    </row>
    <row r="105" spans="1:37" s="94" customFormat="1" ht="30" customHeight="1">
      <c r="A105" s="84">
        <f t="shared" si="4"/>
        <v>96</v>
      </c>
      <c r="B105" s="85"/>
      <c r="C105" s="85"/>
      <c r="D105" s="85"/>
      <c r="E105" s="85"/>
      <c r="F105" s="85">
        <v>4</v>
      </c>
      <c r="G105" s="85"/>
      <c r="H105" s="85"/>
      <c r="I105" s="85"/>
      <c r="J105" s="85"/>
      <c r="K105" s="85"/>
      <c r="L105" s="74" t="s">
        <v>769</v>
      </c>
      <c r="M105" s="106" t="s">
        <v>770</v>
      </c>
      <c r="N105" s="85"/>
      <c r="O105" s="85" t="s">
        <v>398</v>
      </c>
      <c r="P105" s="86" t="s">
        <v>497</v>
      </c>
      <c r="Q105" s="139"/>
      <c r="R105" s="87" t="s">
        <v>400</v>
      </c>
      <c r="S105" s="74" t="s">
        <v>769</v>
      </c>
      <c r="T105" s="87"/>
      <c r="U105" s="86" t="s">
        <v>402</v>
      </c>
      <c r="V105" s="88" t="s">
        <v>401</v>
      </c>
      <c r="W105" s="85" t="s">
        <v>514</v>
      </c>
      <c r="X105" s="106" t="s">
        <v>768</v>
      </c>
      <c r="Y105" s="86" t="s">
        <v>629</v>
      </c>
      <c r="Z105" s="85"/>
      <c r="AA105" s="105">
        <v>7.51E-2</v>
      </c>
      <c r="AB105" s="90"/>
      <c r="AC105" s="90"/>
      <c r="AD105" s="89"/>
      <c r="AE105" s="91"/>
      <c r="AF105" s="89"/>
      <c r="AG105" s="90"/>
      <c r="AH105" s="90"/>
      <c r="AI105" s="86"/>
      <c r="AJ105" s="92">
        <v>1</v>
      </c>
      <c r="AK105" s="93">
        <v>0</v>
      </c>
    </row>
    <row r="106" spans="1:37" s="94" customFormat="1" ht="30" customHeight="1">
      <c r="A106" s="84">
        <f t="shared" si="4"/>
        <v>97</v>
      </c>
      <c r="B106" s="85"/>
      <c r="C106" s="85"/>
      <c r="D106" s="85"/>
      <c r="E106" s="85"/>
      <c r="F106" s="85">
        <v>4</v>
      </c>
      <c r="G106" s="85"/>
      <c r="H106" s="85"/>
      <c r="I106" s="85"/>
      <c r="J106" s="85"/>
      <c r="K106" s="85"/>
      <c r="L106" s="74" t="s">
        <v>771</v>
      </c>
      <c r="M106" s="106" t="s">
        <v>772</v>
      </c>
      <c r="N106" s="85"/>
      <c r="O106" s="85" t="s">
        <v>398</v>
      </c>
      <c r="P106" s="86" t="s">
        <v>497</v>
      </c>
      <c r="Q106" s="85"/>
      <c r="R106" s="87" t="s">
        <v>400</v>
      </c>
      <c r="S106" s="74" t="s">
        <v>771</v>
      </c>
      <c r="T106" s="87"/>
      <c r="U106" s="86" t="s">
        <v>402</v>
      </c>
      <c r="V106" s="88" t="s">
        <v>401</v>
      </c>
      <c r="W106" s="85" t="s">
        <v>514</v>
      </c>
      <c r="X106" s="106" t="s">
        <v>768</v>
      </c>
      <c r="Y106" s="86" t="s">
        <v>629</v>
      </c>
      <c r="Z106" s="85"/>
      <c r="AA106" s="105">
        <v>0.19689999999999999</v>
      </c>
      <c r="AB106" s="90"/>
      <c r="AC106" s="90"/>
      <c r="AD106" s="89"/>
      <c r="AE106" s="91"/>
      <c r="AF106" s="89"/>
      <c r="AG106" s="90"/>
      <c r="AH106" s="90"/>
      <c r="AI106" s="86"/>
      <c r="AJ106" s="92">
        <v>1</v>
      </c>
      <c r="AK106" s="93">
        <v>0</v>
      </c>
    </row>
    <row r="107" spans="1:37" s="94" customFormat="1" ht="30" customHeight="1">
      <c r="A107" s="84">
        <f t="shared" si="4"/>
        <v>98</v>
      </c>
      <c r="B107" s="85"/>
      <c r="C107" s="85"/>
      <c r="D107" s="85"/>
      <c r="E107" s="85">
        <v>3</v>
      </c>
      <c r="F107" s="85"/>
      <c r="G107" s="85"/>
      <c r="H107" s="85"/>
      <c r="I107" s="85"/>
      <c r="J107" s="85"/>
      <c r="K107" s="85"/>
      <c r="L107" s="74" t="s">
        <v>773</v>
      </c>
      <c r="M107" s="106" t="s">
        <v>774</v>
      </c>
      <c r="N107" s="85"/>
      <c r="O107" s="85" t="s">
        <v>398</v>
      </c>
      <c r="P107" s="86" t="s">
        <v>497</v>
      </c>
      <c r="Q107" s="140"/>
      <c r="R107" s="87" t="s">
        <v>400</v>
      </c>
      <c r="S107" s="74" t="s">
        <v>773</v>
      </c>
      <c r="T107" s="87"/>
      <c r="U107" s="86" t="s">
        <v>402</v>
      </c>
      <c r="V107" s="88" t="s">
        <v>401</v>
      </c>
      <c r="W107" s="85" t="s">
        <v>533</v>
      </c>
      <c r="X107" s="106"/>
      <c r="Y107" s="86"/>
      <c r="Z107" s="85"/>
      <c r="AA107" s="105">
        <v>0.36349999999999999</v>
      </c>
      <c r="AB107" s="90"/>
      <c r="AC107" s="90"/>
      <c r="AD107" s="89"/>
      <c r="AE107" s="91"/>
      <c r="AF107" s="89"/>
      <c r="AG107" s="90"/>
      <c r="AH107" s="90"/>
      <c r="AI107" s="86"/>
      <c r="AJ107" s="92">
        <v>1</v>
      </c>
      <c r="AK107" s="93">
        <v>0</v>
      </c>
    </row>
    <row r="108" spans="1:37" s="94" customFormat="1" ht="30" customHeight="1">
      <c r="A108" s="84">
        <f t="shared" si="4"/>
        <v>99</v>
      </c>
      <c r="B108" s="85"/>
      <c r="C108" s="85"/>
      <c r="D108" s="85"/>
      <c r="E108" s="85">
        <v>3</v>
      </c>
      <c r="F108" s="85"/>
      <c r="G108" s="85"/>
      <c r="H108" s="85"/>
      <c r="I108" s="85"/>
      <c r="J108" s="85"/>
      <c r="K108" s="85"/>
      <c r="L108" s="74" t="s">
        <v>775</v>
      </c>
      <c r="M108" s="106" t="s">
        <v>776</v>
      </c>
      <c r="N108" s="85"/>
      <c r="O108" s="85" t="s">
        <v>398</v>
      </c>
      <c r="P108" s="86" t="s">
        <v>497</v>
      </c>
      <c r="Q108" s="140"/>
      <c r="R108" s="87" t="s">
        <v>400</v>
      </c>
      <c r="S108" s="74" t="s">
        <v>775</v>
      </c>
      <c r="T108" s="85"/>
      <c r="U108" s="86" t="s">
        <v>402</v>
      </c>
      <c r="V108" s="88" t="s">
        <v>401</v>
      </c>
      <c r="W108" s="85" t="s">
        <v>535</v>
      </c>
      <c r="X108" s="86" t="s">
        <v>24</v>
      </c>
      <c r="Y108" s="86"/>
      <c r="Z108" s="85"/>
      <c r="AA108" s="105">
        <f>AA109+AA110*2</f>
        <v>0.2271</v>
      </c>
      <c r="AB108" s="90"/>
      <c r="AC108" s="90"/>
      <c r="AD108" s="89"/>
      <c r="AE108" s="91"/>
      <c r="AF108" s="89"/>
      <c r="AG108" s="90"/>
      <c r="AH108" s="90"/>
      <c r="AI108" s="86"/>
      <c r="AJ108" s="92">
        <v>1</v>
      </c>
      <c r="AK108" s="93">
        <v>0</v>
      </c>
    </row>
    <row r="109" spans="1:37" s="94" customFormat="1" ht="30" customHeight="1">
      <c r="A109" s="84">
        <f t="shared" si="4"/>
        <v>100</v>
      </c>
      <c r="B109" s="85"/>
      <c r="C109" s="85"/>
      <c r="D109" s="85"/>
      <c r="E109" s="85"/>
      <c r="F109" s="85">
        <v>4</v>
      </c>
      <c r="G109" s="85"/>
      <c r="H109" s="85"/>
      <c r="I109" s="85"/>
      <c r="J109" s="85"/>
      <c r="K109" s="85"/>
      <c r="L109" s="74" t="s">
        <v>777</v>
      </c>
      <c r="M109" s="106" t="s">
        <v>778</v>
      </c>
      <c r="N109" s="85"/>
      <c r="O109" s="95" t="s">
        <v>398</v>
      </c>
      <c r="P109" s="86" t="s">
        <v>497</v>
      </c>
      <c r="Q109" s="140"/>
      <c r="R109" s="87" t="s">
        <v>400</v>
      </c>
      <c r="S109" s="74" t="s">
        <v>775</v>
      </c>
      <c r="T109" s="87"/>
      <c r="U109" s="86" t="s">
        <v>402</v>
      </c>
      <c r="V109" s="88" t="s">
        <v>401</v>
      </c>
      <c r="W109" s="85" t="s">
        <v>540</v>
      </c>
      <c r="X109" s="116" t="s">
        <v>589</v>
      </c>
      <c r="Y109" s="86"/>
      <c r="Z109" s="85"/>
      <c r="AA109" s="105">
        <v>0.2157</v>
      </c>
      <c r="AB109" s="90"/>
      <c r="AC109" s="90"/>
      <c r="AD109" s="89"/>
      <c r="AE109" s="91"/>
      <c r="AF109" s="89"/>
      <c r="AG109" s="90"/>
      <c r="AH109" s="90"/>
      <c r="AI109" s="86"/>
      <c r="AJ109" s="92">
        <v>1</v>
      </c>
      <c r="AK109" s="93">
        <v>0</v>
      </c>
    </row>
    <row r="110" spans="1:37" s="94" customFormat="1" ht="30" customHeight="1">
      <c r="A110" s="84">
        <f t="shared" si="4"/>
        <v>101</v>
      </c>
      <c r="B110" s="85"/>
      <c r="C110" s="85"/>
      <c r="D110" s="85"/>
      <c r="E110" s="85"/>
      <c r="F110" s="85">
        <v>4</v>
      </c>
      <c r="G110" s="85"/>
      <c r="H110" s="85"/>
      <c r="I110" s="85"/>
      <c r="J110" s="85"/>
      <c r="K110" s="86"/>
      <c r="L110" s="48" t="s">
        <v>779</v>
      </c>
      <c r="M110" s="85" t="s">
        <v>780</v>
      </c>
      <c r="N110" s="85"/>
      <c r="O110" s="85" t="s">
        <v>398</v>
      </c>
      <c r="P110" s="86" t="s">
        <v>497</v>
      </c>
      <c r="Q110" s="88"/>
      <c r="R110" s="87" t="s">
        <v>400</v>
      </c>
      <c r="S110" s="74" t="s">
        <v>779</v>
      </c>
      <c r="T110" s="87"/>
      <c r="U110" s="86" t="s">
        <v>402</v>
      </c>
      <c r="V110" s="88" t="s">
        <v>401</v>
      </c>
      <c r="W110" s="85" t="s">
        <v>32</v>
      </c>
      <c r="X110" s="88" t="s">
        <v>781</v>
      </c>
      <c r="Y110" s="141"/>
      <c r="Z110" s="85" t="s">
        <v>782</v>
      </c>
      <c r="AA110" s="89">
        <v>5.7000000000000002E-3</v>
      </c>
      <c r="AB110" s="90" t="s">
        <v>22</v>
      </c>
      <c r="AC110" s="132"/>
      <c r="AD110" s="89"/>
      <c r="AE110" s="91"/>
      <c r="AF110" s="89"/>
      <c r="AG110" s="90"/>
      <c r="AH110" s="90"/>
      <c r="AI110" s="86"/>
      <c r="AJ110" s="132">
        <v>2</v>
      </c>
      <c r="AK110" s="93">
        <v>0</v>
      </c>
    </row>
    <row r="111" spans="1:37" s="94" customFormat="1" ht="30" customHeight="1">
      <c r="A111" s="84">
        <f t="shared" si="4"/>
        <v>102</v>
      </c>
      <c r="B111" s="85"/>
      <c r="C111" s="85"/>
      <c r="D111" s="85"/>
      <c r="E111" s="85">
        <v>3</v>
      </c>
      <c r="F111" s="85"/>
      <c r="G111" s="85"/>
      <c r="H111" s="85"/>
      <c r="I111" s="85"/>
      <c r="J111" s="85"/>
      <c r="K111" s="85"/>
      <c r="L111" s="74" t="s">
        <v>783</v>
      </c>
      <c r="M111" s="106" t="s">
        <v>784</v>
      </c>
      <c r="N111" s="85"/>
      <c r="O111" s="95" t="s">
        <v>398</v>
      </c>
      <c r="P111" s="86" t="s">
        <v>497</v>
      </c>
      <c r="Q111" s="140"/>
      <c r="R111" s="87" t="s">
        <v>400</v>
      </c>
      <c r="S111" s="74" t="s">
        <v>775</v>
      </c>
      <c r="T111" s="87"/>
      <c r="U111" s="86" t="s">
        <v>402</v>
      </c>
      <c r="V111" s="88" t="s">
        <v>401</v>
      </c>
      <c r="W111" s="85" t="s">
        <v>535</v>
      </c>
      <c r="X111" s="86" t="s">
        <v>24</v>
      </c>
      <c r="Y111" s="86"/>
      <c r="Z111" s="85"/>
      <c r="AA111" s="105">
        <f>AA112+AA113*2</f>
        <v>0.2271</v>
      </c>
      <c r="AB111" s="90"/>
      <c r="AC111" s="90"/>
      <c r="AD111" s="89"/>
      <c r="AE111" s="91"/>
      <c r="AF111" s="89"/>
      <c r="AG111" s="90"/>
      <c r="AH111" s="90"/>
      <c r="AI111" s="86"/>
      <c r="AJ111" s="92">
        <v>1</v>
      </c>
      <c r="AK111" s="93">
        <v>0</v>
      </c>
    </row>
    <row r="112" spans="1:37" s="94" customFormat="1" ht="30" customHeight="1">
      <c r="A112" s="84">
        <f t="shared" si="4"/>
        <v>103</v>
      </c>
      <c r="B112" s="85"/>
      <c r="C112" s="85"/>
      <c r="D112" s="85"/>
      <c r="E112" s="85"/>
      <c r="F112" s="85">
        <v>4</v>
      </c>
      <c r="G112" s="85"/>
      <c r="H112" s="85"/>
      <c r="I112" s="85"/>
      <c r="J112" s="85"/>
      <c r="K112" s="85"/>
      <c r="L112" s="74" t="s">
        <v>785</v>
      </c>
      <c r="M112" s="106" t="s">
        <v>786</v>
      </c>
      <c r="N112" s="85"/>
      <c r="O112" s="95" t="s">
        <v>398</v>
      </c>
      <c r="P112" s="86" t="s">
        <v>497</v>
      </c>
      <c r="Q112" s="140"/>
      <c r="R112" s="87" t="s">
        <v>400</v>
      </c>
      <c r="S112" s="74" t="s">
        <v>775</v>
      </c>
      <c r="T112" s="87"/>
      <c r="U112" s="86" t="s">
        <v>402</v>
      </c>
      <c r="V112" s="88" t="s">
        <v>401</v>
      </c>
      <c r="W112" s="85" t="s">
        <v>540</v>
      </c>
      <c r="X112" s="116" t="s">
        <v>589</v>
      </c>
      <c r="Y112" s="86"/>
      <c r="Z112" s="85"/>
      <c r="AA112" s="105">
        <v>0.2157</v>
      </c>
      <c r="AB112" s="90"/>
      <c r="AC112" s="90"/>
      <c r="AD112" s="89"/>
      <c r="AE112" s="91"/>
      <c r="AF112" s="89"/>
      <c r="AG112" s="90"/>
      <c r="AH112" s="90"/>
      <c r="AI112" s="86"/>
      <c r="AJ112" s="92">
        <v>1</v>
      </c>
      <c r="AK112" s="93">
        <v>0</v>
      </c>
    </row>
    <row r="113" spans="1:37" s="94" customFormat="1" ht="30" customHeight="1">
      <c r="A113" s="84">
        <f t="shared" si="4"/>
        <v>104</v>
      </c>
      <c r="B113" s="85"/>
      <c r="C113" s="85"/>
      <c r="D113" s="85"/>
      <c r="E113" s="85"/>
      <c r="F113" s="85">
        <v>4</v>
      </c>
      <c r="G113" s="85"/>
      <c r="H113" s="85"/>
      <c r="I113" s="85"/>
      <c r="J113" s="85"/>
      <c r="K113" s="86"/>
      <c r="L113" s="48" t="s">
        <v>779</v>
      </c>
      <c r="M113" s="85" t="s">
        <v>780</v>
      </c>
      <c r="N113" s="85"/>
      <c r="O113" s="85" t="s">
        <v>398</v>
      </c>
      <c r="P113" s="86" t="s">
        <v>497</v>
      </c>
      <c r="Q113" s="88"/>
      <c r="R113" s="87" t="s">
        <v>400</v>
      </c>
      <c r="S113" s="74" t="s">
        <v>779</v>
      </c>
      <c r="T113" s="87"/>
      <c r="U113" s="86" t="s">
        <v>402</v>
      </c>
      <c r="V113" s="88" t="s">
        <v>401</v>
      </c>
      <c r="W113" s="85" t="s">
        <v>32</v>
      </c>
      <c r="X113" s="88" t="s">
        <v>781</v>
      </c>
      <c r="Y113" s="141"/>
      <c r="Z113" s="85" t="s">
        <v>782</v>
      </c>
      <c r="AA113" s="89">
        <v>5.7000000000000002E-3</v>
      </c>
      <c r="AB113" s="90" t="s">
        <v>22</v>
      </c>
      <c r="AC113" s="132"/>
      <c r="AD113" s="89"/>
      <c r="AE113" s="91"/>
      <c r="AF113" s="89"/>
      <c r="AG113" s="90"/>
      <c r="AH113" s="90"/>
      <c r="AI113" s="86"/>
      <c r="AJ113" s="132">
        <v>2</v>
      </c>
      <c r="AK113" s="93">
        <v>0</v>
      </c>
    </row>
    <row r="114" spans="1:37" s="94" customFormat="1" ht="30" customHeight="1">
      <c r="A114" s="84">
        <f t="shared" si="4"/>
        <v>105</v>
      </c>
      <c r="B114" s="85"/>
      <c r="C114" s="85"/>
      <c r="D114" s="85"/>
      <c r="E114" s="85">
        <v>3</v>
      </c>
      <c r="F114" s="85"/>
      <c r="G114" s="85"/>
      <c r="H114" s="85"/>
      <c r="I114" s="85"/>
      <c r="J114" s="85"/>
      <c r="K114" s="85"/>
      <c r="L114" s="142" t="s">
        <v>787</v>
      </c>
      <c r="M114" s="106" t="s">
        <v>788</v>
      </c>
      <c r="N114" s="85"/>
      <c r="O114" s="95" t="s">
        <v>407</v>
      </c>
      <c r="P114" s="86" t="s">
        <v>497</v>
      </c>
      <c r="Q114" s="87"/>
      <c r="R114" s="87" t="s">
        <v>400</v>
      </c>
      <c r="S114" s="142" t="s">
        <v>787</v>
      </c>
      <c r="T114" s="87"/>
      <c r="U114" s="86" t="s">
        <v>402</v>
      </c>
      <c r="V114" s="88" t="s">
        <v>401</v>
      </c>
      <c r="W114" s="85" t="s">
        <v>540</v>
      </c>
      <c r="X114" s="116" t="s">
        <v>589</v>
      </c>
      <c r="Y114" s="85"/>
      <c r="Z114" s="85"/>
      <c r="AA114" s="143">
        <v>4.0599999999999997E-2</v>
      </c>
      <c r="AB114" s="90"/>
      <c r="AC114" s="90"/>
      <c r="AD114" s="89"/>
      <c r="AE114" s="91"/>
      <c r="AF114" s="89"/>
      <c r="AG114" s="90"/>
      <c r="AH114" s="90"/>
      <c r="AI114" s="86"/>
      <c r="AJ114" s="132">
        <v>2</v>
      </c>
      <c r="AK114" s="93">
        <v>0</v>
      </c>
    </row>
    <row r="115" spans="1:37" s="94" customFormat="1" ht="30" customHeight="1">
      <c r="A115" s="84">
        <f t="shared" si="4"/>
        <v>106</v>
      </c>
      <c r="B115" s="86"/>
      <c r="C115" s="86"/>
      <c r="D115" s="86">
        <v>2</v>
      </c>
      <c r="E115" s="86"/>
      <c r="F115" s="86"/>
      <c r="G115" s="86"/>
      <c r="H115" s="86"/>
      <c r="I115" s="86"/>
      <c r="J115" s="86"/>
      <c r="K115" s="86"/>
      <c r="L115" s="116" t="s">
        <v>789</v>
      </c>
      <c r="M115" s="74" t="s">
        <v>790</v>
      </c>
      <c r="N115" s="86"/>
      <c r="O115" s="95" t="s">
        <v>407</v>
      </c>
      <c r="P115" s="86" t="s">
        <v>497</v>
      </c>
      <c r="Q115" s="133"/>
      <c r="R115" s="87" t="s">
        <v>400</v>
      </c>
      <c r="S115" s="116" t="s">
        <v>789</v>
      </c>
      <c r="T115" s="85"/>
      <c r="U115" s="86" t="s">
        <v>402</v>
      </c>
      <c r="V115" s="85" t="s">
        <v>401</v>
      </c>
      <c r="W115" s="85" t="s">
        <v>513</v>
      </c>
      <c r="X115" s="104" t="s">
        <v>791</v>
      </c>
      <c r="Y115" s="74"/>
      <c r="Z115" s="86"/>
      <c r="AA115" s="89">
        <v>3.0000000000000001E-3</v>
      </c>
      <c r="AB115" s="95"/>
      <c r="AC115" s="90"/>
      <c r="AD115" s="89"/>
      <c r="AE115" s="131"/>
      <c r="AF115" s="126"/>
      <c r="AG115" s="90"/>
      <c r="AH115" s="90"/>
      <c r="AI115" s="86"/>
      <c r="AJ115" s="134">
        <v>2</v>
      </c>
      <c r="AK115" s="93">
        <v>0</v>
      </c>
    </row>
    <row r="116" spans="1:37" s="94" customFormat="1" ht="30" customHeight="1">
      <c r="A116" s="84">
        <f t="shared" si="4"/>
        <v>107</v>
      </c>
      <c r="B116" s="85"/>
      <c r="C116" s="85"/>
      <c r="D116" s="85">
        <v>2</v>
      </c>
      <c r="E116" s="85"/>
      <c r="F116" s="85"/>
      <c r="G116" s="85"/>
      <c r="H116" s="85"/>
      <c r="I116" s="85"/>
      <c r="J116" s="85"/>
      <c r="K116" s="85"/>
      <c r="L116" s="74" t="s">
        <v>438</v>
      </c>
      <c r="M116" s="74" t="s">
        <v>792</v>
      </c>
      <c r="N116" s="74"/>
      <c r="O116" s="95" t="s">
        <v>407</v>
      </c>
      <c r="P116" s="86" t="s">
        <v>497</v>
      </c>
      <c r="Q116" s="87"/>
      <c r="R116" s="87" t="s">
        <v>400</v>
      </c>
      <c r="S116" s="74" t="s">
        <v>438</v>
      </c>
      <c r="T116" s="87"/>
      <c r="U116" s="88" t="s">
        <v>402</v>
      </c>
      <c r="V116" s="88" t="s">
        <v>401</v>
      </c>
      <c r="W116" s="85" t="s">
        <v>32</v>
      </c>
      <c r="X116" s="74"/>
      <c r="Y116" s="85" t="s">
        <v>793</v>
      </c>
      <c r="Z116" s="86"/>
      <c r="AA116" s="124">
        <v>5.0000000000000001E-3</v>
      </c>
      <c r="AB116" s="90"/>
      <c r="AC116" s="89"/>
      <c r="AD116" s="89"/>
      <c r="AE116" s="91"/>
      <c r="AF116" s="89"/>
      <c r="AG116" s="90"/>
      <c r="AH116" s="90"/>
      <c r="AI116" s="86"/>
      <c r="AJ116" s="132">
        <v>2</v>
      </c>
      <c r="AK116" s="93">
        <v>0</v>
      </c>
    </row>
    <row r="117" spans="1:37" s="94" customFormat="1" ht="30" customHeight="1">
      <c r="A117" s="84">
        <f t="shared" si="4"/>
        <v>108</v>
      </c>
      <c r="B117" s="86"/>
      <c r="C117" s="86">
        <v>1</v>
      </c>
      <c r="D117" s="86"/>
      <c r="E117" s="86"/>
      <c r="F117" s="85"/>
      <c r="G117" s="86"/>
      <c r="H117" s="86"/>
      <c r="I117" s="86"/>
      <c r="J117" s="86"/>
      <c r="K117" s="86"/>
      <c r="L117" s="116" t="s">
        <v>794</v>
      </c>
      <c r="M117" s="74" t="s">
        <v>795</v>
      </c>
      <c r="N117" s="74"/>
      <c r="O117" s="138" t="s">
        <v>398</v>
      </c>
      <c r="P117" s="86" t="s">
        <v>497</v>
      </c>
      <c r="Q117" s="115"/>
      <c r="R117" s="87" t="s">
        <v>400</v>
      </c>
      <c r="S117" s="116" t="s">
        <v>794</v>
      </c>
      <c r="T117" s="85"/>
      <c r="U117" s="86" t="s">
        <v>402</v>
      </c>
      <c r="V117" s="88" t="s">
        <v>401</v>
      </c>
      <c r="W117" s="85" t="s">
        <v>535</v>
      </c>
      <c r="X117" s="86" t="s">
        <v>24</v>
      </c>
      <c r="Y117" s="86"/>
      <c r="Z117" s="86"/>
      <c r="AA117" s="124">
        <f>AA118+AA123+AA128+AA129+AA130+AA131+AA134</f>
        <v>7.0697000000000001</v>
      </c>
      <c r="AB117" s="90"/>
      <c r="AC117" s="89"/>
      <c r="AD117" s="89"/>
      <c r="AE117" s="91"/>
      <c r="AF117" s="89"/>
      <c r="AG117" s="90"/>
      <c r="AH117" s="90"/>
      <c r="AI117" s="86" t="s">
        <v>530</v>
      </c>
      <c r="AJ117" s="86">
        <v>1</v>
      </c>
      <c r="AK117" s="93">
        <v>0</v>
      </c>
    </row>
    <row r="118" spans="1:37" s="94" customFormat="1" ht="30" customHeight="1">
      <c r="A118" s="84">
        <f t="shared" si="4"/>
        <v>109</v>
      </c>
      <c r="B118" s="86"/>
      <c r="C118" s="86"/>
      <c r="D118" s="86">
        <v>2</v>
      </c>
      <c r="E118" s="86"/>
      <c r="F118" s="85"/>
      <c r="G118" s="86"/>
      <c r="H118" s="86"/>
      <c r="I118" s="86"/>
      <c r="J118" s="86"/>
      <c r="K118" s="86"/>
      <c r="L118" s="116" t="s">
        <v>796</v>
      </c>
      <c r="M118" s="74" t="s">
        <v>797</v>
      </c>
      <c r="N118" s="74"/>
      <c r="O118" s="138" t="s">
        <v>398</v>
      </c>
      <c r="P118" s="86" t="s">
        <v>497</v>
      </c>
      <c r="Q118" s="133"/>
      <c r="R118" s="87"/>
      <c r="S118" s="116" t="str">
        <f>L118</f>
        <v>SHT0010429</v>
      </c>
      <c r="T118" s="85"/>
      <c r="U118" s="86" t="s">
        <v>402</v>
      </c>
      <c r="V118" s="88" t="s">
        <v>401</v>
      </c>
      <c r="W118" s="85" t="s">
        <v>535</v>
      </c>
      <c r="X118" s="86" t="s">
        <v>24</v>
      </c>
      <c r="Y118" s="86"/>
      <c r="Z118" s="86"/>
      <c r="AA118" s="124">
        <f>AA119+AA120</f>
        <v>1.794</v>
      </c>
      <c r="AB118" s="90"/>
      <c r="AC118" s="89"/>
      <c r="AD118" s="89"/>
      <c r="AE118" s="91"/>
      <c r="AF118" s="89"/>
      <c r="AG118" s="90"/>
      <c r="AH118" s="90"/>
      <c r="AI118" s="86"/>
      <c r="AJ118" s="86">
        <v>1</v>
      </c>
      <c r="AK118" s="93">
        <v>0</v>
      </c>
    </row>
    <row r="119" spans="1:37" s="94" customFormat="1" ht="30" customHeight="1">
      <c r="A119" s="84">
        <f t="shared" si="4"/>
        <v>110</v>
      </c>
      <c r="B119" s="85"/>
      <c r="C119" s="85"/>
      <c r="D119" s="85"/>
      <c r="E119" s="85">
        <v>3</v>
      </c>
      <c r="F119" s="85"/>
      <c r="G119" s="85"/>
      <c r="H119" s="85"/>
      <c r="I119" s="85"/>
      <c r="J119" s="85"/>
      <c r="K119" s="85"/>
      <c r="L119" s="116" t="s">
        <v>798</v>
      </c>
      <c r="M119" s="74" t="s">
        <v>799</v>
      </c>
      <c r="N119" s="74"/>
      <c r="O119" s="138" t="s">
        <v>398</v>
      </c>
      <c r="P119" s="86" t="s">
        <v>497</v>
      </c>
      <c r="Q119" s="87"/>
      <c r="R119" s="87" t="s">
        <v>400</v>
      </c>
      <c r="S119" s="116" t="s">
        <v>796</v>
      </c>
      <c r="T119" s="87"/>
      <c r="U119" s="86" t="s">
        <v>402</v>
      </c>
      <c r="V119" s="88" t="s">
        <v>401</v>
      </c>
      <c r="W119" s="85" t="s">
        <v>540</v>
      </c>
      <c r="X119" s="106" t="s">
        <v>800</v>
      </c>
      <c r="Y119" s="85"/>
      <c r="Z119" s="85"/>
      <c r="AA119" s="105">
        <v>1.3879999999999999</v>
      </c>
      <c r="AB119" s="88"/>
      <c r="AC119" s="85"/>
      <c r="AD119" s="89"/>
      <c r="AE119" s="91"/>
      <c r="AF119" s="89"/>
      <c r="AG119" s="90"/>
      <c r="AH119" s="90"/>
      <c r="AI119" s="86" t="s">
        <v>530</v>
      </c>
      <c r="AJ119" s="86">
        <v>1</v>
      </c>
      <c r="AK119" s="93">
        <v>0</v>
      </c>
    </row>
    <row r="120" spans="1:37" s="94" customFormat="1" ht="30" customHeight="1">
      <c r="A120" s="84">
        <f t="shared" si="4"/>
        <v>111</v>
      </c>
      <c r="B120" s="86"/>
      <c r="C120" s="86"/>
      <c r="D120" s="86"/>
      <c r="E120" s="86">
        <v>3</v>
      </c>
      <c r="F120" s="85"/>
      <c r="G120" s="86"/>
      <c r="H120" s="86"/>
      <c r="I120" s="86"/>
      <c r="J120" s="86"/>
      <c r="K120" s="86"/>
      <c r="L120" s="116" t="s">
        <v>801</v>
      </c>
      <c r="M120" s="74" t="s">
        <v>802</v>
      </c>
      <c r="N120" s="74"/>
      <c r="O120" s="138" t="s">
        <v>398</v>
      </c>
      <c r="P120" s="86" t="s">
        <v>497</v>
      </c>
      <c r="Q120" s="133"/>
      <c r="R120" s="87" t="s">
        <v>400</v>
      </c>
      <c r="S120" s="116" t="str">
        <f>L120</f>
        <v>SHT0014166</v>
      </c>
      <c r="T120" s="85"/>
      <c r="U120" s="86" t="s">
        <v>402</v>
      </c>
      <c r="V120" s="88" t="s">
        <v>401</v>
      </c>
      <c r="W120" s="85" t="s">
        <v>535</v>
      </c>
      <c r="X120" s="86" t="s">
        <v>24</v>
      </c>
      <c r="Y120" s="86"/>
      <c r="Z120" s="86"/>
      <c r="AA120" s="124">
        <f>AA121+AA122*2</f>
        <v>0.40600000000000003</v>
      </c>
      <c r="AB120" s="90"/>
      <c r="AC120" s="89"/>
      <c r="AD120" s="89"/>
      <c r="AE120" s="91"/>
      <c r="AF120" s="89"/>
      <c r="AG120" s="90"/>
      <c r="AH120" s="90"/>
      <c r="AI120" s="86"/>
      <c r="AJ120" s="86">
        <v>1</v>
      </c>
      <c r="AK120" s="93">
        <v>0</v>
      </c>
    </row>
    <row r="121" spans="1:37" s="94" customFormat="1" ht="30" customHeight="1">
      <c r="A121" s="84">
        <f t="shared" si="4"/>
        <v>112</v>
      </c>
      <c r="B121" s="86"/>
      <c r="C121" s="86"/>
      <c r="D121" s="86"/>
      <c r="E121" s="86"/>
      <c r="F121" s="85">
        <v>4</v>
      </c>
      <c r="G121" s="86"/>
      <c r="H121" s="86"/>
      <c r="I121" s="86"/>
      <c r="J121" s="86"/>
      <c r="K121" s="86"/>
      <c r="L121" s="116" t="s">
        <v>803</v>
      </c>
      <c r="M121" s="74" t="s">
        <v>804</v>
      </c>
      <c r="N121" s="74"/>
      <c r="O121" s="138" t="s">
        <v>398</v>
      </c>
      <c r="P121" s="86" t="s">
        <v>497</v>
      </c>
      <c r="Q121" s="133"/>
      <c r="R121" s="87" t="s">
        <v>400</v>
      </c>
      <c r="S121" s="116" t="str">
        <f t="shared" ref="S121:S126" si="6">L121</f>
        <v>SHT0014099</v>
      </c>
      <c r="T121" s="85"/>
      <c r="U121" s="86" t="s">
        <v>402</v>
      </c>
      <c r="V121" s="88" t="s">
        <v>401</v>
      </c>
      <c r="W121" s="85" t="s">
        <v>540</v>
      </c>
      <c r="X121" s="106" t="s">
        <v>800</v>
      </c>
      <c r="Y121" s="86"/>
      <c r="Z121" s="86"/>
      <c r="AA121" s="124">
        <v>0.38400000000000001</v>
      </c>
      <c r="AB121" s="90"/>
      <c r="AC121" s="89"/>
      <c r="AD121" s="89"/>
      <c r="AE121" s="91"/>
      <c r="AF121" s="89"/>
      <c r="AG121" s="90"/>
      <c r="AH121" s="90"/>
      <c r="AI121" s="86"/>
      <c r="AJ121" s="86">
        <v>1</v>
      </c>
      <c r="AK121" s="93">
        <v>0</v>
      </c>
    </row>
    <row r="122" spans="1:37" s="94" customFormat="1" ht="30" customHeight="1">
      <c r="A122" s="84">
        <f t="shared" si="4"/>
        <v>113</v>
      </c>
      <c r="B122" s="86"/>
      <c r="C122" s="86"/>
      <c r="D122" s="86"/>
      <c r="E122" s="86"/>
      <c r="F122" s="85">
        <v>4</v>
      </c>
      <c r="G122" s="86"/>
      <c r="H122" s="86"/>
      <c r="I122" s="86"/>
      <c r="J122" s="86"/>
      <c r="K122" s="86"/>
      <c r="L122" s="74" t="s">
        <v>805</v>
      </c>
      <c r="M122" s="86" t="s">
        <v>780</v>
      </c>
      <c r="N122" s="86"/>
      <c r="O122" s="138" t="s">
        <v>398</v>
      </c>
      <c r="P122" s="86" t="s">
        <v>497</v>
      </c>
      <c r="Q122" s="87"/>
      <c r="R122" s="87" t="s">
        <v>400</v>
      </c>
      <c r="S122" s="116" t="str">
        <f t="shared" si="6"/>
        <v>BFA0000087</v>
      </c>
      <c r="T122" s="87"/>
      <c r="U122" s="86" t="s">
        <v>402</v>
      </c>
      <c r="V122" s="88" t="s">
        <v>401</v>
      </c>
      <c r="W122" s="85" t="s">
        <v>32</v>
      </c>
      <c r="X122" s="74" t="s">
        <v>806</v>
      </c>
      <c r="Y122" s="86"/>
      <c r="Z122" s="86"/>
      <c r="AA122" s="124">
        <v>1.0999999999999999E-2</v>
      </c>
      <c r="AB122" s="90"/>
      <c r="AC122" s="95"/>
      <c r="AD122" s="89"/>
      <c r="AE122" s="91"/>
      <c r="AF122" s="89"/>
      <c r="AG122" s="90"/>
      <c r="AH122" s="90"/>
      <c r="AI122" s="86"/>
      <c r="AJ122" s="86">
        <v>2</v>
      </c>
      <c r="AK122" s="93">
        <v>0</v>
      </c>
    </row>
    <row r="123" spans="1:37" s="94" customFormat="1" ht="30" customHeight="1">
      <c r="A123" s="84">
        <f t="shared" si="4"/>
        <v>114</v>
      </c>
      <c r="B123" s="86"/>
      <c r="C123" s="86"/>
      <c r="D123" s="86">
        <v>2</v>
      </c>
      <c r="E123" s="86"/>
      <c r="F123" s="85"/>
      <c r="G123" s="86"/>
      <c r="H123" s="86"/>
      <c r="I123" s="86"/>
      <c r="J123" s="86"/>
      <c r="K123" s="86"/>
      <c r="L123" s="116" t="s">
        <v>807</v>
      </c>
      <c r="M123" s="86" t="s">
        <v>808</v>
      </c>
      <c r="N123" s="86"/>
      <c r="O123" s="138" t="s">
        <v>398</v>
      </c>
      <c r="P123" s="86"/>
      <c r="Q123" s="87"/>
      <c r="R123" s="87"/>
      <c r="S123" s="116" t="str">
        <f t="shared" si="6"/>
        <v>SHT0010428</v>
      </c>
      <c r="T123" s="87"/>
      <c r="U123" s="86" t="s">
        <v>402</v>
      </c>
      <c r="V123" s="88" t="s">
        <v>401</v>
      </c>
      <c r="W123" s="85" t="s">
        <v>535</v>
      </c>
      <c r="X123" s="106" t="s">
        <v>800</v>
      </c>
      <c r="Y123" s="86"/>
      <c r="Z123" s="86"/>
      <c r="AA123" s="124">
        <f>AA124+AA125</f>
        <v>1.794</v>
      </c>
      <c r="AB123" s="90"/>
      <c r="AC123" s="95"/>
      <c r="AD123" s="89"/>
      <c r="AE123" s="91"/>
      <c r="AF123" s="89"/>
      <c r="AG123" s="90"/>
      <c r="AH123" s="90"/>
      <c r="AI123" s="86"/>
      <c r="AJ123" s="86">
        <v>1</v>
      </c>
      <c r="AK123" s="93">
        <v>0</v>
      </c>
    </row>
    <row r="124" spans="1:37" s="94" customFormat="1" ht="30" customHeight="1">
      <c r="A124" s="84">
        <f t="shared" si="4"/>
        <v>115</v>
      </c>
      <c r="B124" s="86"/>
      <c r="C124" s="86"/>
      <c r="D124" s="86"/>
      <c r="E124" s="86">
        <v>3</v>
      </c>
      <c r="F124" s="85"/>
      <c r="G124" s="86"/>
      <c r="H124" s="86"/>
      <c r="I124" s="86"/>
      <c r="J124" s="86"/>
      <c r="K124" s="86"/>
      <c r="L124" s="116" t="s">
        <v>809</v>
      </c>
      <c r="M124" s="74" t="s">
        <v>810</v>
      </c>
      <c r="N124" s="86"/>
      <c r="O124" s="138" t="s">
        <v>398</v>
      </c>
      <c r="P124" s="86" t="s">
        <v>497</v>
      </c>
      <c r="Q124" s="87"/>
      <c r="R124" s="87" t="s">
        <v>400</v>
      </c>
      <c r="S124" s="116" t="s">
        <v>796</v>
      </c>
      <c r="T124" s="87"/>
      <c r="U124" s="86" t="s">
        <v>402</v>
      </c>
      <c r="V124" s="88" t="s">
        <v>401</v>
      </c>
      <c r="W124" s="85" t="s">
        <v>540</v>
      </c>
      <c r="X124" s="106" t="s">
        <v>800</v>
      </c>
      <c r="Y124" s="86"/>
      <c r="Z124" s="86"/>
      <c r="AA124" s="105">
        <v>1.3879999999999999</v>
      </c>
      <c r="AB124" s="90"/>
      <c r="AC124" s="95"/>
      <c r="AD124" s="89"/>
      <c r="AE124" s="91"/>
      <c r="AF124" s="89"/>
      <c r="AG124" s="90"/>
      <c r="AH124" s="90"/>
      <c r="AI124" s="86" t="s">
        <v>530</v>
      </c>
      <c r="AJ124" s="86">
        <v>1</v>
      </c>
      <c r="AK124" s="93">
        <v>0</v>
      </c>
    </row>
    <row r="125" spans="1:37" s="94" customFormat="1" ht="30" customHeight="1">
      <c r="A125" s="84">
        <f t="shared" si="4"/>
        <v>116</v>
      </c>
      <c r="B125" s="86"/>
      <c r="C125" s="86"/>
      <c r="D125" s="86"/>
      <c r="E125" s="86">
        <v>3</v>
      </c>
      <c r="F125" s="85"/>
      <c r="G125" s="86"/>
      <c r="H125" s="86"/>
      <c r="I125" s="86"/>
      <c r="J125" s="86"/>
      <c r="K125" s="86"/>
      <c r="L125" s="116" t="s">
        <v>811</v>
      </c>
      <c r="M125" s="74" t="s">
        <v>812</v>
      </c>
      <c r="N125" s="74"/>
      <c r="O125" s="138" t="s">
        <v>398</v>
      </c>
      <c r="P125" s="86" t="s">
        <v>497</v>
      </c>
      <c r="Q125" s="133"/>
      <c r="R125" s="87" t="s">
        <v>400</v>
      </c>
      <c r="S125" s="116" t="str">
        <f t="shared" si="6"/>
        <v>SHT0014167</v>
      </c>
      <c r="T125" s="85"/>
      <c r="U125" s="86" t="s">
        <v>402</v>
      </c>
      <c r="V125" s="88" t="s">
        <v>401</v>
      </c>
      <c r="W125" s="85" t="s">
        <v>535</v>
      </c>
      <c r="X125" s="86" t="s">
        <v>24</v>
      </c>
      <c r="Y125" s="86"/>
      <c r="Z125" s="86"/>
      <c r="AA125" s="124">
        <f>AA126+AA127*2</f>
        <v>0.40600000000000003</v>
      </c>
      <c r="AB125" s="90"/>
      <c r="AC125" s="89"/>
      <c r="AD125" s="89"/>
      <c r="AE125" s="91"/>
      <c r="AF125" s="89"/>
      <c r="AG125" s="90"/>
      <c r="AH125" s="90"/>
      <c r="AI125" s="86"/>
      <c r="AJ125" s="86">
        <v>1</v>
      </c>
      <c r="AK125" s="93">
        <v>0</v>
      </c>
    </row>
    <row r="126" spans="1:37" s="94" customFormat="1" ht="30" customHeight="1">
      <c r="A126" s="84">
        <f t="shared" si="4"/>
        <v>117</v>
      </c>
      <c r="B126" s="86"/>
      <c r="C126" s="86"/>
      <c r="D126" s="86"/>
      <c r="E126" s="86"/>
      <c r="F126" s="85">
        <v>4</v>
      </c>
      <c r="G126" s="86"/>
      <c r="H126" s="86"/>
      <c r="I126" s="86"/>
      <c r="J126" s="86"/>
      <c r="K126" s="86"/>
      <c r="L126" s="116" t="s">
        <v>813</v>
      </c>
      <c r="M126" s="74" t="s">
        <v>814</v>
      </c>
      <c r="N126" s="74"/>
      <c r="O126" s="138" t="s">
        <v>398</v>
      </c>
      <c r="P126" s="86" t="s">
        <v>497</v>
      </c>
      <c r="Q126" s="133"/>
      <c r="R126" s="87" t="s">
        <v>400</v>
      </c>
      <c r="S126" s="116" t="str">
        <f t="shared" si="6"/>
        <v>SHT0014100</v>
      </c>
      <c r="T126" s="140"/>
      <c r="U126" s="86" t="s">
        <v>402</v>
      </c>
      <c r="V126" s="88" t="s">
        <v>401</v>
      </c>
      <c r="W126" s="85" t="s">
        <v>540</v>
      </c>
      <c r="X126" s="106" t="s">
        <v>800</v>
      </c>
      <c r="Y126" s="86"/>
      <c r="Z126" s="86"/>
      <c r="AA126" s="124">
        <v>0.38400000000000001</v>
      </c>
      <c r="AB126" s="90"/>
      <c r="AC126" s="89"/>
      <c r="AD126" s="89"/>
      <c r="AE126" s="91"/>
      <c r="AF126" s="89"/>
      <c r="AG126" s="90"/>
      <c r="AH126" s="90"/>
      <c r="AI126" s="86"/>
      <c r="AJ126" s="86">
        <v>1</v>
      </c>
      <c r="AK126" s="93">
        <v>0</v>
      </c>
    </row>
    <row r="127" spans="1:37" s="94" customFormat="1" ht="30" customHeight="1">
      <c r="A127" s="84">
        <f t="shared" ref="A127:A155" si="7">ROW()-9</f>
        <v>118</v>
      </c>
      <c r="B127" s="86"/>
      <c r="C127" s="86"/>
      <c r="D127" s="86"/>
      <c r="E127" s="86"/>
      <c r="F127" s="86">
        <v>4</v>
      </c>
      <c r="G127" s="86"/>
      <c r="H127" s="86"/>
      <c r="I127" s="86"/>
      <c r="J127" s="86"/>
      <c r="K127" s="86"/>
      <c r="L127" s="74" t="s">
        <v>805</v>
      </c>
      <c r="M127" s="86" t="s">
        <v>780</v>
      </c>
      <c r="N127" s="86"/>
      <c r="O127" s="138" t="s">
        <v>398</v>
      </c>
      <c r="P127" s="86" t="s">
        <v>497</v>
      </c>
      <c r="Q127" s="87"/>
      <c r="R127" s="87" t="s">
        <v>400</v>
      </c>
      <c r="S127" s="74" t="s">
        <v>805</v>
      </c>
      <c r="T127" s="87"/>
      <c r="U127" s="86" t="s">
        <v>402</v>
      </c>
      <c r="V127" s="88" t="s">
        <v>401</v>
      </c>
      <c r="W127" s="85" t="s">
        <v>32</v>
      </c>
      <c r="X127" s="74" t="s">
        <v>806</v>
      </c>
      <c r="Y127" s="86"/>
      <c r="Z127" s="86"/>
      <c r="AA127" s="124">
        <v>1.0999999999999999E-2</v>
      </c>
      <c r="AB127" s="90"/>
      <c r="AC127" s="86"/>
      <c r="AD127" s="126"/>
      <c r="AE127" s="131"/>
      <c r="AF127" s="126"/>
      <c r="AG127" s="90"/>
      <c r="AH127" s="90"/>
      <c r="AI127" s="86"/>
      <c r="AJ127" s="86">
        <v>2</v>
      </c>
      <c r="AK127" s="93">
        <v>0</v>
      </c>
    </row>
    <row r="128" spans="1:37" s="94" customFormat="1" ht="30" customHeight="1">
      <c r="A128" s="84">
        <f t="shared" si="7"/>
        <v>119</v>
      </c>
      <c r="B128" s="86"/>
      <c r="C128" s="86"/>
      <c r="D128" s="86">
        <v>2</v>
      </c>
      <c r="E128" s="86"/>
      <c r="F128" s="86"/>
      <c r="G128" s="86"/>
      <c r="H128" s="86"/>
      <c r="I128" s="86"/>
      <c r="J128" s="86"/>
      <c r="K128" s="86"/>
      <c r="L128" s="74" t="s">
        <v>815</v>
      </c>
      <c r="M128" s="86" t="s">
        <v>816</v>
      </c>
      <c r="N128" s="86"/>
      <c r="O128" s="138" t="s">
        <v>398</v>
      </c>
      <c r="P128" s="86" t="s">
        <v>497</v>
      </c>
      <c r="Q128" s="87"/>
      <c r="R128" s="87"/>
      <c r="S128" s="74" t="s">
        <v>815</v>
      </c>
      <c r="T128" s="87"/>
      <c r="U128" s="86" t="s">
        <v>402</v>
      </c>
      <c r="V128" s="88" t="s">
        <v>401</v>
      </c>
      <c r="W128" s="85" t="s">
        <v>533</v>
      </c>
      <c r="X128" s="74" t="s">
        <v>817</v>
      </c>
      <c r="Y128" s="86"/>
      <c r="Z128" s="86"/>
      <c r="AA128" s="89">
        <v>0.67500000000000004</v>
      </c>
      <c r="AB128" s="90"/>
      <c r="AC128" s="86"/>
      <c r="AD128" s="126"/>
      <c r="AE128" s="131"/>
      <c r="AF128" s="126"/>
      <c r="AG128" s="90"/>
      <c r="AH128" s="90"/>
      <c r="AI128" s="86"/>
      <c r="AJ128" s="86">
        <v>1</v>
      </c>
      <c r="AK128" s="93">
        <v>0</v>
      </c>
    </row>
    <row r="129" spans="1:37" s="94" customFormat="1" ht="30" customHeight="1">
      <c r="A129" s="84">
        <f t="shared" si="7"/>
        <v>120</v>
      </c>
      <c r="B129" s="86"/>
      <c r="C129" s="86"/>
      <c r="D129" s="86">
        <v>2</v>
      </c>
      <c r="E129" s="86"/>
      <c r="F129" s="86"/>
      <c r="G129" s="86"/>
      <c r="H129" s="86"/>
      <c r="I129" s="86"/>
      <c r="J129" s="86"/>
      <c r="K129" s="86"/>
      <c r="L129" s="116" t="s">
        <v>818</v>
      </c>
      <c r="M129" s="74" t="s">
        <v>819</v>
      </c>
      <c r="N129" s="86"/>
      <c r="O129" s="138" t="s">
        <v>398</v>
      </c>
      <c r="P129" s="86" t="s">
        <v>497</v>
      </c>
      <c r="Q129" s="115"/>
      <c r="R129" s="87" t="s">
        <v>400</v>
      </c>
      <c r="S129" s="116" t="s">
        <v>818</v>
      </c>
      <c r="T129" s="85"/>
      <c r="U129" s="86" t="s">
        <v>402</v>
      </c>
      <c r="V129" s="88" t="s">
        <v>401</v>
      </c>
      <c r="W129" s="85" t="s">
        <v>540</v>
      </c>
      <c r="X129" s="116" t="s">
        <v>820</v>
      </c>
      <c r="Y129" s="74"/>
      <c r="Z129" s="86" t="s">
        <v>821</v>
      </c>
      <c r="AA129" s="89">
        <v>0.75560000000000005</v>
      </c>
      <c r="AB129" s="95"/>
      <c r="AC129" s="86"/>
      <c r="AD129" s="126"/>
      <c r="AE129" s="131"/>
      <c r="AF129" s="126"/>
      <c r="AG129" s="90"/>
      <c r="AH129" s="90"/>
      <c r="AI129" s="86" t="s">
        <v>530</v>
      </c>
      <c r="AJ129" s="86">
        <v>1</v>
      </c>
      <c r="AK129" s="93">
        <v>0</v>
      </c>
    </row>
    <row r="130" spans="1:37" s="94" customFormat="1" ht="30" customHeight="1">
      <c r="A130" s="84">
        <f t="shared" si="7"/>
        <v>121</v>
      </c>
      <c r="B130" s="85"/>
      <c r="C130" s="85"/>
      <c r="D130" s="85">
        <v>2</v>
      </c>
      <c r="E130" s="85"/>
      <c r="F130" s="85"/>
      <c r="G130" s="85"/>
      <c r="H130" s="85"/>
      <c r="I130" s="85"/>
      <c r="J130" s="85"/>
      <c r="K130" s="86"/>
      <c r="L130" s="116" t="s">
        <v>822</v>
      </c>
      <c r="M130" s="74" t="s">
        <v>823</v>
      </c>
      <c r="N130" s="85"/>
      <c r="O130" s="85" t="s">
        <v>398</v>
      </c>
      <c r="P130" s="86" t="s">
        <v>497</v>
      </c>
      <c r="Q130" s="88"/>
      <c r="R130" s="87" t="s">
        <v>400</v>
      </c>
      <c r="S130" s="116" t="s">
        <v>822</v>
      </c>
      <c r="T130" s="85"/>
      <c r="U130" s="86" t="s">
        <v>402</v>
      </c>
      <c r="V130" s="88" t="s">
        <v>401</v>
      </c>
      <c r="W130" s="85" t="s">
        <v>540</v>
      </c>
      <c r="X130" s="116" t="s">
        <v>820</v>
      </c>
      <c r="Y130" s="141"/>
      <c r="Z130" s="85" t="s">
        <v>824</v>
      </c>
      <c r="AA130" s="89">
        <v>0.82310000000000005</v>
      </c>
      <c r="AB130" s="90" t="s">
        <v>22</v>
      </c>
      <c r="AC130" s="132"/>
      <c r="AD130" s="89"/>
      <c r="AE130" s="91"/>
      <c r="AF130" s="89"/>
      <c r="AG130" s="90"/>
      <c r="AH130" s="90"/>
      <c r="AI130" s="86" t="s">
        <v>530</v>
      </c>
      <c r="AJ130" s="86">
        <v>1</v>
      </c>
      <c r="AK130" s="93">
        <v>0</v>
      </c>
    </row>
    <row r="131" spans="1:37" s="94" customFormat="1" ht="30" customHeight="1">
      <c r="A131" s="84">
        <f t="shared" si="7"/>
        <v>122</v>
      </c>
      <c r="B131" s="86"/>
      <c r="C131" s="86"/>
      <c r="D131" s="86">
        <v>2</v>
      </c>
      <c r="E131" s="86"/>
      <c r="F131" s="85"/>
      <c r="G131" s="86"/>
      <c r="H131" s="86"/>
      <c r="I131" s="86"/>
      <c r="J131" s="86"/>
      <c r="K131" s="86"/>
      <c r="L131" s="85" t="s">
        <v>825</v>
      </c>
      <c r="M131" s="74" t="s">
        <v>826</v>
      </c>
      <c r="N131" s="86"/>
      <c r="O131" s="95" t="s">
        <v>400</v>
      </c>
      <c r="P131" s="86" t="s">
        <v>497</v>
      </c>
      <c r="Q131" s="87"/>
      <c r="R131" s="87" t="s">
        <v>400</v>
      </c>
      <c r="S131" s="85" t="s">
        <v>825</v>
      </c>
      <c r="T131" s="85"/>
      <c r="U131" s="86" t="s">
        <v>402</v>
      </c>
      <c r="V131" s="88" t="s">
        <v>401</v>
      </c>
      <c r="W131" s="85" t="s">
        <v>535</v>
      </c>
      <c r="X131" s="74" t="s">
        <v>24</v>
      </c>
      <c r="Y131" s="86"/>
      <c r="Z131" s="86" t="s">
        <v>827</v>
      </c>
      <c r="AA131" s="89">
        <f>AA132+AA133</f>
        <v>0.63960000000000006</v>
      </c>
      <c r="AB131" s="90"/>
      <c r="AC131" s="85"/>
      <c r="AD131" s="89"/>
      <c r="AE131" s="91"/>
      <c r="AF131" s="89"/>
      <c r="AG131" s="90"/>
      <c r="AH131" s="90"/>
      <c r="AI131" s="86" t="s">
        <v>530</v>
      </c>
      <c r="AJ131" s="92">
        <v>1</v>
      </c>
      <c r="AK131" s="93">
        <v>0</v>
      </c>
    </row>
    <row r="132" spans="1:37" s="94" customFormat="1" ht="30" customHeight="1">
      <c r="A132" s="84">
        <f t="shared" si="7"/>
        <v>123</v>
      </c>
      <c r="B132" s="86"/>
      <c r="C132" s="86"/>
      <c r="D132" s="86"/>
      <c r="E132" s="86">
        <v>3</v>
      </c>
      <c r="F132" s="86"/>
      <c r="G132" s="86"/>
      <c r="H132" s="86"/>
      <c r="I132" s="86"/>
      <c r="J132" s="86"/>
      <c r="K132" s="86"/>
      <c r="L132" s="116" t="s">
        <v>828</v>
      </c>
      <c r="M132" s="74" t="s">
        <v>829</v>
      </c>
      <c r="N132" s="86"/>
      <c r="O132" s="95" t="s">
        <v>400</v>
      </c>
      <c r="P132" s="86" t="s">
        <v>497</v>
      </c>
      <c r="Q132" s="133"/>
      <c r="R132" s="87" t="s">
        <v>400</v>
      </c>
      <c r="S132" s="116" t="s">
        <v>825</v>
      </c>
      <c r="T132" s="87"/>
      <c r="U132" s="86" t="s">
        <v>402</v>
      </c>
      <c r="V132" s="88" t="s">
        <v>401</v>
      </c>
      <c r="W132" s="85" t="s">
        <v>540</v>
      </c>
      <c r="X132" s="106" t="s">
        <v>589</v>
      </c>
      <c r="Y132" s="74"/>
      <c r="Z132" s="86" t="s">
        <v>827</v>
      </c>
      <c r="AA132" s="89">
        <v>0.629</v>
      </c>
      <c r="AB132" s="95"/>
      <c r="AC132" s="89"/>
      <c r="AD132" s="89"/>
      <c r="AE132" s="91"/>
      <c r="AF132" s="89"/>
      <c r="AG132" s="90"/>
      <c r="AH132" s="90"/>
      <c r="AI132" s="86"/>
      <c r="AJ132" s="86">
        <v>1</v>
      </c>
      <c r="AK132" s="93">
        <v>0</v>
      </c>
    </row>
    <row r="133" spans="1:37" s="94" customFormat="1" ht="30" customHeight="1">
      <c r="A133" s="84">
        <f t="shared" si="7"/>
        <v>124</v>
      </c>
      <c r="B133" s="86"/>
      <c r="C133" s="86"/>
      <c r="D133" s="86"/>
      <c r="E133" s="86">
        <v>3</v>
      </c>
      <c r="F133" s="86"/>
      <c r="G133" s="86"/>
      <c r="H133" s="86"/>
      <c r="I133" s="86"/>
      <c r="J133" s="86"/>
      <c r="K133" s="86"/>
      <c r="L133" s="74" t="s">
        <v>681</v>
      </c>
      <c r="M133" s="74" t="s">
        <v>682</v>
      </c>
      <c r="N133" s="86"/>
      <c r="O133" s="95" t="s">
        <v>400</v>
      </c>
      <c r="P133" s="86" t="s">
        <v>497</v>
      </c>
      <c r="Q133" s="115"/>
      <c r="R133" s="87" t="s">
        <v>400</v>
      </c>
      <c r="S133" s="74" t="s">
        <v>681</v>
      </c>
      <c r="T133" s="87"/>
      <c r="U133" s="86" t="s">
        <v>402</v>
      </c>
      <c r="V133" s="88" t="s">
        <v>401</v>
      </c>
      <c r="W133" s="85" t="s">
        <v>32</v>
      </c>
      <c r="X133" s="116"/>
      <c r="Y133" s="85" t="s">
        <v>22</v>
      </c>
      <c r="Z133" s="86" t="s">
        <v>683</v>
      </c>
      <c r="AA133" s="100">
        <v>1.06E-2</v>
      </c>
      <c r="AB133" s="95"/>
      <c r="AC133" s="85"/>
      <c r="AD133" s="89"/>
      <c r="AE133" s="91"/>
      <c r="AF133" s="89"/>
      <c r="AG133" s="90"/>
      <c r="AH133" s="90"/>
      <c r="AI133" s="86"/>
      <c r="AJ133" s="134">
        <v>1</v>
      </c>
      <c r="AK133" s="93">
        <v>0</v>
      </c>
    </row>
    <row r="134" spans="1:37" s="94" customFormat="1" ht="30" customHeight="1">
      <c r="A134" s="84">
        <f t="shared" si="7"/>
        <v>125</v>
      </c>
      <c r="B134" s="86"/>
      <c r="C134" s="86"/>
      <c r="D134" s="86">
        <v>2</v>
      </c>
      <c r="E134" s="86"/>
      <c r="F134" s="86"/>
      <c r="G134" s="86"/>
      <c r="H134" s="86"/>
      <c r="I134" s="86"/>
      <c r="J134" s="86"/>
      <c r="K134" s="86"/>
      <c r="L134" s="116" t="s">
        <v>830</v>
      </c>
      <c r="M134" s="74" t="s">
        <v>831</v>
      </c>
      <c r="N134" s="86"/>
      <c r="O134" s="95" t="s">
        <v>407</v>
      </c>
      <c r="P134" s="86" t="s">
        <v>497</v>
      </c>
      <c r="Q134" s="133"/>
      <c r="R134" s="87" t="s">
        <v>400</v>
      </c>
      <c r="S134" s="116" t="s">
        <v>832</v>
      </c>
      <c r="T134" s="87"/>
      <c r="U134" s="86" t="s">
        <v>402</v>
      </c>
      <c r="V134" s="88" t="s">
        <v>401</v>
      </c>
      <c r="W134" s="85" t="s">
        <v>533</v>
      </c>
      <c r="X134" s="74" t="s">
        <v>817</v>
      </c>
      <c r="Y134" s="74"/>
      <c r="Z134" s="86"/>
      <c r="AA134" s="89">
        <v>0.58840000000000003</v>
      </c>
      <c r="AB134" s="95"/>
      <c r="AC134" s="89"/>
      <c r="AD134" s="89"/>
      <c r="AE134" s="91"/>
      <c r="AF134" s="89"/>
      <c r="AG134" s="90"/>
      <c r="AH134" s="90"/>
      <c r="AI134" s="86"/>
      <c r="AJ134" s="86">
        <v>1</v>
      </c>
      <c r="AK134" s="93">
        <v>0</v>
      </c>
    </row>
    <row r="135" spans="1:37" s="94" customFormat="1" ht="30" customHeight="1">
      <c r="A135" s="84">
        <f t="shared" si="7"/>
        <v>126</v>
      </c>
      <c r="B135" s="86"/>
      <c r="C135" s="86"/>
      <c r="D135" s="86">
        <v>2</v>
      </c>
      <c r="E135" s="86"/>
      <c r="F135" s="86"/>
      <c r="G135" s="86"/>
      <c r="H135" s="86"/>
      <c r="I135" s="86"/>
      <c r="J135" s="86"/>
      <c r="K135" s="86"/>
      <c r="L135" s="116" t="s">
        <v>833</v>
      </c>
      <c r="M135" s="74" t="s">
        <v>834</v>
      </c>
      <c r="N135" s="86"/>
      <c r="O135" s="95" t="s">
        <v>407</v>
      </c>
      <c r="P135" s="86" t="s">
        <v>497</v>
      </c>
      <c r="Q135" s="133"/>
      <c r="R135" s="87" t="s">
        <v>400</v>
      </c>
      <c r="S135" s="116" t="s">
        <v>833</v>
      </c>
      <c r="T135" s="87"/>
      <c r="U135" s="86" t="s">
        <v>402</v>
      </c>
      <c r="V135" s="88" t="s">
        <v>401</v>
      </c>
      <c r="W135" s="85" t="s">
        <v>540</v>
      </c>
      <c r="X135" s="113" t="s">
        <v>768</v>
      </c>
      <c r="Y135" s="74"/>
      <c r="Z135" s="86" t="s">
        <v>835</v>
      </c>
      <c r="AA135" s="89">
        <v>0.123</v>
      </c>
      <c r="AB135" s="95"/>
      <c r="AC135" s="89"/>
      <c r="AD135" s="89"/>
      <c r="AE135" s="91"/>
      <c r="AF135" s="89"/>
      <c r="AG135" s="90"/>
      <c r="AH135" s="90"/>
      <c r="AI135" s="86"/>
      <c r="AJ135" s="86">
        <v>1</v>
      </c>
      <c r="AK135" s="93">
        <v>0</v>
      </c>
    </row>
    <row r="136" spans="1:37" s="94" customFormat="1" ht="30" customHeight="1">
      <c r="A136" s="84">
        <f t="shared" si="7"/>
        <v>127</v>
      </c>
      <c r="B136" s="86"/>
      <c r="C136" s="86">
        <v>1</v>
      </c>
      <c r="D136" s="86"/>
      <c r="E136" s="86"/>
      <c r="F136" s="85"/>
      <c r="G136" s="86"/>
      <c r="H136" s="86"/>
      <c r="I136" s="86"/>
      <c r="J136" s="86"/>
      <c r="K136" s="86"/>
      <c r="L136" s="116" t="s">
        <v>836</v>
      </c>
      <c r="M136" s="74" t="s">
        <v>837</v>
      </c>
      <c r="N136" s="86"/>
      <c r="O136" s="95" t="s">
        <v>398</v>
      </c>
      <c r="P136" s="86" t="s">
        <v>497</v>
      </c>
      <c r="Q136" s="87"/>
      <c r="R136" s="87" t="s">
        <v>400</v>
      </c>
      <c r="S136" s="116" t="s">
        <v>836</v>
      </c>
      <c r="T136" s="87"/>
      <c r="U136" s="86" t="s">
        <v>402</v>
      </c>
      <c r="V136" s="88" t="s">
        <v>401</v>
      </c>
      <c r="W136" s="85" t="s">
        <v>513</v>
      </c>
      <c r="X136" s="104" t="s">
        <v>511</v>
      </c>
      <c r="Y136" s="86"/>
      <c r="Z136" s="86" t="s">
        <v>838</v>
      </c>
      <c r="AA136" s="144">
        <v>0.25600000000000001</v>
      </c>
      <c r="AB136" s="90"/>
      <c r="AC136" s="95"/>
      <c r="AD136" s="89"/>
      <c r="AE136" s="91"/>
      <c r="AF136" s="89"/>
      <c r="AG136" s="90"/>
      <c r="AH136" s="90"/>
      <c r="AI136" s="86"/>
      <c r="AJ136" s="134">
        <v>1</v>
      </c>
      <c r="AK136" s="93">
        <v>0</v>
      </c>
    </row>
    <row r="137" spans="1:37" s="94" customFormat="1" ht="30" customHeight="1">
      <c r="A137" s="84">
        <f t="shared" si="7"/>
        <v>128</v>
      </c>
      <c r="B137" s="86"/>
      <c r="C137" s="86">
        <v>1</v>
      </c>
      <c r="D137" s="86"/>
      <c r="E137" s="86"/>
      <c r="F137" s="86"/>
      <c r="G137" s="86"/>
      <c r="H137" s="86"/>
      <c r="I137" s="86"/>
      <c r="J137" s="86"/>
      <c r="K137" s="86"/>
      <c r="L137" s="116" t="s">
        <v>839</v>
      </c>
      <c r="M137" s="74" t="s">
        <v>840</v>
      </c>
      <c r="N137" s="86"/>
      <c r="O137" s="95" t="s">
        <v>398</v>
      </c>
      <c r="P137" s="86" t="s">
        <v>497</v>
      </c>
      <c r="Q137" s="88"/>
      <c r="R137" s="87" t="s">
        <v>400</v>
      </c>
      <c r="S137" s="116" t="s">
        <v>839</v>
      </c>
      <c r="T137" s="87"/>
      <c r="U137" s="86" t="s">
        <v>402</v>
      </c>
      <c r="V137" s="88" t="s">
        <v>401</v>
      </c>
      <c r="W137" s="85" t="s">
        <v>513</v>
      </c>
      <c r="X137" s="104" t="s">
        <v>511</v>
      </c>
      <c r="Y137" s="86"/>
      <c r="Z137" s="86" t="s">
        <v>838</v>
      </c>
      <c r="AA137" s="89">
        <v>0.28129999999999999</v>
      </c>
      <c r="AB137" s="95"/>
      <c r="AC137" s="86"/>
      <c r="AD137" s="126"/>
      <c r="AE137" s="131"/>
      <c r="AF137" s="126"/>
      <c r="AG137" s="90"/>
      <c r="AH137" s="90"/>
      <c r="AI137" s="86"/>
      <c r="AJ137" s="134">
        <v>1</v>
      </c>
      <c r="AK137" s="93">
        <v>0</v>
      </c>
    </row>
    <row r="138" spans="1:37" s="94" customFormat="1" ht="30" customHeight="1">
      <c r="A138" s="84">
        <f t="shared" si="7"/>
        <v>129</v>
      </c>
      <c r="B138" s="86"/>
      <c r="C138" s="86">
        <v>1</v>
      </c>
      <c r="D138" s="86"/>
      <c r="E138" s="86"/>
      <c r="F138" s="86"/>
      <c r="G138" s="86"/>
      <c r="H138" s="86"/>
      <c r="I138" s="86"/>
      <c r="J138" s="86"/>
      <c r="K138" s="86"/>
      <c r="L138" s="116" t="s">
        <v>841</v>
      </c>
      <c r="M138" s="74" t="s">
        <v>842</v>
      </c>
      <c r="N138" s="86"/>
      <c r="O138" s="95" t="s">
        <v>398</v>
      </c>
      <c r="P138" s="86" t="s">
        <v>497</v>
      </c>
      <c r="Q138" s="88"/>
      <c r="R138" s="87" t="s">
        <v>400</v>
      </c>
      <c r="S138" s="116" t="s">
        <v>841</v>
      </c>
      <c r="T138" s="87"/>
      <c r="U138" s="86" t="s">
        <v>402</v>
      </c>
      <c r="V138" s="88" t="s">
        <v>401</v>
      </c>
      <c r="W138" s="85" t="s">
        <v>513</v>
      </c>
      <c r="X138" s="104" t="s">
        <v>511</v>
      </c>
      <c r="Y138" s="111"/>
      <c r="Z138" s="111" t="s">
        <v>843</v>
      </c>
      <c r="AA138" s="145">
        <v>0.14749999999999999</v>
      </c>
      <c r="AB138" s="95"/>
      <c r="AC138" s="86"/>
      <c r="AD138" s="126"/>
      <c r="AE138" s="131"/>
      <c r="AF138" s="126"/>
      <c r="AG138" s="90"/>
      <c r="AH138" s="90"/>
      <c r="AI138" s="86"/>
      <c r="AJ138" s="134">
        <v>1</v>
      </c>
      <c r="AK138" s="93">
        <v>0</v>
      </c>
    </row>
    <row r="139" spans="1:37" s="94" customFormat="1" ht="30" customHeight="1">
      <c r="A139" s="84">
        <f t="shared" si="7"/>
        <v>130</v>
      </c>
      <c r="B139" s="86"/>
      <c r="C139" s="86">
        <v>1</v>
      </c>
      <c r="D139" s="86"/>
      <c r="E139" s="86"/>
      <c r="F139" s="86"/>
      <c r="G139" s="86"/>
      <c r="H139" s="86"/>
      <c r="I139" s="86"/>
      <c r="J139" s="86"/>
      <c r="K139" s="86"/>
      <c r="L139" s="116" t="s">
        <v>844</v>
      </c>
      <c r="M139" s="74" t="s">
        <v>845</v>
      </c>
      <c r="N139" s="86"/>
      <c r="O139" s="95" t="s">
        <v>398</v>
      </c>
      <c r="P139" s="86" t="s">
        <v>497</v>
      </c>
      <c r="Q139" s="88"/>
      <c r="R139" s="87" t="s">
        <v>400</v>
      </c>
      <c r="S139" s="116" t="s">
        <v>844</v>
      </c>
      <c r="T139" s="87"/>
      <c r="U139" s="86" t="s">
        <v>402</v>
      </c>
      <c r="V139" s="88" t="s">
        <v>401</v>
      </c>
      <c r="W139" s="85" t="s">
        <v>496</v>
      </c>
      <c r="X139" s="104" t="s">
        <v>24</v>
      </c>
      <c r="Y139" s="111"/>
      <c r="Z139" s="111"/>
      <c r="AA139" s="145">
        <f>AA140+AA144+AA143</f>
        <v>6.6599999999999993E-2</v>
      </c>
      <c r="AB139" s="95"/>
      <c r="AC139" s="86"/>
      <c r="AD139" s="126"/>
      <c r="AE139" s="131"/>
      <c r="AF139" s="126"/>
      <c r="AG139" s="90"/>
      <c r="AH139" s="90"/>
      <c r="AI139" s="86"/>
      <c r="AJ139" s="134">
        <v>1</v>
      </c>
      <c r="AK139" s="93">
        <v>0</v>
      </c>
    </row>
    <row r="140" spans="1:37" s="94" customFormat="1" ht="30" customHeight="1">
      <c r="A140" s="84">
        <f t="shared" si="7"/>
        <v>131</v>
      </c>
      <c r="B140" s="86"/>
      <c r="C140" s="86"/>
      <c r="D140" s="86">
        <v>2</v>
      </c>
      <c r="E140" s="86"/>
      <c r="F140" s="86"/>
      <c r="G140" s="86"/>
      <c r="H140" s="86"/>
      <c r="I140" s="86"/>
      <c r="J140" s="86"/>
      <c r="K140" s="86"/>
      <c r="L140" s="116" t="s">
        <v>846</v>
      </c>
      <c r="M140" s="74" t="s">
        <v>847</v>
      </c>
      <c r="N140" s="86"/>
      <c r="O140" s="95" t="s">
        <v>398</v>
      </c>
      <c r="P140" s="86" t="s">
        <v>497</v>
      </c>
      <c r="Q140" s="88"/>
      <c r="R140" s="87" t="s">
        <v>400</v>
      </c>
      <c r="S140" s="116" t="s">
        <v>846</v>
      </c>
      <c r="T140" s="87"/>
      <c r="U140" s="86" t="s">
        <v>402</v>
      </c>
      <c r="V140" s="88" t="s">
        <v>401</v>
      </c>
      <c r="W140" s="85" t="s">
        <v>513</v>
      </c>
      <c r="X140" s="104" t="s">
        <v>848</v>
      </c>
      <c r="Y140" s="104"/>
      <c r="Z140" s="111" t="s">
        <v>849</v>
      </c>
      <c r="AA140" s="103">
        <v>4.6800000000000001E-2</v>
      </c>
      <c r="AB140" s="95"/>
      <c r="AC140" s="86"/>
      <c r="AD140" s="126"/>
      <c r="AE140" s="131"/>
      <c r="AF140" s="126"/>
      <c r="AG140" s="90"/>
      <c r="AH140" s="90"/>
      <c r="AI140" s="86"/>
      <c r="AJ140" s="134">
        <v>1</v>
      </c>
      <c r="AK140" s="93">
        <v>0</v>
      </c>
    </row>
    <row r="141" spans="1:37" s="163" customFormat="1" ht="33" customHeight="1">
      <c r="A141" s="84">
        <f t="shared" si="7"/>
        <v>132</v>
      </c>
      <c r="B141" s="146"/>
      <c r="C141" s="146"/>
      <c r="D141" s="147"/>
      <c r="E141" s="146">
        <v>3</v>
      </c>
      <c r="F141" s="146"/>
      <c r="G141" s="146"/>
      <c r="H141" s="146"/>
      <c r="I141" s="146"/>
      <c r="J141" s="146"/>
      <c r="K141" s="148"/>
      <c r="L141" s="149" t="s">
        <v>850</v>
      </c>
      <c r="M141" s="74" t="s">
        <v>851</v>
      </c>
      <c r="N141" s="150" t="s">
        <v>513</v>
      </c>
      <c r="O141" s="150" t="s">
        <v>398</v>
      </c>
      <c r="P141" s="48" t="s">
        <v>497</v>
      </c>
      <c r="Q141" s="150"/>
      <c r="R141" s="151" t="s">
        <v>400</v>
      </c>
      <c r="S141" s="116" t="s">
        <v>852</v>
      </c>
      <c r="T141" s="152"/>
      <c r="U141" s="86" t="s">
        <v>402</v>
      </c>
      <c r="V141" s="88" t="s">
        <v>401</v>
      </c>
      <c r="W141" s="153" t="s">
        <v>505</v>
      </c>
      <c r="X141" s="154" t="s">
        <v>848</v>
      </c>
      <c r="Y141" s="155"/>
      <c r="Z141" s="156" t="s">
        <v>849</v>
      </c>
      <c r="AA141" s="157">
        <v>7.8E-2</v>
      </c>
      <c r="AB141" s="158" t="s">
        <v>22</v>
      </c>
      <c r="AC141" s="158"/>
      <c r="AD141" s="158"/>
      <c r="AE141" s="158"/>
      <c r="AF141" s="158"/>
      <c r="AG141" s="159"/>
      <c r="AH141" s="160"/>
      <c r="AI141" s="160"/>
      <c r="AJ141" s="161">
        <v>1</v>
      </c>
      <c r="AK141" s="162">
        <v>0</v>
      </c>
    </row>
    <row r="142" spans="1:37" s="137" customFormat="1" ht="30" customHeight="1">
      <c r="A142" s="84">
        <f t="shared" si="7"/>
        <v>133</v>
      </c>
      <c r="B142" s="34"/>
      <c r="C142" s="34"/>
      <c r="D142" s="164"/>
      <c r="E142" s="34">
        <v>3</v>
      </c>
      <c r="F142" s="34"/>
      <c r="G142" s="34"/>
      <c r="H142" s="34"/>
      <c r="I142" s="33"/>
      <c r="J142" s="33"/>
      <c r="K142" s="102"/>
      <c r="L142" s="165" t="s">
        <v>853</v>
      </c>
      <c r="M142" s="166" t="s">
        <v>854</v>
      </c>
      <c r="N142" s="32"/>
      <c r="O142" s="167" t="s">
        <v>407</v>
      </c>
      <c r="P142" s="165" t="s">
        <v>497</v>
      </c>
      <c r="Q142" s="33"/>
      <c r="R142" s="97" t="s">
        <v>400</v>
      </c>
      <c r="S142" s="34" t="str">
        <f>L142</f>
        <v>SHT0014852</v>
      </c>
      <c r="T142" s="34" t="s">
        <v>400</v>
      </c>
      <c r="U142" s="100" t="s">
        <v>402</v>
      </c>
      <c r="V142" s="96" t="s">
        <v>401</v>
      </c>
      <c r="W142" s="96" t="s">
        <v>22</v>
      </c>
      <c r="X142" s="96" t="s">
        <v>22</v>
      </c>
      <c r="Y142" s="96" t="s">
        <v>22</v>
      </c>
      <c r="Z142" s="96" t="s">
        <v>22</v>
      </c>
      <c r="AA142" s="96" t="s">
        <v>22</v>
      </c>
      <c r="AB142" s="120"/>
      <c r="AC142" s="135"/>
      <c r="AD142" s="135"/>
      <c r="AE142" s="135"/>
      <c r="AF142" s="135"/>
      <c r="AG142" s="125"/>
      <c r="AH142" s="168"/>
      <c r="AI142" s="34"/>
      <c r="AJ142" s="100">
        <v>1</v>
      </c>
      <c r="AK142" s="162">
        <v>0</v>
      </c>
    </row>
    <row r="143" spans="1:37" s="94" customFormat="1" ht="30" customHeight="1">
      <c r="A143" s="84">
        <f t="shared" si="7"/>
        <v>134</v>
      </c>
      <c r="B143" s="86"/>
      <c r="C143" s="86"/>
      <c r="D143" s="86"/>
      <c r="E143" s="86">
        <v>3</v>
      </c>
      <c r="F143" s="86"/>
      <c r="G143" s="86"/>
      <c r="H143" s="86"/>
      <c r="I143" s="86"/>
      <c r="J143" s="86"/>
      <c r="K143" s="86"/>
      <c r="L143" s="116" t="s">
        <v>855</v>
      </c>
      <c r="M143" s="74" t="s">
        <v>856</v>
      </c>
      <c r="N143" s="86"/>
      <c r="O143" s="95" t="s">
        <v>398</v>
      </c>
      <c r="P143" s="86" t="s">
        <v>497</v>
      </c>
      <c r="Q143" s="169"/>
      <c r="R143" s="87" t="s">
        <v>400</v>
      </c>
      <c r="S143" s="116" t="s">
        <v>855</v>
      </c>
      <c r="T143" s="87"/>
      <c r="U143" s="86" t="s">
        <v>402</v>
      </c>
      <c r="V143" s="88" t="s">
        <v>401</v>
      </c>
      <c r="W143" s="85" t="s">
        <v>558</v>
      </c>
      <c r="X143" s="104" t="s">
        <v>559</v>
      </c>
      <c r="Y143" s="104"/>
      <c r="Z143" s="111"/>
      <c r="AA143" s="103">
        <v>1.8599999999999998E-2</v>
      </c>
      <c r="AB143" s="95"/>
      <c r="AC143" s="86"/>
      <c r="AD143" s="126"/>
      <c r="AE143" s="131"/>
      <c r="AF143" s="126"/>
      <c r="AG143" s="90"/>
      <c r="AH143" s="90"/>
      <c r="AI143" s="86"/>
      <c r="AJ143" s="134">
        <v>1</v>
      </c>
      <c r="AK143" s="93">
        <v>0</v>
      </c>
    </row>
    <row r="144" spans="1:37" s="94" customFormat="1" ht="30" customHeight="1">
      <c r="A144" s="84">
        <f t="shared" si="7"/>
        <v>135</v>
      </c>
      <c r="B144" s="170"/>
      <c r="C144" s="170"/>
      <c r="D144" s="170">
        <v>2</v>
      </c>
      <c r="E144" s="170"/>
      <c r="F144" s="170"/>
      <c r="G144" s="170"/>
      <c r="H144" s="170"/>
      <c r="I144" s="170"/>
      <c r="J144" s="170"/>
      <c r="K144" s="170"/>
      <c r="L144" s="171" t="s">
        <v>857</v>
      </c>
      <c r="M144" s="172" t="s">
        <v>858</v>
      </c>
      <c r="N144" s="170"/>
      <c r="O144" s="173" t="s">
        <v>398</v>
      </c>
      <c r="P144" s="170" t="s">
        <v>497</v>
      </c>
      <c r="Q144" s="174"/>
      <c r="R144" s="175" t="s">
        <v>400</v>
      </c>
      <c r="S144" s="171" t="str">
        <f>L144</f>
        <v>BSP0010018</v>
      </c>
      <c r="T144" s="175"/>
      <c r="U144" s="170" t="s">
        <v>402</v>
      </c>
      <c r="V144" s="176" t="s">
        <v>401</v>
      </c>
      <c r="W144" s="85" t="s">
        <v>514</v>
      </c>
      <c r="X144" s="88" t="s">
        <v>712</v>
      </c>
      <c r="Y144" s="88"/>
      <c r="Z144" s="86"/>
      <c r="AA144" s="126">
        <v>1.1999999999999999E-3</v>
      </c>
      <c r="AB144" s="173"/>
      <c r="AC144" s="170"/>
      <c r="AD144" s="177"/>
      <c r="AE144" s="178"/>
      <c r="AF144" s="177"/>
      <c r="AG144" s="179"/>
      <c r="AH144" s="179"/>
      <c r="AI144" s="170"/>
      <c r="AJ144" s="180">
        <v>1</v>
      </c>
      <c r="AK144" s="181">
        <v>0</v>
      </c>
    </row>
    <row r="145" spans="1:37" s="94" customFormat="1" ht="30" customHeight="1">
      <c r="A145" s="84">
        <f t="shared" si="7"/>
        <v>136</v>
      </c>
      <c r="B145" s="170"/>
      <c r="C145" s="182">
        <v>1</v>
      </c>
      <c r="D145" s="170"/>
      <c r="E145" s="170"/>
      <c r="F145" s="170"/>
      <c r="G145" s="170"/>
      <c r="H145" s="170"/>
      <c r="I145" s="170"/>
      <c r="J145" s="170"/>
      <c r="K145" s="170"/>
      <c r="L145" s="171" t="s">
        <v>859</v>
      </c>
      <c r="M145" s="172" t="s">
        <v>860</v>
      </c>
      <c r="N145" s="170"/>
      <c r="O145" s="173" t="s">
        <v>407</v>
      </c>
      <c r="P145" s="170" t="s">
        <v>497</v>
      </c>
      <c r="Q145" s="174"/>
      <c r="R145" s="175" t="s">
        <v>400</v>
      </c>
      <c r="S145" s="171" t="str">
        <f t="shared" ref="S145:S148" si="8">L145</f>
        <v>SHT0015072</v>
      </c>
      <c r="T145" s="175"/>
      <c r="U145" s="170" t="s">
        <v>402</v>
      </c>
      <c r="V145" s="176" t="s">
        <v>401</v>
      </c>
      <c r="W145" s="96" t="s">
        <v>583</v>
      </c>
      <c r="X145" s="88" t="s">
        <v>861</v>
      </c>
      <c r="Y145" s="88"/>
      <c r="Z145" s="86" t="s">
        <v>862</v>
      </c>
      <c r="AA145" s="126">
        <v>8.5000000000000006E-3</v>
      </c>
      <c r="AB145" s="173"/>
      <c r="AC145" s="170"/>
      <c r="AD145" s="177"/>
      <c r="AE145" s="178"/>
      <c r="AF145" s="177"/>
      <c r="AG145" s="179"/>
      <c r="AH145" s="179"/>
      <c r="AI145" s="170"/>
      <c r="AJ145" s="180">
        <v>1</v>
      </c>
      <c r="AK145" s="181">
        <v>0</v>
      </c>
    </row>
    <row r="146" spans="1:37" s="137" customFormat="1" ht="30" customHeight="1">
      <c r="A146" s="84">
        <f t="shared" si="7"/>
        <v>137</v>
      </c>
      <c r="B146" s="34"/>
      <c r="C146" s="182">
        <v>1</v>
      </c>
      <c r="D146" s="34"/>
      <c r="E146" s="34"/>
      <c r="F146" s="34"/>
      <c r="G146" s="34"/>
      <c r="H146" s="99"/>
      <c r="I146" s="99"/>
      <c r="J146" s="99"/>
      <c r="K146" s="99"/>
      <c r="L146" s="166" t="s">
        <v>863</v>
      </c>
      <c r="M146" s="99" t="s">
        <v>864</v>
      </c>
      <c r="N146" s="183"/>
      <c r="O146" s="173" t="s">
        <v>398</v>
      </c>
      <c r="P146" s="184" t="s">
        <v>497</v>
      </c>
      <c r="Q146" s="183"/>
      <c r="R146" s="175" t="s">
        <v>400</v>
      </c>
      <c r="S146" s="171" t="str">
        <f t="shared" si="8"/>
        <v>SHT0013970</v>
      </c>
      <c r="T146" s="33" t="s">
        <v>400</v>
      </c>
      <c r="U146" s="33" t="s">
        <v>402</v>
      </c>
      <c r="V146" s="33" t="s">
        <v>401</v>
      </c>
      <c r="W146" s="100" t="s">
        <v>505</v>
      </c>
      <c r="X146" s="33" t="s">
        <v>865</v>
      </c>
      <c r="Y146" s="33" t="s">
        <v>22</v>
      </c>
      <c r="Z146" s="33" t="s">
        <v>866</v>
      </c>
      <c r="AA146" s="185">
        <v>6.4000000000000001E-2</v>
      </c>
      <c r="AB146" s="33" t="s">
        <v>867</v>
      </c>
      <c r="AC146" s="73"/>
      <c r="AD146" s="73"/>
      <c r="AE146" s="73"/>
      <c r="AF146" s="73"/>
      <c r="AG146" s="34"/>
      <c r="AH146" s="73"/>
      <c r="AI146" s="34" t="s">
        <v>868</v>
      </c>
      <c r="AJ146" s="134">
        <v>1</v>
      </c>
      <c r="AK146" s="186">
        <v>0</v>
      </c>
    </row>
    <row r="147" spans="1:37" s="280" customFormat="1" ht="30" customHeight="1">
      <c r="A147" s="261">
        <f t="shared" si="7"/>
        <v>138</v>
      </c>
      <c r="B147" s="262"/>
      <c r="C147" s="263">
        <v>1</v>
      </c>
      <c r="D147" s="262"/>
      <c r="E147" s="262"/>
      <c r="F147" s="262"/>
      <c r="G147" s="262"/>
      <c r="H147" s="264"/>
      <c r="I147" s="264"/>
      <c r="J147" s="264"/>
      <c r="K147" s="264"/>
      <c r="L147" s="265" t="s">
        <v>925</v>
      </c>
      <c r="M147" s="264" t="s">
        <v>926</v>
      </c>
      <c r="N147" s="266"/>
      <c r="O147" s="267" t="s">
        <v>398</v>
      </c>
      <c r="P147" s="268"/>
      <c r="Q147" s="269"/>
      <c r="R147" s="270" t="s">
        <v>400</v>
      </c>
      <c r="S147" s="271" t="str">
        <f t="shared" si="8"/>
        <v>BEC0010279</v>
      </c>
      <c r="T147" s="272"/>
      <c r="U147" s="273" t="s">
        <v>402</v>
      </c>
      <c r="V147" s="273" t="s">
        <v>401</v>
      </c>
      <c r="W147" s="274" t="s">
        <v>757</v>
      </c>
      <c r="X147" s="275"/>
      <c r="Y147" s="275"/>
      <c r="Z147" s="275"/>
      <c r="AA147" s="276">
        <v>0.1</v>
      </c>
      <c r="AB147" s="275"/>
      <c r="AC147" s="277"/>
      <c r="AD147" s="277"/>
      <c r="AE147" s="277"/>
      <c r="AF147" s="277"/>
      <c r="AG147" s="262"/>
      <c r="AH147" s="277"/>
      <c r="AI147" s="262"/>
      <c r="AJ147" s="278">
        <v>1</v>
      </c>
      <c r="AK147" s="279">
        <v>0</v>
      </c>
    </row>
    <row r="148" spans="1:37" s="94" customFormat="1" ht="30" customHeight="1">
      <c r="A148" s="84">
        <f t="shared" si="7"/>
        <v>139</v>
      </c>
      <c r="B148" s="111"/>
      <c r="C148" s="111">
        <v>1</v>
      </c>
      <c r="D148" s="111"/>
      <c r="E148" s="111"/>
      <c r="F148" s="111"/>
      <c r="G148" s="111"/>
      <c r="H148" s="111"/>
      <c r="I148" s="111"/>
      <c r="J148" s="111"/>
      <c r="K148" s="111"/>
      <c r="L148" s="113" t="s">
        <v>869</v>
      </c>
      <c r="M148" s="113" t="s">
        <v>870</v>
      </c>
      <c r="N148" s="111"/>
      <c r="O148" s="188" t="s">
        <v>407</v>
      </c>
      <c r="P148" s="111" t="s">
        <v>497</v>
      </c>
      <c r="Q148" s="189"/>
      <c r="R148" s="190" t="s">
        <v>400</v>
      </c>
      <c r="S148" s="171" t="str">
        <f t="shared" si="8"/>
        <v>BSP0010020</v>
      </c>
      <c r="T148" s="190"/>
      <c r="U148" s="111" t="s">
        <v>402</v>
      </c>
      <c r="V148" s="104" t="s">
        <v>401</v>
      </c>
      <c r="W148" s="120" t="s">
        <v>583</v>
      </c>
      <c r="X148" s="104" t="s">
        <v>712</v>
      </c>
      <c r="Y148" s="104"/>
      <c r="Z148" s="111"/>
      <c r="AA148" s="103">
        <v>1.2999999999999999E-3</v>
      </c>
      <c r="AB148" s="188" t="s">
        <v>871</v>
      </c>
      <c r="AC148" s="111"/>
      <c r="AD148" s="103"/>
      <c r="AE148" s="191"/>
      <c r="AF148" s="103"/>
      <c r="AG148" s="192"/>
      <c r="AH148" s="192"/>
      <c r="AI148" s="111"/>
      <c r="AJ148" s="187">
        <v>2</v>
      </c>
      <c r="AK148" s="193">
        <v>0</v>
      </c>
    </row>
    <row r="149" spans="1:37" s="94" customFormat="1" ht="30" customHeight="1">
      <c r="A149" s="84">
        <f t="shared" si="7"/>
        <v>140</v>
      </c>
      <c r="B149" s="86"/>
      <c r="C149" s="86">
        <v>1</v>
      </c>
      <c r="D149" s="86"/>
      <c r="E149" s="86"/>
      <c r="F149" s="86"/>
      <c r="G149" s="86"/>
      <c r="H149" s="86"/>
      <c r="I149" s="86"/>
      <c r="J149" s="86"/>
      <c r="K149" s="86"/>
      <c r="L149" s="74" t="s">
        <v>872</v>
      </c>
      <c r="M149" s="74" t="s">
        <v>873</v>
      </c>
      <c r="N149" s="74" t="s">
        <v>874</v>
      </c>
      <c r="O149" s="116" t="s">
        <v>407</v>
      </c>
      <c r="P149" s="86" t="s">
        <v>497</v>
      </c>
      <c r="Q149" s="87"/>
      <c r="R149" s="87" t="s">
        <v>400</v>
      </c>
      <c r="S149" s="74" t="s">
        <v>872</v>
      </c>
      <c r="T149" s="87"/>
      <c r="U149" s="86" t="s">
        <v>402</v>
      </c>
      <c r="V149" s="88" t="s">
        <v>401</v>
      </c>
      <c r="W149" s="85" t="s">
        <v>32</v>
      </c>
      <c r="X149" s="74"/>
      <c r="Y149" s="86"/>
      <c r="Z149" s="86"/>
      <c r="AA149" s="89">
        <v>1.2E-2</v>
      </c>
      <c r="AB149" s="95" t="s">
        <v>733</v>
      </c>
      <c r="AC149" s="95"/>
      <c r="AD149" s="89"/>
      <c r="AE149" s="91"/>
      <c r="AF149" s="89"/>
      <c r="AG149" s="90"/>
      <c r="AH149" s="90"/>
      <c r="AI149" s="86"/>
      <c r="AJ149" s="92">
        <v>4</v>
      </c>
      <c r="AK149" s="93">
        <v>0</v>
      </c>
    </row>
    <row r="150" spans="1:37" s="94" customFormat="1" ht="30" customHeight="1">
      <c r="A150" s="84">
        <f t="shared" si="7"/>
        <v>141</v>
      </c>
      <c r="B150" s="86"/>
      <c r="C150" s="86">
        <v>1</v>
      </c>
      <c r="D150" s="86"/>
      <c r="E150" s="86"/>
      <c r="F150" s="86"/>
      <c r="G150" s="86"/>
      <c r="H150" s="86"/>
      <c r="I150" s="86"/>
      <c r="J150" s="86"/>
      <c r="K150" s="86"/>
      <c r="L150" s="85" t="s">
        <v>877</v>
      </c>
      <c r="M150" s="138" t="s">
        <v>878</v>
      </c>
      <c r="N150" s="85" t="s">
        <v>875</v>
      </c>
      <c r="O150" s="85" t="s">
        <v>400</v>
      </c>
      <c r="P150" s="86" t="s">
        <v>497</v>
      </c>
      <c r="Q150" s="88"/>
      <c r="R150" s="194" t="s">
        <v>400</v>
      </c>
      <c r="S150" s="85" t="s">
        <v>876</v>
      </c>
      <c r="T150" s="194"/>
      <c r="U150" s="86" t="s">
        <v>402</v>
      </c>
      <c r="V150" s="85" t="s">
        <v>401</v>
      </c>
      <c r="W150" s="85" t="s">
        <v>496</v>
      </c>
      <c r="X150" s="74" t="s">
        <v>22</v>
      </c>
      <c r="Y150" s="86" t="s">
        <v>22</v>
      </c>
      <c r="Z150" s="86"/>
      <c r="AA150" s="126">
        <v>0.127</v>
      </c>
      <c r="AB150" s="85" t="s">
        <v>22</v>
      </c>
      <c r="AC150" s="86"/>
      <c r="AD150" s="126"/>
      <c r="AE150" s="131"/>
      <c r="AF150" s="126"/>
      <c r="AG150" s="90"/>
      <c r="AH150" s="90"/>
      <c r="AI150" s="86"/>
      <c r="AJ150" s="93">
        <v>1</v>
      </c>
      <c r="AK150" s="94">
        <v>0</v>
      </c>
    </row>
    <row r="151" spans="1:37" s="94" customFormat="1" ht="30" customHeight="1">
      <c r="A151" s="84">
        <f t="shared" si="7"/>
        <v>142</v>
      </c>
      <c r="B151" s="86"/>
      <c r="C151" s="86">
        <v>1</v>
      </c>
      <c r="D151" s="129"/>
      <c r="E151" s="129"/>
      <c r="F151" s="129"/>
      <c r="G151" s="129"/>
      <c r="H151" s="129"/>
      <c r="I151" s="129"/>
      <c r="J151" s="129"/>
      <c r="K151" s="130"/>
      <c r="L151" s="74" t="s">
        <v>879</v>
      </c>
      <c r="M151" s="85" t="s">
        <v>880</v>
      </c>
      <c r="N151" s="85" t="s">
        <v>32</v>
      </c>
      <c r="O151" s="85" t="s">
        <v>398</v>
      </c>
      <c r="P151" s="86" t="s">
        <v>497</v>
      </c>
      <c r="Q151" s="86"/>
      <c r="R151" s="194" t="s">
        <v>400</v>
      </c>
      <c r="S151" s="74" t="s">
        <v>879</v>
      </c>
      <c r="T151" s="194"/>
      <c r="U151" s="86" t="s">
        <v>402</v>
      </c>
      <c r="V151" s="88" t="s">
        <v>401</v>
      </c>
      <c r="W151" s="85" t="s">
        <v>32</v>
      </c>
      <c r="X151" s="86" t="s">
        <v>22</v>
      </c>
      <c r="Y151" s="86" t="s">
        <v>22</v>
      </c>
      <c r="Z151" s="86" t="s">
        <v>881</v>
      </c>
      <c r="AA151" s="126">
        <v>2.5999999999999999E-2</v>
      </c>
      <c r="AB151" s="95" t="s">
        <v>733</v>
      </c>
      <c r="AC151" s="86"/>
      <c r="AD151" s="126"/>
      <c r="AE151" s="131"/>
      <c r="AF151" s="126"/>
      <c r="AG151" s="90"/>
      <c r="AH151" s="90"/>
      <c r="AI151" s="86" t="s">
        <v>882</v>
      </c>
      <c r="AJ151" s="132">
        <v>4</v>
      </c>
      <c r="AK151" s="93">
        <v>0</v>
      </c>
    </row>
    <row r="152" spans="1:37" s="94" customFormat="1" ht="30" customHeight="1">
      <c r="A152" s="84">
        <f t="shared" si="7"/>
        <v>143</v>
      </c>
      <c r="B152" s="111"/>
      <c r="C152" s="111">
        <v>1</v>
      </c>
      <c r="D152" s="118"/>
      <c r="E152" s="118"/>
      <c r="F152" s="118"/>
      <c r="G152" s="118"/>
      <c r="H152" s="118"/>
      <c r="I152" s="118"/>
      <c r="J152" s="118"/>
      <c r="K152" s="123"/>
      <c r="L152" s="74" t="s">
        <v>744</v>
      </c>
      <c r="M152" s="74" t="s">
        <v>745</v>
      </c>
      <c r="N152" s="109"/>
      <c r="O152" s="109" t="s">
        <v>407</v>
      </c>
      <c r="P152" s="111" t="s">
        <v>497</v>
      </c>
      <c r="Q152" s="111"/>
      <c r="R152" s="190" t="s">
        <v>400</v>
      </c>
      <c r="S152" s="74" t="s">
        <v>744</v>
      </c>
      <c r="T152" s="190"/>
      <c r="U152" s="86" t="s">
        <v>402</v>
      </c>
      <c r="V152" s="88" t="s">
        <v>401</v>
      </c>
      <c r="W152" s="109" t="s">
        <v>32</v>
      </c>
      <c r="X152" s="111"/>
      <c r="Y152" s="111"/>
      <c r="Z152" s="111"/>
      <c r="AA152" s="126">
        <v>3.0000000000000001E-3</v>
      </c>
      <c r="AB152" s="188" t="s">
        <v>747</v>
      </c>
      <c r="AC152" s="111"/>
      <c r="AD152" s="103"/>
      <c r="AE152" s="191"/>
      <c r="AF152" s="103"/>
      <c r="AG152" s="192"/>
      <c r="AH152" s="192"/>
      <c r="AI152" s="111"/>
      <c r="AJ152" s="195">
        <v>6</v>
      </c>
      <c r="AK152" s="93">
        <v>0</v>
      </c>
    </row>
    <row r="153" spans="1:37" s="94" customFormat="1" ht="30" customHeight="1">
      <c r="A153" s="84">
        <f t="shared" si="7"/>
        <v>144</v>
      </c>
      <c r="B153" s="86"/>
      <c r="C153" s="86">
        <v>1</v>
      </c>
      <c r="D153" s="86"/>
      <c r="E153" s="86"/>
      <c r="F153" s="86"/>
      <c r="G153" s="86"/>
      <c r="H153" s="86"/>
      <c r="I153" s="86"/>
      <c r="J153" s="86"/>
      <c r="K153" s="86"/>
      <c r="L153" s="86" t="s">
        <v>883</v>
      </c>
      <c r="M153" s="86" t="s">
        <v>884</v>
      </c>
      <c r="N153" s="85"/>
      <c r="O153" s="109" t="s">
        <v>407</v>
      </c>
      <c r="P153" s="86" t="s">
        <v>497</v>
      </c>
      <c r="Q153" s="115"/>
      <c r="R153" s="87" t="s">
        <v>400</v>
      </c>
      <c r="S153" s="86" t="s">
        <v>883</v>
      </c>
      <c r="T153" s="87"/>
      <c r="U153" s="86" t="s">
        <v>402</v>
      </c>
      <c r="V153" s="85" t="s">
        <v>401</v>
      </c>
      <c r="W153" s="85" t="s">
        <v>32</v>
      </c>
      <c r="X153" s="74"/>
      <c r="Y153" s="86"/>
      <c r="Z153" s="86"/>
      <c r="AA153" s="126">
        <v>1E-3</v>
      </c>
      <c r="AB153" s="85" t="s">
        <v>22</v>
      </c>
      <c r="AC153" s="134"/>
      <c r="AD153" s="126"/>
      <c r="AE153" s="131"/>
      <c r="AF153" s="126"/>
      <c r="AG153" s="90"/>
      <c r="AH153" s="90"/>
      <c r="AI153" s="86"/>
      <c r="AJ153" s="86">
        <v>36</v>
      </c>
      <c r="AK153" s="93">
        <v>0</v>
      </c>
    </row>
    <row r="154" spans="1:37" s="94" customFormat="1" ht="30" customHeight="1">
      <c r="A154" s="84">
        <f t="shared" si="7"/>
        <v>145</v>
      </c>
      <c r="B154" s="86"/>
      <c r="C154" s="86">
        <v>1</v>
      </c>
      <c r="D154" s="86"/>
      <c r="E154" s="86"/>
      <c r="F154" s="86"/>
      <c r="G154" s="86"/>
      <c r="H154" s="86"/>
      <c r="I154" s="86"/>
      <c r="J154" s="86"/>
      <c r="K154" s="86"/>
      <c r="L154" s="73" t="s">
        <v>885</v>
      </c>
      <c r="M154" s="196" t="s">
        <v>886</v>
      </c>
      <c r="N154" s="85"/>
      <c r="O154" s="109" t="s">
        <v>407</v>
      </c>
      <c r="P154" s="86" t="s">
        <v>497</v>
      </c>
      <c r="Q154" s="115"/>
      <c r="R154" s="87" t="s">
        <v>400</v>
      </c>
      <c r="S154" s="73" t="s">
        <v>885</v>
      </c>
      <c r="T154" s="87"/>
      <c r="U154" s="86" t="s">
        <v>402</v>
      </c>
      <c r="V154" s="85" t="s">
        <v>401</v>
      </c>
      <c r="W154" s="97" t="s">
        <v>887</v>
      </c>
      <c r="X154" s="86" t="s">
        <v>760</v>
      </c>
      <c r="Y154" s="86"/>
      <c r="Z154" s="86"/>
      <c r="AA154" s="126">
        <v>0.01</v>
      </c>
      <c r="AB154" s="85" t="s">
        <v>22</v>
      </c>
      <c r="AC154" s="134"/>
      <c r="AD154" s="126"/>
      <c r="AE154" s="131"/>
      <c r="AF154" s="126"/>
      <c r="AG154" s="90"/>
      <c r="AH154" s="90"/>
      <c r="AI154" s="86"/>
      <c r="AJ154" s="115" t="s">
        <v>888</v>
      </c>
      <c r="AK154" s="93">
        <v>0</v>
      </c>
    </row>
    <row r="155" spans="1:37" s="94" customFormat="1" ht="30" customHeight="1">
      <c r="A155" s="84">
        <f t="shared" si="7"/>
        <v>146</v>
      </c>
      <c r="B155" s="86"/>
      <c r="C155" s="86">
        <v>1</v>
      </c>
      <c r="D155" s="86"/>
      <c r="E155" s="86"/>
      <c r="F155" s="86"/>
      <c r="G155" s="86"/>
      <c r="H155" s="86"/>
      <c r="I155" s="86"/>
      <c r="J155" s="86"/>
      <c r="K155" s="86"/>
      <c r="L155" s="74" t="s">
        <v>889</v>
      </c>
      <c r="M155" s="99" t="s">
        <v>890</v>
      </c>
      <c r="N155" s="85"/>
      <c r="O155" s="109" t="s">
        <v>407</v>
      </c>
      <c r="P155" s="86" t="s">
        <v>497</v>
      </c>
      <c r="Q155" s="115"/>
      <c r="R155" s="87" t="s">
        <v>400</v>
      </c>
      <c r="S155" s="73" t="s">
        <v>889</v>
      </c>
      <c r="T155" s="87"/>
      <c r="U155" s="86" t="s">
        <v>402</v>
      </c>
      <c r="V155" s="85" t="s">
        <v>401</v>
      </c>
      <c r="W155" s="97" t="s">
        <v>887</v>
      </c>
      <c r="X155" s="86" t="s">
        <v>760</v>
      </c>
      <c r="Y155" s="86"/>
      <c r="Z155" s="86"/>
      <c r="AA155" s="126">
        <v>0.01</v>
      </c>
      <c r="AB155" s="85" t="s">
        <v>22</v>
      </c>
      <c r="AC155" s="134"/>
      <c r="AD155" s="126"/>
      <c r="AE155" s="131"/>
      <c r="AF155" s="126"/>
      <c r="AG155" s="90"/>
      <c r="AH155" s="90"/>
      <c r="AI155" s="86"/>
      <c r="AJ155" s="115" t="s">
        <v>888</v>
      </c>
      <c r="AK155" s="93">
        <v>1</v>
      </c>
    </row>
    <row r="156" spans="1:37" s="197" customFormat="1" ht="12.75">
      <c r="N156" s="198"/>
      <c r="AA156" s="199"/>
      <c r="AD156" s="200"/>
      <c r="AE156" s="201"/>
      <c r="AF156" s="200"/>
    </row>
    <row r="157" spans="1:37" s="197" customFormat="1" ht="12.75">
      <c r="N157" s="198"/>
      <c r="AA157" s="199"/>
      <c r="AD157" s="200"/>
      <c r="AE157" s="201"/>
      <c r="AF157" s="200"/>
    </row>
    <row r="158" spans="1:37" s="197" customFormat="1" ht="12.75">
      <c r="N158" s="198"/>
      <c r="AA158" s="199"/>
      <c r="AD158" s="200"/>
      <c r="AE158" s="201"/>
      <c r="AF158" s="200"/>
    </row>
    <row r="159" spans="1:37" s="197" customFormat="1" ht="12.75">
      <c r="N159" s="198"/>
      <c r="AA159" s="199"/>
      <c r="AD159" s="200"/>
      <c r="AE159" s="201"/>
      <c r="AF159" s="200"/>
    </row>
    <row r="160" spans="1:37" s="197" customFormat="1" ht="12.75">
      <c r="N160" s="198"/>
      <c r="AA160" s="199"/>
      <c r="AD160" s="200"/>
      <c r="AE160" s="201"/>
      <c r="AF160" s="200"/>
    </row>
  </sheetData>
  <autoFilter ref="A8:AJ155"/>
  <mergeCells count="37">
    <mergeCell ref="AI8:AI9"/>
    <mergeCell ref="AJ8:AJ9"/>
    <mergeCell ref="AK8:AK9"/>
    <mergeCell ref="AC8:AC9"/>
    <mergeCell ref="AD8:AD9"/>
    <mergeCell ref="AE8:AE9"/>
    <mergeCell ref="AF8:AF9"/>
    <mergeCell ref="AG8:AG9"/>
    <mergeCell ref="AH8:AH9"/>
    <mergeCell ref="AB8:AB9"/>
    <mergeCell ref="P8:P9"/>
    <mergeCell ref="Q8:Q9"/>
    <mergeCell ref="R8:R9"/>
    <mergeCell ref="S8:S9"/>
    <mergeCell ref="U8:U9"/>
    <mergeCell ref="V8:V9"/>
    <mergeCell ref="W8:W9"/>
    <mergeCell ref="X8:X9"/>
    <mergeCell ref="Y8:Y9"/>
    <mergeCell ref="Z8:Z9"/>
    <mergeCell ref="AA8:AA9"/>
    <mergeCell ref="O8:O9"/>
    <mergeCell ref="A1:AJ1"/>
    <mergeCell ref="A2:E2"/>
    <mergeCell ref="F2:K2"/>
    <mergeCell ref="L2:M2"/>
    <mergeCell ref="N2:AH7"/>
    <mergeCell ref="A3:M3"/>
    <mergeCell ref="A4:K4"/>
    <mergeCell ref="L4:M4"/>
    <mergeCell ref="A5:M5"/>
    <mergeCell ref="A6:M7"/>
    <mergeCell ref="A8:A9"/>
    <mergeCell ref="B8:K8"/>
    <mergeCell ref="L8:L9"/>
    <mergeCell ref="M8:M9"/>
    <mergeCell ref="N8:N9"/>
  </mergeCells>
  <phoneticPr fontId="28" type="noConversion"/>
  <conditionalFormatting sqref="L141:L142">
    <cfRule type="duplicateValues" dxfId="8" priority="9"/>
  </conditionalFormatting>
  <conditionalFormatting sqref="S10:T15">
    <cfRule type="cellIs" dxfId="7" priority="2" operator="equal">
      <formula>"N/A"</formula>
    </cfRule>
  </conditionalFormatting>
  <conditionalFormatting sqref="T96:T99 S96:S100">
    <cfRule type="cellIs" dxfId="6" priority="1" operator="equal">
      <formula>"N/A"</formula>
    </cfRule>
  </conditionalFormatting>
  <conditionalFormatting sqref="W31">
    <cfRule type="cellIs" dxfId="5" priority="3" stopIfTrue="1" operator="equal">
      <formula>“总成件”</formula>
    </cfRule>
  </conditionalFormatting>
  <conditionalFormatting sqref="W69:W70">
    <cfRule type="cellIs" dxfId="4" priority="4" stopIfTrue="1" operator="equal">
      <formula>“总成件”</formula>
    </cfRule>
  </conditionalFormatting>
  <conditionalFormatting sqref="W141:W143">
    <cfRule type="cellIs" dxfId="3" priority="5" stopIfTrue="1" operator="equal">
      <formula>“总成件”</formula>
    </cfRule>
  </conditionalFormatting>
  <conditionalFormatting sqref="AH141:AI143">
    <cfRule type="cellIs" dxfId="2" priority="6" operator="equal">
      <formula>"天津华盛福"</formula>
    </cfRule>
    <cfRule type="cellIs" dxfId="1" priority="7" operator="equal">
      <formula>"天津欧科浩发"</formula>
    </cfRule>
    <cfRule type="cellIs" dxfId="0" priority="8" operator="equal">
      <formula>"北京"</formula>
    </cfRule>
  </conditionalFormatting>
  <dataValidations count="9">
    <dataValidation allowBlank="1" showErrorMessage="1" promptTitle="提示" prompt="该字段按需填写" sqref="N75"/>
    <dataValidation type="list" allowBlank="1" showInputMessage="1" showErrorMessage="1" sqref="O54 O95 O141:O143">
      <formula1>"A,B,C,"</formula1>
    </dataValidation>
    <dataValidation type="list" allowBlank="1" showInputMessage="1" showErrorMessage="1" sqref="W31 Y54 W75 W69:W70">
      <formula1>"装配总成件,焊接总成件,面料,塑料件,钣金件,机加工件,标准件,非标件,线材件,管材件,圆钢"</formula1>
    </dataValidation>
    <dataValidation type="list" allowBlank="1" showInputMessage="1" showErrorMessage="1" sqref="W145:W146 W95 W141 W143 W148 W14">
      <formula1>"装配总成件,焊接总成件,面料,塑料件,冷镦,钣金件,机加工件,标准件,非标件,线材件,管材件,圆钢"</formula1>
    </dataValidation>
    <dataValidation allowBlank="1" showErrorMessage="1" sqref="Z63 Z65 Z71 X61:X65 X102:X103 X66:Y67 X69:Y70"/>
    <dataValidation type="list" allowBlank="1" showInputMessage="1" showErrorMessage="1" sqref="U146:V147 T54 X54 U95:V95 U142:V142 U14:V14">
      <formula1>"Y,N"</formula1>
    </dataValidation>
    <dataValidation type="list" allowBlank="1" showInputMessage="1" showErrorMessage="1" sqref="AE75 AI95 AG141:AG143 AG146:AG147">
      <formula1>"自制,外购"</formula1>
    </dataValidation>
    <dataValidation type="list" allowBlank="1" showInputMessage="1" showErrorMessage="1" sqref="AB141 AB143">
      <formula1>"镀白锌,发黑,氧化铁皮膜,电泳（ED),——,镀黑锌,热处理（调质处理）,喷漆,"</formula1>
    </dataValidation>
    <dataValidation type="list" allowBlank="1" showInputMessage="1" showErrorMessage="1" sqref="S10:T15 T96:T99 S96:S100">
      <formula1>"N/A"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8" scale="67" orientation="landscape" r:id="rId1"/>
  <rowBreaks count="2" manualBreakCount="2">
    <brk id="88" max="36" man="1"/>
    <brk id="151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驾驶员座椅总成首页</vt:lpstr>
      <vt:lpstr>驾驶员座椅EBOM</vt:lpstr>
      <vt:lpstr>副驾驶员座椅总成首页</vt:lpstr>
      <vt:lpstr>副驾驶员座椅总成</vt:lpstr>
      <vt:lpstr>Sheet1</vt:lpstr>
      <vt:lpstr>副驾驶员座椅总成!Print_Area</vt:lpstr>
      <vt:lpstr>驾驶员座椅EBOM!Print_Area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2021-10-25T06:00:00Z</cp:lastPrinted>
  <dcterms:created xsi:type="dcterms:W3CDTF">2006-09-13T11:21:00Z</dcterms:created>
  <dcterms:modified xsi:type="dcterms:W3CDTF">2023-11-20T05:35:08Z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4D01DF2B12804D8291A8559D25CB3813</vt:lpwstr>
  </property>
  <property fmtid="{D5CDD505-2E9C-101B-9397-08002B2CF9AE}" pid="3" name="KSOProductBuildVer">
    <vt:lpwstr>2052-11.1.0.10000</vt:lpwstr>
  </property>
</Properties>
</file>