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3\明芳\9.12\"/>
    </mc:Choice>
  </mc:AlternateContent>
  <bookViews>
    <workbookView xWindow="0" yWindow="0" windowWidth="20385" windowHeight="83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Sheet1!$A$1:$L$34</definedName>
  </definedNames>
  <calcPr calcId="162913"/>
</workbook>
</file>

<file path=xl/calcChain.xml><?xml version="1.0" encoding="utf-8"?>
<calcChain xmlns="http://schemas.openxmlformats.org/spreadsheetml/2006/main">
  <c r="E18" i="1" l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G5" i="1"/>
  <c r="E5" i="1"/>
  <c r="G4" i="1"/>
  <c r="E4" i="1"/>
  <c r="H4" i="1" s="1"/>
  <c r="H5" i="1" l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</calcChain>
</file>

<file path=xl/comments1.xml><?xml version="1.0" encoding="utf-8"?>
<comments xmlns="http://schemas.openxmlformats.org/spreadsheetml/2006/main">
  <authors>
    <author>SMF财务部会计课 吴红妹</author>
    <author>170302</author>
    <author>SMF财务部会计课 包怡文</author>
  </authors>
  <commentList>
    <comment ref="B4" authorId="0" shapeId="0">
      <text>
        <r>
          <rPr>
            <b/>
            <sz val="9"/>
            <rFont val="宋体"/>
            <family val="3"/>
            <charset val="134"/>
          </rPr>
          <t>SMF财务部会计课 吴红妹:</t>
        </r>
        <r>
          <rPr>
            <sz val="9"/>
            <rFont val="宋体"/>
            <family val="3"/>
            <charset val="134"/>
          </rPr>
          <t xml:space="preserve">
C40B/SX11/MA501工装费
</t>
        </r>
      </text>
    </comment>
    <comment ref="B5" authorId="0" shapeId="0">
      <text>
        <r>
          <rPr>
            <b/>
            <sz val="9"/>
            <rFont val="宋体"/>
            <family val="3"/>
            <charset val="134"/>
          </rPr>
          <t>SMF财务部会计课 吴红妹:</t>
        </r>
        <r>
          <rPr>
            <sz val="9"/>
            <rFont val="宋体"/>
            <family val="3"/>
            <charset val="134"/>
          </rPr>
          <t xml:space="preserve">
C40B/SX11/MA501工装费
</t>
        </r>
      </text>
    </comment>
    <comment ref="B6" authorId="1" shapeId="0">
      <text>
        <r>
          <rPr>
            <sz val="9"/>
            <rFont val="宋体"/>
            <family val="3"/>
            <charset val="134"/>
          </rPr>
          <t xml:space="preserve">工装费
</t>
        </r>
      </text>
    </comment>
    <comment ref="B7" authorId="1" shapeId="0">
      <text>
        <r>
          <rPr>
            <sz val="9"/>
            <rFont val="宋体"/>
            <family val="3"/>
            <charset val="134"/>
          </rPr>
          <t xml:space="preserve">工装费
</t>
        </r>
      </text>
    </comment>
    <comment ref="B10" authorId="2" shapeId="0">
      <text>
        <r>
          <rPr>
            <sz val="9"/>
            <rFont val="宋体"/>
            <family val="3"/>
            <charset val="134"/>
          </rPr>
          <t xml:space="preserve">工装费
</t>
        </r>
      </text>
    </comment>
    <comment ref="B11" authorId="2" shapeId="0">
      <text>
        <r>
          <rPr>
            <b/>
            <sz val="9"/>
            <rFont val="宋体"/>
            <family val="3"/>
            <charset val="134"/>
          </rPr>
          <t>工装费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2" authorId="2" shapeId="0">
      <text>
        <r>
          <rPr>
            <b/>
            <sz val="9"/>
            <rFont val="宋体"/>
            <family val="3"/>
            <charset val="134"/>
          </rPr>
          <t xml:space="preserve">工装费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3" authorId="2" shapeId="0">
      <text>
        <r>
          <rPr>
            <b/>
            <sz val="9"/>
            <rFont val="宋体"/>
            <family val="3"/>
            <charset val="134"/>
          </rPr>
          <t>工装费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4" authorId="2" shapeId="0">
      <text>
        <r>
          <rPr>
            <b/>
            <sz val="9"/>
            <rFont val="宋体"/>
            <family val="3"/>
            <charset val="134"/>
          </rPr>
          <t>工装费</t>
        </r>
      </text>
    </comment>
    <comment ref="B15" authorId="2" shapeId="0">
      <text>
        <r>
          <rPr>
            <sz val="9"/>
            <rFont val="宋体"/>
            <family val="3"/>
            <charset val="134"/>
          </rPr>
          <t xml:space="preserve">工装费
</t>
        </r>
      </text>
    </comment>
    <comment ref="B16" authorId="2" shapeId="0">
      <text>
        <r>
          <rPr>
            <b/>
            <sz val="9"/>
            <rFont val="宋体"/>
            <family val="3"/>
            <charset val="134"/>
          </rPr>
          <t>工装费</t>
        </r>
      </text>
    </comment>
  </commentList>
</comments>
</file>

<file path=xl/sharedStrings.xml><?xml version="1.0" encoding="utf-8"?>
<sst xmlns="http://schemas.openxmlformats.org/spreadsheetml/2006/main" count="64" uniqueCount="46">
  <si>
    <t>客户名称</t>
  </si>
  <si>
    <t>发票号码</t>
  </si>
  <si>
    <t>发票金额</t>
  </si>
  <si>
    <t>发票税金</t>
  </si>
  <si>
    <t>开票日期</t>
  </si>
  <si>
    <t>应收日期</t>
  </si>
  <si>
    <t>累计应收额</t>
  </si>
  <si>
    <t>实收金额</t>
  </si>
  <si>
    <t>差异</t>
  </si>
  <si>
    <t>实收日期</t>
  </si>
  <si>
    <t>备注</t>
  </si>
  <si>
    <t>北京光华荣昌</t>
  </si>
  <si>
    <t>期初余额</t>
  </si>
  <si>
    <t>11470000</t>
  </si>
  <si>
    <t>C40D/SX11/MA501/M501N模具工装费第一期共12期、每期开252305.27元</t>
  </si>
  <si>
    <t>11470001</t>
  </si>
  <si>
    <t>C40D/SX11/MA501/M501N模具工装费第二期共12期、每期开252305.27元</t>
  </si>
  <si>
    <t>11470056</t>
  </si>
  <si>
    <t>C40D/SX11/MA501/M501N模具工装费第3期</t>
  </si>
  <si>
    <t>11470106</t>
  </si>
  <si>
    <t>C40D/SX11/MA501/M501N模具工装费第4期</t>
  </si>
  <si>
    <t>11470162</t>
  </si>
  <si>
    <t>32847773</t>
  </si>
  <si>
    <t>26965032</t>
  </si>
  <si>
    <t>C40B/SX11/MA501工装费12期之第6期</t>
  </si>
  <si>
    <t>54102817</t>
  </si>
  <si>
    <t>C40B/SX11/MA501工装费12期之第8期</t>
  </si>
  <si>
    <t>54102823</t>
  </si>
  <si>
    <t>C61X工装费6期之第二期（2023年8月）</t>
  </si>
  <si>
    <t>75185228</t>
  </si>
  <si>
    <t>75159760</t>
  </si>
  <si>
    <t>C61X工装费 之第3期</t>
  </si>
  <si>
    <t>96364639</t>
  </si>
  <si>
    <t>96364720</t>
  </si>
  <si>
    <t>96364379</t>
  </si>
  <si>
    <t>河北光华荣昌</t>
    <phoneticPr fontId="7" type="noConversion"/>
  </si>
  <si>
    <t>样品</t>
    <phoneticPr fontId="7" type="noConversion"/>
  </si>
  <si>
    <t>开票未支付金额</t>
    <phoneticPr fontId="7" type="noConversion"/>
  </si>
  <si>
    <t>G3项目滑轨开发总价款90.4万，预付40%=361600元，已支付</t>
    <phoneticPr fontId="7" type="noConversion"/>
  </si>
  <si>
    <r>
      <t>金额</t>
    </r>
    <r>
      <rPr>
        <sz val="16"/>
        <rFont val="Times New Roman"/>
        <family val="1"/>
      </rPr>
      <t>(RMB)</t>
    </r>
  </si>
  <si>
    <r>
      <t>C61X工装费</t>
    </r>
    <r>
      <rPr>
        <sz val="16"/>
        <rFont val="MS Sans Serif"/>
        <family val="2"/>
      </rPr>
      <t>6</t>
    </r>
    <r>
      <rPr>
        <sz val="16"/>
        <rFont val="宋体"/>
        <family val="3"/>
        <charset val="134"/>
      </rPr>
      <t>期之第</t>
    </r>
    <r>
      <rPr>
        <sz val="16"/>
        <rFont val="MS Sans Serif"/>
        <family val="2"/>
      </rPr>
      <t>1</t>
    </r>
    <r>
      <rPr>
        <sz val="16"/>
        <rFont val="宋体"/>
        <family val="3"/>
        <charset val="134"/>
      </rPr>
      <t>期（</t>
    </r>
    <r>
      <rPr>
        <sz val="16"/>
        <rFont val="MS Sans Serif"/>
        <family val="2"/>
      </rPr>
      <t>2023</t>
    </r>
    <r>
      <rPr>
        <sz val="16"/>
        <rFont val="宋体"/>
        <family val="3"/>
        <charset val="134"/>
      </rPr>
      <t>年</t>
    </r>
    <r>
      <rPr>
        <sz val="16"/>
        <rFont val="MS Sans Serif"/>
        <family val="2"/>
      </rPr>
      <t>7</t>
    </r>
    <r>
      <rPr>
        <sz val="16"/>
        <rFont val="宋体"/>
        <family val="3"/>
        <charset val="134"/>
      </rPr>
      <t>月）</t>
    </r>
  </si>
  <si>
    <r>
      <t>12期之第</t>
    </r>
    <r>
      <rPr>
        <sz val="16"/>
        <rFont val="MS Sans Serif"/>
        <family val="2"/>
      </rPr>
      <t>7</t>
    </r>
    <r>
      <rPr>
        <sz val="16"/>
        <rFont val="宋体"/>
        <family val="3"/>
        <charset val="134"/>
      </rPr>
      <t>期</t>
    </r>
    <r>
      <rPr>
        <sz val="16"/>
        <rFont val="MS Sans Serif"/>
        <family val="2"/>
      </rPr>
      <t>C40B/SX11/MA501</t>
    </r>
    <r>
      <rPr>
        <sz val="16"/>
        <rFont val="宋体"/>
        <family val="3"/>
        <charset val="134"/>
      </rPr>
      <t>工装费</t>
    </r>
  </si>
  <si>
    <r>
      <rPr>
        <sz val="16"/>
        <rFont val="MS Sans Serif"/>
        <family val="2"/>
      </rPr>
      <t>C40B/SX11/M501</t>
    </r>
    <r>
      <rPr>
        <sz val="16"/>
        <rFont val="宋体"/>
        <family val="3"/>
        <charset val="134"/>
      </rPr>
      <t>工装费</t>
    </r>
    <r>
      <rPr>
        <sz val="16"/>
        <rFont val="MS Sans Serif"/>
        <family val="2"/>
      </rPr>
      <t xml:space="preserve"> 12</t>
    </r>
    <r>
      <rPr>
        <sz val="16"/>
        <rFont val="宋体"/>
        <family val="3"/>
        <charset val="134"/>
      </rPr>
      <t>期之第</t>
    </r>
    <r>
      <rPr>
        <sz val="16"/>
        <rFont val="MS Sans Serif"/>
        <family val="2"/>
      </rPr>
      <t>9</t>
    </r>
    <r>
      <rPr>
        <sz val="16"/>
        <rFont val="宋体"/>
        <family val="3"/>
        <charset val="134"/>
      </rPr>
      <t>期</t>
    </r>
  </si>
  <si>
    <t>未开票金额</t>
    <phoneticPr fontId="7" type="noConversion"/>
  </si>
  <si>
    <t>合计</t>
    <phoneticPr fontId="7" type="noConversion"/>
  </si>
  <si>
    <t>明芳协议书1和2未付款统计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</si>
</sst>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[$-F800]dddd\,\ mmmm\ dd\,\ yyyy"/>
  </numFmts>
  <fonts count="14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6"/>
      <name val="Times New Roman"/>
      <family val="1"/>
    </font>
    <font>
      <sz val="16"/>
      <name val="MS Sans Serif"/>
      <family val="2"/>
    </font>
    <font>
      <sz val="16"/>
      <name val="MS Sans Serif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0" borderId="0"/>
  </cellStyleXfs>
  <cellXfs count="22">
    <xf numFmtId="0" fontId="0" fillId="0" borderId="0" xfId="0">
      <alignment vertical="center"/>
    </xf>
    <xf numFmtId="176" fontId="1" fillId="0" borderId="0" xfId="0" applyNumberFormat="1" applyFont="1" applyFill="1" applyAlignment="1"/>
    <xf numFmtId="176" fontId="1" fillId="0" borderId="1" xfId="0" applyNumberFormat="1" applyFont="1" applyFill="1" applyBorder="1" applyAlignment="1"/>
    <xf numFmtId="43" fontId="1" fillId="0" borderId="1" xfId="1" applyFont="1" applyBorder="1" applyAlignment="1"/>
    <xf numFmtId="0" fontId="2" fillId="0" borderId="0" xfId="0" applyFont="1">
      <alignment vertical="center"/>
    </xf>
    <xf numFmtId="43" fontId="8" fillId="0" borderId="1" xfId="1" applyFont="1" applyBorder="1" applyAlignment="1"/>
    <xf numFmtId="176" fontId="9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3" fontId="9" fillId="0" borderId="1" xfId="1" applyFont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176" fontId="9" fillId="0" borderId="1" xfId="0" applyNumberFormat="1" applyFont="1" applyFill="1" applyBorder="1" applyAlignment="1"/>
    <xf numFmtId="176" fontId="9" fillId="0" borderId="0" xfId="0" applyNumberFormat="1" applyFont="1" applyFill="1" applyAlignment="1"/>
    <xf numFmtId="43" fontId="9" fillId="0" borderId="1" xfId="1" applyFont="1" applyBorder="1" applyAlignment="1"/>
    <xf numFmtId="14" fontId="9" fillId="0" borderId="1" xfId="0" applyNumberFormat="1" applyFont="1" applyFill="1" applyBorder="1" applyAlignment="1"/>
    <xf numFmtId="49" fontId="9" fillId="2" borderId="1" xfId="0" applyNumberFormat="1" applyFont="1" applyFill="1" applyBorder="1" applyAlignment="1"/>
    <xf numFmtId="0" fontId="13" fillId="0" borderId="2" xfId="2" applyNumberFormat="1" applyFont="1" applyFill="1" applyBorder="1" applyAlignment="1" applyProtection="1">
      <alignment horizontal="left" vertical="top" wrapText="1"/>
    </xf>
    <xf numFmtId="0" fontId="10" fillId="0" borderId="1" xfId="0" applyFont="1" applyBorder="1">
      <alignment vertical="center"/>
    </xf>
    <xf numFmtId="0" fontId="0" fillId="0" borderId="1" xfId="0" applyBorder="1">
      <alignment vertical="center"/>
    </xf>
    <xf numFmtId="176" fontId="9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常规" xfId="0" builtinId="0"/>
    <cellStyle name="常规 2 10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activeCell="I11" sqref="I11"/>
    </sheetView>
  </sheetViews>
  <sheetFormatPr defaultColWidth="9" defaultRowHeight="13.5" x14ac:dyDescent="0.15"/>
  <cols>
    <col min="1" max="1" width="18" customWidth="1"/>
    <col min="2" max="2" width="14.5" customWidth="1"/>
    <col min="3" max="3" width="19.75" hidden="1" customWidth="1"/>
    <col min="4" max="4" width="16.5" hidden="1" customWidth="1"/>
    <col min="5" max="5" width="21.75" customWidth="1"/>
    <col min="6" max="6" width="17.625" customWidth="1"/>
    <col min="7" max="7" width="17.125" customWidth="1"/>
    <col min="8" max="8" width="22.375" customWidth="1"/>
    <col min="9" max="9" width="19.875" customWidth="1"/>
    <col min="10" max="10" width="9" hidden="1" customWidth="1"/>
    <col min="11" max="11" width="14.5" customWidth="1"/>
    <col min="12" max="12" width="55.25" customWidth="1"/>
  </cols>
  <sheetData>
    <row r="1" spans="1:12" ht="20.25" x14ac:dyDescent="0.15">
      <c r="A1" s="21" t="s">
        <v>45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1" customFormat="1" ht="21" x14ac:dyDescent="0.3">
      <c r="A2" s="6" t="s">
        <v>0</v>
      </c>
      <c r="B2" s="7" t="s">
        <v>1</v>
      </c>
      <c r="C2" s="8" t="s">
        <v>2</v>
      </c>
      <c r="D2" s="8" t="s">
        <v>3</v>
      </c>
      <c r="E2" s="8" t="s">
        <v>39</v>
      </c>
      <c r="F2" s="9" t="s">
        <v>4</v>
      </c>
      <c r="G2" s="9" t="s">
        <v>5</v>
      </c>
      <c r="H2" s="8" t="s">
        <v>6</v>
      </c>
      <c r="I2" s="8" t="s">
        <v>7</v>
      </c>
      <c r="J2" s="8" t="s">
        <v>8</v>
      </c>
      <c r="K2" s="6" t="s">
        <v>9</v>
      </c>
      <c r="L2" s="6" t="s">
        <v>10</v>
      </c>
    </row>
    <row r="3" spans="1:12" s="1" customFormat="1" ht="20.25" hidden="1" x14ac:dyDescent="0.25">
      <c r="A3" s="10" t="s">
        <v>11</v>
      </c>
      <c r="B3" s="11" t="s">
        <v>12</v>
      </c>
      <c r="C3" s="12"/>
      <c r="D3" s="12"/>
      <c r="E3" s="12"/>
      <c r="F3" s="13"/>
      <c r="G3" s="13"/>
      <c r="H3" s="12">
        <v>0</v>
      </c>
      <c r="I3" s="12"/>
      <c r="J3" s="12"/>
      <c r="K3" s="10"/>
      <c r="L3" s="10"/>
    </row>
    <row r="4" spans="1:12" s="1" customFormat="1" ht="40.5" x14ac:dyDescent="0.25">
      <c r="A4" s="10" t="s">
        <v>11</v>
      </c>
      <c r="B4" s="14" t="s">
        <v>13</v>
      </c>
      <c r="C4" s="12">
        <v>223279</v>
      </c>
      <c r="D4" s="12">
        <v>29026.27</v>
      </c>
      <c r="E4" s="12">
        <f t="shared" ref="E4:E18" si="0">C4+D4</f>
        <v>252305.27</v>
      </c>
      <c r="F4" s="13">
        <v>44965</v>
      </c>
      <c r="G4" s="13">
        <f t="shared" ref="G4:G16" si="1">F4+30</f>
        <v>44995</v>
      </c>
      <c r="H4" s="12">
        <f t="shared" ref="H4:H19" si="2">H3+E4-I4</f>
        <v>93905.26999999999</v>
      </c>
      <c r="I4" s="12">
        <v>158400</v>
      </c>
      <c r="J4" s="12"/>
      <c r="K4" s="13">
        <v>45232</v>
      </c>
      <c r="L4" s="18" t="s">
        <v>14</v>
      </c>
    </row>
    <row r="5" spans="1:12" s="1" customFormat="1" ht="40.5" x14ac:dyDescent="0.25">
      <c r="A5" s="10" t="s">
        <v>11</v>
      </c>
      <c r="B5" s="14" t="s">
        <v>15</v>
      </c>
      <c r="C5" s="12">
        <v>223279</v>
      </c>
      <c r="D5" s="12">
        <v>29026.27</v>
      </c>
      <c r="E5" s="12">
        <f t="shared" si="0"/>
        <v>252305.27</v>
      </c>
      <c r="F5" s="13">
        <v>44965</v>
      </c>
      <c r="G5" s="13">
        <f t="shared" si="1"/>
        <v>44995</v>
      </c>
      <c r="H5" s="12">
        <f t="shared" si="2"/>
        <v>346210.54</v>
      </c>
      <c r="I5" s="12"/>
      <c r="J5" s="12"/>
      <c r="K5" s="10"/>
      <c r="L5" s="18" t="s">
        <v>16</v>
      </c>
    </row>
    <row r="6" spans="1:12" s="1" customFormat="1" ht="20.25" x14ac:dyDescent="0.25">
      <c r="A6" s="10" t="s">
        <v>11</v>
      </c>
      <c r="B6" s="14" t="s">
        <v>17</v>
      </c>
      <c r="C6" s="12">
        <v>223279</v>
      </c>
      <c r="D6" s="12">
        <v>29026.27</v>
      </c>
      <c r="E6" s="12">
        <f t="shared" si="0"/>
        <v>252305.27</v>
      </c>
      <c r="F6" s="13">
        <v>45005</v>
      </c>
      <c r="G6" s="13">
        <f t="shared" si="1"/>
        <v>45035</v>
      </c>
      <c r="H6" s="12">
        <f t="shared" si="2"/>
        <v>598515.80999999994</v>
      </c>
      <c r="I6" s="12"/>
      <c r="J6" s="12"/>
      <c r="K6" s="10"/>
      <c r="L6" s="10" t="s">
        <v>18</v>
      </c>
    </row>
    <row r="7" spans="1:12" s="1" customFormat="1" ht="20.25" x14ac:dyDescent="0.25">
      <c r="A7" s="10" t="s">
        <v>11</v>
      </c>
      <c r="B7" s="14" t="s">
        <v>19</v>
      </c>
      <c r="C7" s="12">
        <v>223279</v>
      </c>
      <c r="D7" s="12">
        <v>29026.27</v>
      </c>
      <c r="E7" s="12">
        <f t="shared" si="0"/>
        <v>252305.27</v>
      </c>
      <c r="F7" s="13">
        <v>45036</v>
      </c>
      <c r="G7" s="13">
        <f t="shared" si="1"/>
        <v>45066</v>
      </c>
      <c r="H7" s="12">
        <f t="shared" si="2"/>
        <v>850821.08</v>
      </c>
      <c r="I7" s="12"/>
      <c r="J7" s="12"/>
      <c r="K7" s="10"/>
      <c r="L7" s="10" t="s">
        <v>20</v>
      </c>
    </row>
    <row r="8" spans="1:12" s="1" customFormat="1" ht="20.25" x14ac:dyDescent="0.25">
      <c r="A8" s="10" t="s">
        <v>11</v>
      </c>
      <c r="B8" s="14" t="s">
        <v>21</v>
      </c>
      <c r="C8" s="12">
        <v>223279</v>
      </c>
      <c r="D8" s="12">
        <v>29026.27</v>
      </c>
      <c r="E8" s="12">
        <f t="shared" si="0"/>
        <v>252305.27</v>
      </c>
      <c r="F8" s="13">
        <v>45064</v>
      </c>
      <c r="G8" s="13">
        <f t="shared" si="1"/>
        <v>45094</v>
      </c>
      <c r="H8" s="12">
        <f t="shared" si="2"/>
        <v>1103126.3499999999</v>
      </c>
      <c r="I8" s="12"/>
      <c r="J8" s="12"/>
      <c r="K8" s="10"/>
      <c r="L8" s="10" t="s">
        <v>20</v>
      </c>
    </row>
    <row r="9" spans="1:12" s="1" customFormat="1" ht="20.25" x14ac:dyDescent="0.25">
      <c r="A9" s="10" t="s">
        <v>11</v>
      </c>
      <c r="B9" s="14" t="s">
        <v>22</v>
      </c>
      <c r="C9" s="12">
        <v>6120.63</v>
      </c>
      <c r="D9" s="12">
        <v>795.68</v>
      </c>
      <c r="E9" s="12">
        <f t="shared" si="0"/>
        <v>6916.31</v>
      </c>
      <c r="F9" s="13">
        <v>45106</v>
      </c>
      <c r="G9" s="13">
        <f t="shared" si="1"/>
        <v>45136</v>
      </c>
      <c r="H9" s="12">
        <f t="shared" si="2"/>
        <v>1110042.6599999999</v>
      </c>
      <c r="I9" s="12"/>
      <c r="J9" s="12"/>
      <c r="K9" s="10"/>
      <c r="L9" s="10" t="s">
        <v>36</v>
      </c>
    </row>
    <row r="10" spans="1:12" s="1" customFormat="1" ht="20.25" x14ac:dyDescent="0.25">
      <c r="A10" s="10" t="s">
        <v>11</v>
      </c>
      <c r="B10" s="14" t="s">
        <v>23</v>
      </c>
      <c r="C10" s="12">
        <v>223279</v>
      </c>
      <c r="D10" s="12">
        <v>29026.27</v>
      </c>
      <c r="E10" s="12">
        <f t="shared" si="0"/>
        <v>252305.27</v>
      </c>
      <c r="F10" s="13">
        <v>45091</v>
      </c>
      <c r="G10" s="13">
        <f t="shared" si="1"/>
        <v>45121</v>
      </c>
      <c r="H10" s="12">
        <f t="shared" si="2"/>
        <v>1362347.93</v>
      </c>
      <c r="I10" s="12"/>
      <c r="J10" s="12"/>
      <c r="K10" s="10"/>
      <c r="L10" s="10" t="s">
        <v>24</v>
      </c>
    </row>
    <row r="11" spans="1:12" s="1" customFormat="1" ht="20.25" x14ac:dyDescent="0.25">
      <c r="A11" s="10" t="s">
        <v>11</v>
      </c>
      <c r="B11" s="14" t="s">
        <v>25</v>
      </c>
      <c r="C11" s="12">
        <v>223279</v>
      </c>
      <c r="D11" s="12">
        <v>29026.27</v>
      </c>
      <c r="E11" s="12">
        <f t="shared" si="0"/>
        <v>252305.27</v>
      </c>
      <c r="F11" s="13">
        <v>45148</v>
      </c>
      <c r="G11" s="13">
        <f t="shared" si="1"/>
        <v>45178</v>
      </c>
      <c r="H11" s="12">
        <f t="shared" si="2"/>
        <v>1614653.2</v>
      </c>
      <c r="I11" s="12"/>
      <c r="J11" s="12"/>
      <c r="K11" s="10"/>
      <c r="L11" s="10" t="s">
        <v>26</v>
      </c>
    </row>
    <row r="12" spans="1:12" s="1" customFormat="1" ht="20.25" x14ac:dyDescent="0.25">
      <c r="A12" s="10" t="s">
        <v>11</v>
      </c>
      <c r="B12" s="14" t="s">
        <v>27</v>
      </c>
      <c r="C12" s="12">
        <v>100000</v>
      </c>
      <c r="D12" s="12">
        <v>13000</v>
      </c>
      <c r="E12" s="12">
        <f t="shared" si="0"/>
        <v>113000</v>
      </c>
      <c r="F12" s="13">
        <v>45148</v>
      </c>
      <c r="G12" s="13">
        <f t="shared" si="1"/>
        <v>45178</v>
      </c>
      <c r="H12" s="12">
        <f t="shared" si="2"/>
        <v>1727653.2</v>
      </c>
      <c r="I12" s="12"/>
      <c r="J12" s="12"/>
      <c r="K12" s="10"/>
      <c r="L12" s="10" t="s">
        <v>28</v>
      </c>
    </row>
    <row r="13" spans="1:12" s="1" customFormat="1" ht="21" x14ac:dyDescent="0.3">
      <c r="A13" s="10" t="s">
        <v>11</v>
      </c>
      <c r="B13" s="14">
        <v>38441078</v>
      </c>
      <c r="C13" s="12">
        <v>100000</v>
      </c>
      <c r="D13" s="12">
        <v>13000</v>
      </c>
      <c r="E13" s="12">
        <f t="shared" si="0"/>
        <v>113000</v>
      </c>
      <c r="F13" s="13">
        <v>45117</v>
      </c>
      <c r="G13" s="13">
        <f t="shared" si="1"/>
        <v>45147</v>
      </c>
      <c r="H13" s="12">
        <f t="shared" si="2"/>
        <v>1840653.2</v>
      </c>
      <c r="I13" s="12"/>
      <c r="J13" s="12"/>
      <c r="K13" s="10"/>
      <c r="L13" s="10" t="s">
        <v>40</v>
      </c>
    </row>
    <row r="14" spans="1:12" s="1" customFormat="1" ht="21" x14ac:dyDescent="0.3">
      <c r="A14" s="10" t="s">
        <v>11</v>
      </c>
      <c r="B14" s="14">
        <v>38441247</v>
      </c>
      <c r="C14" s="12">
        <v>223279</v>
      </c>
      <c r="D14" s="12">
        <v>29026.27</v>
      </c>
      <c r="E14" s="12">
        <f t="shared" si="0"/>
        <v>252305.27</v>
      </c>
      <c r="F14" s="13">
        <v>45117</v>
      </c>
      <c r="G14" s="13">
        <f t="shared" si="1"/>
        <v>45147</v>
      </c>
      <c r="H14" s="12">
        <f t="shared" si="2"/>
        <v>2092958.47</v>
      </c>
      <c r="I14" s="12"/>
      <c r="J14" s="12"/>
      <c r="K14" s="10"/>
      <c r="L14" s="10" t="s">
        <v>41</v>
      </c>
    </row>
    <row r="15" spans="1:12" s="1" customFormat="1" ht="21" x14ac:dyDescent="0.25">
      <c r="A15" s="10" t="s">
        <v>11</v>
      </c>
      <c r="B15" s="14" t="s">
        <v>29</v>
      </c>
      <c r="C15" s="12">
        <v>223279</v>
      </c>
      <c r="D15" s="12">
        <v>29026.27</v>
      </c>
      <c r="E15" s="12">
        <f t="shared" si="0"/>
        <v>252305.27</v>
      </c>
      <c r="F15" s="13">
        <v>45180</v>
      </c>
      <c r="G15" s="13">
        <f t="shared" si="1"/>
        <v>45210</v>
      </c>
      <c r="H15" s="12">
        <f t="shared" si="2"/>
        <v>2345263.7399999998</v>
      </c>
      <c r="I15" s="12"/>
      <c r="J15" s="12"/>
      <c r="K15" s="10"/>
      <c r="L15" s="15" t="s">
        <v>42</v>
      </c>
    </row>
    <row r="16" spans="1:12" s="1" customFormat="1" ht="20.25" x14ac:dyDescent="0.25">
      <c r="A16" s="10" t="s">
        <v>11</v>
      </c>
      <c r="B16" s="14" t="s">
        <v>30</v>
      </c>
      <c r="C16" s="12">
        <v>100000</v>
      </c>
      <c r="D16" s="12">
        <v>13000</v>
      </c>
      <c r="E16" s="12">
        <f t="shared" si="0"/>
        <v>113000</v>
      </c>
      <c r="F16" s="13">
        <v>45180</v>
      </c>
      <c r="G16" s="13">
        <f t="shared" si="1"/>
        <v>45210</v>
      </c>
      <c r="H16" s="12">
        <f t="shared" si="2"/>
        <v>2458263.7399999998</v>
      </c>
      <c r="I16" s="12"/>
      <c r="J16" s="12"/>
      <c r="K16" s="10"/>
      <c r="L16" s="15" t="s">
        <v>31</v>
      </c>
    </row>
    <row r="17" spans="1:12" s="1" customFormat="1" ht="20.25" x14ac:dyDescent="0.25">
      <c r="A17" s="10" t="s">
        <v>11</v>
      </c>
      <c r="B17" s="14" t="s">
        <v>32</v>
      </c>
      <c r="C17" s="12">
        <v>223279</v>
      </c>
      <c r="D17" s="12">
        <v>29026.27</v>
      </c>
      <c r="E17" s="12">
        <f t="shared" si="0"/>
        <v>252305.27</v>
      </c>
      <c r="F17" s="13">
        <v>45209</v>
      </c>
      <c r="G17" s="13">
        <v>45240</v>
      </c>
      <c r="H17" s="12">
        <f t="shared" si="2"/>
        <v>2710569.01</v>
      </c>
      <c r="I17" s="12"/>
      <c r="J17" s="12"/>
      <c r="K17" s="10"/>
      <c r="L17" s="10"/>
    </row>
    <row r="18" spans="1:12" s="1" customFormat="1" ht="20.25" x14ac:dyDescent="0.25">
      <c r="A18" s="10" t="s">
        <v>11</v>
      </c>
      <c r="B18" s="14" t="s">
        <v>33</v>
      </c>
      <c r="C18" s="12">
        <v>100000</v>
      </c>
      <c r="D18" s="12">
        <v>13000</v>
      </c>
      <c r="E18" s="12">
        <f t="shared" si="0"/>
        <v>113000</v>
      </c>
      <c r="F18" s="13">
        <v>45209</v>
      </c>
      <c r="G18" s="13">
        <v>45240</v>
      </c>
      <c r="H18" s="12">
        <f t="shared" si="2"/>
        <v>2823569.01</v>
      </c>
      <c r="I18" s="12"/>
      <c r="J18" s="12"/>
      <c r="K18" s="10"/>
      <c r="L18" s="10"/>
    </row>
    <row r="19" spans="1:12" s="1" customFormat="1" ht="20.25" x14ac:dyDescent="0.25">
      <c r="A19" s="10" t="s">
        <v>11</v>
      </c>
      <c r="B19" s="14" t="s">
        <v>34</v>
      </c>
      <c r="C19" s="12">
        <v>5537.3</v>
      </c>
      <c r="D19" s="12">
        <v>719.85</v>
      </c>
      <c r="E19" s="12">
        <v>6257.15</v>
      </c>
      <c r="F19" s="13">
        <v>45209</v>
      </c>
      <c r="G19" s="13">
        <v>45240</v>
      </c>
      <c r="H19" s="12">
        <f t="shared" si="2"/>
        <v>2823569.01</v>
      </c>
      <c r="I19" s="12">
        <v>6257.15</v>
      </c>
      <c r="J19" s="12"/>
      <c r="K19" s="13">
        <v>45232</v>
      </c>
      <c r="L19" s="10" t="s">
        <v>36</v>
      </c>
    </row>
    <row r="20" spans="1:12" s="1" customFormat="1" ht="20.25" x14ac:dyDescent="0.25">
      <c r="A20" s="10" t="s">
        <v>37</v>
      </c>
      <c r="B20" s="14"/>
      <c r="C20" s="12"/>
      <c r="D20" s="12"/>
      <c r="E20" s="12"/>
      <c r="F20" s="13"/>
      <c r="G20" s="13"/>
      <c r="H20" s="12">
        <f>H19-I19-I4</f>
        <v>2658911.86</v>
      </c>
      <c r="I20" s="5"/>
      <c r="J20" s="3"/>
      <c r="K20" s="2"/>
      <c r="L20" s="2"/>
    </row>
    <row r="21" spans="1:12" s="1" customFormat="1" ht="20.25" x14ac:dyDescent="0.25">
      <c r="A21" s="10" t="s">
        <v>43</v>
      </c>
      <c r="B21" s="14"/>
      <c r="C21" s="12"/>
      <c r="D21" s="12"/>
      <c r="E21" s="12"/>
      <c r="F21" s="13"/>
      <c r="G21" s="13"/>
      <c r="H21" s="12">
        <f>3705668.89-H20</f>
        <v>1046757.0300000003</v>
      </c>
      <c r="I21" s="5"/>
      <c r="J21" s="3"/>
      <c r="K21" s="2"/>
      <c r="L21" s="2"/>
    </row>
    <row r="22" spans="1:12" s="1" customFormat="1" ht="20.25" x14ac:dyDescent="0.25">
      <c r="A22" s="10" t="s">
        <v>44</v>
      </c>
      <c r="B22" s="14"/>
      <c r="C22" s="12"/>
      <c r="D22" s="12"/>
      <c r="E22" s="12"/>
      <c r="F22" s="13"/>
      <c r="G22" s="13"/>
      <c r="H22" s="12">
        <f>H20+H21</f>
        <v>3705668.89</v>
      </c>
      <c r="I22" s="5"/>
      <c r="J22" s="3"/>
      <c r="K22" s="2"/>
      <c r="L22" s="2"/>
    </row>
    <row r="23" spans="1:12" ht="20.25" x14ac:dyDescent="0.25">
      <c r="A23" s="10" t="s">
        <v>35</v>
      </c>
      <c r="B23" s="14" t="s">
        <v>38</v>
      </c>
      <c r="C23" s="16"/>
      <c r="D23" s="16"/>
      <c r="E23" s="16"/>
      <c r="F23" s="16"/>
      <c r="G23" s="16"/>
      <c r="H23" s="16"/>
      <c r="I23" s="17"/>
      <c r="J23" s="17"/>
      <c r="K23" s="17"/>
      <c r="L23" s="17"/>
    </row>
    <row r="27" spans="1:12" x14ac:dyDescent="0.15">
      <c r="I27" s="19"/>
      <c r="J27" s="20"/>
    </row>
    <row r="28" spans="1:12" x14ac:dyDescent="0.15">
      <c r="H28" s="4"/>
      <c r="I28" s="4"/>
      <c r="J28" s="4"/>
    </row>
    <row r="29" spans="1:12" x14ac:dyDescent="0.15">
      <c r="G29" s="4"/>
    </row>
    <row r="30" spans="1:12" x14ac:dyDescent="0.15">
      <c r="G30" s="4"/>
      <c r="H30" s="4"/>
    </row>
    <row r="31" spans="1:12" x14ac:dyDescent="0.15">
      <c r="G31" s="4"/>
    </row>
    <row r="34" spans="8:10" x14ac:dyDescent="0.15">
      <c r="I34" s="19"/>
      <c r="J34" s="19"/>
    </row>
    <row r="35" spans="8:10" x14ac:dyDescent="0.15">
      <c r="I35" s="4"/>
    </row>
    <row r="38" spans="8:10" x14ac:dyDescent="0.15">
      <c r="H38" s="4"/>
    </row>
  </sheetData>
  <mergeCells count="3">
    <mergeCell ref="I27:J27"/>
    <mergeCell ref="I34:J34"/>
    <mergeCell ref="A1:L1"/>
  </mergeCells>
  <phoneticPr fontId="7" type="noConversion"/>
  <pageMargins left="0.69930555555555596" right="0.69930555555555596" top="0.75" bottom="0.75" header="0.3" footer="0.3"/>
  <pageSetup paperSize="9" scale="66" orientation="landscape" r:id="rId1"/>
  <colBreaks count="1" manualBreakCount="1">
    <brk id="1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SMF业务课 张俊</dc:creator>
  <cp:lastModifiedBy>Administrator</cp:lastModifiedBy>
  <cp:lastPrinted>2023-11-02T05:12:50Z</cp:lastPrinted>
  <dcterms:created xsi:type="dcterms:W3CDTF">2023-11-01T03:00:00Z</dcterms:created>
  <dcterms:modified xsi:type="dcterms:W3CDTF">2023-11-20T08:21:55Z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