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公司\2023\光华\上报价格\上报价格\"/>
    </mc:Choice>
  </mc:AlternateContent>
  <xr:revisionPtr revIDLastSave="0" documentId="13_ncr:1_{86C4C48B-EBB3-443A-900E-ED0C431A1C48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报价热板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3" l="1"/>
  <c r="H40" i="3"/>
  <c r="H41" i="3" s="1"/>
  <c r="H50" i="3" s="1"/>
  <c r="H32" i="3"/>
  <c r="H31" i="3"/>
  <c r="H29" i="3"/>
  <c r="H28" i="3"/>
  <c r="H27" i="3"/>
  <c r="H26" i="3"/>
  <c r="H20" i="3"/>
  <c r="H19" i="3"/>
  <c r="H15" i="3"/>
  <c r="H14" i="3"/>
  <c r="H13" i="3"/>
  <c r="H12" i="3"/>
  <c r="H11" i="3"/>
  <c r="H10" i="3"/>
  <c r="H9" i="3"/>
  <c r="H7" i="3"/>
  <c r="H23" i="3" l="1"/>
  <c r="H45" i="3" s="1"/>
  <c r="H35" i="3"/>
  <c r="H47" i="3" s="1"/>
  <c r="H16" i="3"/>
  <c r="H44" i="3" s="1"/>
  <c r="H55" i="3" l="1"/>
  <c r="H56" i="3" l="1"/>
  <c r="H58" i="3" s="1"/>
</calcChain>
</file>

<file path=xl/sharedStrings.xml><?xml version="1.0" encoding="utf-8"?>
<sst xmlns="http://schemas.openxmlformats.org/spreadsheetml/2006/main" count="116" uniqueCount="97">
  <si>
    <t>产品报价核算表</t>
  </si>
  <si>
    <t>序号</t>
  </si>
  <si>
    <t>公司名称：</t>
  </si>
  <si>
    <t>吉林省智恒汽车零部件有限公司</t>
  </si>
  <si>
    <t>配套车型：</t>
  </si>
  <si>
    <t>J6</t>
  </si>
  <si>
    <t>报价部门</t>
  </si>
  <si>
    <t>技术部</t>
  </si>
  <si>
    <t>填报人：</t>
  </si>
  <si>
    <t>报价产品名称</t>
  </si>
  <si>
    <t>1、主材费用</t>
  </si>
  <si>
    <t>零件号</t>
  </si>
  <si>
    <t>零件名称</t>
  </si>
  <si>
    <t>规格型号</t>
  </si>
  <si>
    <t>长度/重量</t>
  </si>
  <si>
    <t>数量</t>
  </si>
  <si>
    <t>材料单价</t>
  </si>
  <si>
    <t>主材料金额</t>
  </si>
  <si>
    <t>SHT0016446</t>
  </si>
  <si>
    <t>储物盒左板</t>
  </si>
  <si>
    <t>（Q235）467*462*2.5</t>
  </si>
  <si>
    <t>SHT0016447</t>
  </si>
  <si>
    <t>储物盒右板</t>
  </si>
  <si>
    <t>SHT0016448</t>
  </si>
  <si>
    <t>储物盒后板</t>
  </si>
  <si>
    <t>（Q235）395*238*2.5</t>
  </si>
  <si>
    <t>SHT0016449</t>
  </si>
  <si>
    <t>储物盒前上板</t>
  </si>
  <si>
    <t>（Q235）422*135*2.5</t>
  </si>
  <si>
    <t>SHT0016450</t>
  </si>
  <si>
    <t>储物盒前下板</t>
  </si>
  <si>
    <t>（Q235）335*57*2.5</t>
  </si>
  <si>
    <t>储物盒前盖板</t>
  </si>
  <si>
    <t>（Q235）215*359*2</t>
  </si>
  <si>
    <t>1</t>
  </si>
  <si>
    <t>卡扣</t>
  </si>
  <si>
    <t>2</t>
  </si>
  <si>
    <t>合页</t>
  </si>
  <si>
    <t>Q37018</t>
  </si>
  <si>
    <t>焊接螺母</t>
  </si>
  <si>
    <t>M8</t>
  </si>
  <si>
    <t>4</t>
  </si>
  <si>
    <t>小计</t>
  </si>
  <si>
    <t>2、辅材费用</t>
  </si>
  <si>
    <t>材料名称</t>
  </si>
  <si>
    <t>辅材料金额</t>
  </si>
  <si>
    <t>焊丝</t>
  </si>
  <si>
    <t>二氧</t>
  </si>
  <si>
    <t>电费</t>
  </si>
  <si>
    <t>3、设备折旧、及工时工序费用</t>
  </si>
  <si>
    <t>工序名称</t>
  </si>
  <si>
    <t>设备名称/型号</t>
  </si>
  <si>
    <t>工时</t>
  </si>
  <si>
    <t>操作人数</t>
  </si>
  <si>
    <t>单价</t>
  </si>
  <si>
    <t>金额</t>
  </si>
  <si>
    <t>储物盒左右板</t>
  </si>
  <si>
    <t>冲床</t>
  </si>
  <si>
    <t>点焊螺母</t>
  </si>
  <si>
    <t>二氧焊机</t>
  </si>
  <si>
    <t>成品焊接</t>
  </si>
  <si>
    <t>电泳</t>
  </si>
  <si>
    <t>4、包装运输费用分析</t>
  </si>
  <si>
    <t>包装费</t>
  </si>
  <si>
    <t>规格</t>
  </si>
  <si>
    <t>装箱数量</t>
  </si>
  <si>
    <t>包装箱单价</t>
  </si>
  <si>
    <t>器具</t>
  </si>
  <si>
    <t>运输费</t>
  </si>
  <si>
    <t>元/包车费</t>
  </si>
  <si>
    <r>
      <rPr>
        <sz val="10"/>
        <rFont val="宋体"/>
        <family val="3"/>
        <charset val="134"/>
      </rPr>
      <t>箱</t>
    </r>
    <r>
      <rPr>
        <sz val="10"/>
        <rFont val="Arial Unicode MS"/>
      </rPr>
      <t>/</t>
    </r>
    <r>
      <rPr>
        <sz val="10"/>
        <rFont val="宋体"/>
        <family val="3"/>
        <charset val="134"/>
      </rPr>
      <t>每车</t>
    </r>
  </si>
  <si>
    <r>
      <rPr>
        <sz val="10"/>
        <rFont val="宋体"/>
        <family val="3"/>
        <charset val="134"/>
      </rPr>
      <t>件</t>
    </r>
    <r>
      <rPr>
        <sz val="10"/>
        <rFont val="Arial Unicode MS"/>
      </rPr>
      <t>/</t>
    </r>
    <r>
      <rPr>
        <sz val="10"/>
        <rFont val="宋体"/>
        <family val="3"/>
        <charset val="134"/>
      </rPr>
      <t>每箱</t>
    </r>
  </si>
  <si>
    <r>
      <rPr>
        <sz val="10"/>
        <rFont val="宋体"/>
        <family val="3"/>
        <charset val="134"/>
      </rPr>
      <t>元</t>
    </r>
    <r>
      <rPr>
        <sz val="10"/>
        <rFont val="Arial Unicode MS"/>
      </rPr>
      <t>/</t>
    </r>
    <r>
      <rPr>
        <sz val="10"/>
        <rFont val="宋体"/>
        <family val="3"/>
        <charset val="134"/>
      </rPr>
      <t>单件运输费</t>
    </r>
  </si>
  <si>
    <t>5、费用汇总</t>
  </si>
  <si>
    <t>项目</t>
  </si>
  <si>
    <t>说明</t>
  </si>
  <si>
    <t>费用总额</t>
  </si>
  <si>
    <t>主材费用</t>
  </si>
  <si>
    <t>辅材费用</t>
  </si>
  <si>
    <t xml:space="preserve">废品损失费 </t>
  </si>
  <si>
    <t>设备折旧、及工时工序费用</t>
  </si>
  <si>
    <t>动力费</t>
  </si>
  <si>
    <t>其它制造费用</t>
  </si>
  <si>
    <t>包装运输费用分析</t>
  </si>
  <si>
    <t>工装模具费用</t>
  </si>
  <si>
    <t>模具费112000元（按两万件摊销）</t>
  </si>
  <si>
    <t>销售费用</t>
  </si>
  <si>
    <t>财务费用</t>
  </si>
  <si>
    <t>管理费</t>
  </si>
  <si>
    <t>总价</t>
  </si>
  <si>
    <t>利润</t>
  </si>
  <si>
    <t>增值税</t>
  </si>
  <si>
    <t>合计</t>
  </si>
  <si>
    <t>备注：以上费用项目行数不足可自行增加，管理费比例按照实际填写。利润、增值税不得更改。</t>
  </si>
  <si>
    <t>磨片</t>
    <phoneticPr fontId="16" type="noConversion"/>
  </si>
  <si>
    <t>打磨</t>
    <phoneticPr fontId="16" type="noConversion"/>
  </si>
  <si>
    <t>SHT0016449储物盒骨架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</si>
</sst>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0_ "/>
    <numFmt numFmtId="178" formatCode="0.000_);[Red]\(0.000\)"/>
    <numFmt numFmtId="179" formatCode="0_);[Red]\(0\)"/>
  </numFmts>
  <fonts count="17">
    <font>
      <sz val="11"/>
      <color theme="1"/>
      <name val="宋体"/>
      <charset val="134"/>
      <scheme val="minor"/>
    </font>
    <font>
      <b/>
      <sz val="18"/>
      <name val="Arial Unicode MS"/>
    </font>
    <font>
      <sz val="10"/>
      <name val="Arial Unicode MS"/>
    </font>
    <font>
      <b/>
      <sz val="10"/>
      <name val="宋体"/>
      <family val="3"/>
      <charset val="134"/>
    </font>
    <font>
      <b/>
      <sz val="10"/>
      <name val="Arial Unicode MS"/>
    </font>
    <font>
      <sz val="10"/>
      <name val="宋体"/>
      <family val="3"/>
      <charset val="134"/>
    </font>
    <font>
      <b/>
      <i/>
      <sz val="10"/>
      <name val="Arial Unicode MS"/>
    </font>
    <font>
      <sz val="10"/>
      <name val="Arial Unicode MS"/>
      <family val="2"/>
    </font>
    <font>
      <sz val="10"/>
      <color indexed="8"/>
      <name val="Arial Unicode MS"/>
      <family val="2"/>
    </font>
    <font>
      <sz val="10"/>
      <color rgb="FFFF0000"/>
      <name val="Arial Unicode MS"/>
    </font>
    <font>
      <sz val="10"/>
      <color indexed="8"/>
      <name val="Arial Unicode MS"/>
    </font>
    <font>
      <sz val="12"/>
      <name val="Arial Unicode MS"/>
    </font>
    <font>
      <sz val="12"/>
      <name val="宋体"/>
      <family val="3"/>
      <charset val="134"/>
    </font>
    <font>
      <b/>
      <i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Arial Unicode MS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73">
    <xf numFmtId="0" fontId="0" fillId="0" borderId="0" xfId="0">
      <alignment vertical="center"/>
    </xf>
    <xf numFmtId="0" fontId="2" fillId="2" borderId="4" xfId="1" applyFont="1" applyFill="1" applyBorder="1" applyAlignment="1">
      <alignment horizontal="center" vertical="center"/>
    </xf>
    <xf numFmtId="176" fontId="3" fillId="2" borderId="4" xfId="1" applyNumberFormat="1" applyFont="1" applyFill="1" applyBorder="1" applyAlignment="1">
      <alignment horizontal="center" vertical="center"/>
    </xf>
    <xf numFmtId="176" fontId="3" fillId="2" borderId="4" xfId="1" applyNumberFormat="1" applyFont="1" applyFill="1" applyBorder="1" applyAlignment="1">
      <alignment vertical="center"/>
    </xf>
    <xf numFmtId="176" fontId="4" fillId="2" borderId="4" xfId="1" applyNumberFormat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176" fontId="5" fillId="2" borderId="4" xfId="1" applyNumberFormat="1" applyFont="1" applyFill="1" applyBorder="1" applyAlignment="1">
      <alignment horizontal="center" vertical="center" wrapText="1"/>
    </xf>
    <xf numFmtId="176" fontId="2" fillId="2" borderId="4" xfId="1" applyNumberFormat="1" applyFont="1" applyFill="1" applyBorder="1" applyAlignment="1">
      <alignment horizontal="center" vertical="center" wrapText="1"/>
    </xf>
    <xf numFmtId="176" fontId="5" fillId="2" borderId="4" xfId="1" applyNumberFormat="1" applyFont="1" applyFill="1" applyBorder="1" applyAlignment="1">
      <alignment horizontal="center" vertical="center"/>
    </xf>
    <xf numFmtId="176" fontId="2" fillId="2" borderId="4" xfId="1" applyNumberFormat="1" applyFont="1" applyFill="1" applyBorder="1" applyAlignment="1">
      <alignment horizontal="center" vertical="center"/>
    </xf>
    <xf numFmtId="49" fontId="2" fillId="3" borderId="4" xfId="1" applyNumberFormat="1" applyFont="1" applyFill="1" applyBorder="1" applyAlignment="1">
      <alignment horizontal="center" vertical="center"/>
    </xf>
    <xf numFmtId="176" fontId="2" fillId="3" borderId="4" xfId="1" applyNumberFormat="1" applyFont="1" applyFill="1" applyBorder="1" applyAlignment="1">
      <alignment horizontal="center" vertical="center"/>
    </xf>
    <xf numFmtId="178" fontId="2" fillId="3" borderId="4" xfId="1" applyNumberFormat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49" fontId="2" fillId="3" borderId="4" xfId="1" applyNumberFormat="1" applyFont="1" applyFill="1" applyBorder="1" applyAlignment="1">
      <alignment horizontal="center" vertical="center" wrapText="1"/>
    </xf>
    <xf numFmtId="177" fontId="2" fillId="3" borderId="4" xfId="1" applyNumberFormat="1" applyFont="1" applyFill="1" applyBorder="1" applyAlignment="1">
      <alignment horizontal="center" vertical="center"/>
    </xf>
    <xf numFmtId="176" fontId="6" fillId="4" borderId="4" xfId="1" applyNumberFormat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176" fontId="8" fillId="5" borderId="4" xfId="1" applyNumberFormat="1" applyFont="1" applyFill="1" applyBorder="1" applyAlignment="1">
      <alignment horizontal="center" vertical="center" wrapText="1"/>
    </xf>
    <xf numFmtId="178" fontId="7" fillId="5" borderId="4" xfId="1" applyNumberFormat="1" applyFont="1" applyFill="1" applyBorder="1" applyAlignment="1">
      <alignment horizontal="center" vertical="center" wrapText="1"/>
    </xf>
    <xf numFmtId="176" fontId="7" fillId="5" borderId="4" xfId="1" applyNumberFormat="1" applyFont="1" applyFill="1" applyBorder="1" applyAlignment="1">
      <alignment horizontal="center" vertical="center"/>
    </xf>
    <xf numFmtId="176" fontId="2" fillId="5" borderId="4" xfId="1" applyNumberFormat="1" applyFont="1" applyFill="1" applyBorder="1" applyAlignment="1">
      <alignment horizontal="center" vertical="center"/>
    </xf>
    <xf numFmtId="176" fontId="7" fillId="5" borderId="4" xfId="1" applyNumberFormat="1" applyFont="1" applyFill="1" applyBorder="1" applyAlignment="1">
      <alignment horizontal="center" vertical="center" wrapText="1"/>
    </xf>
    <xf numFmtId="176" fontId="6" fillId="2" borderId="4" xfId="1" applyNumberFormat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left" vertical="center" wrapText="1"/>
    </xf>
    <xf numFmtId="179" fontId="2" fillId="3" borderId="4" xfId="1" applyNumberFormat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 wrapText="1"/>
    </xf>
    <xf numFmtId="176" fontId="2" fillId="3" borderId="4" xfId="1" applyNumberFormat="1" applyFont="1" applyFill="1" applyBorder="1" applyAlignment="1">
      <alignment horizontal="center" vertical="center" wrapText="1"/>
    </xf>
    <xf numFmtId="176" fontId="9" fillId="3" borderId="4" xfId="1" applyNumberFormat="1" applyFont="1" applyFill="1" applyBorder="1" applyAlignment="1">
      <alignment horizontal="center" vertical="center" wrapText="1"/>
    </xf>
    <xf numFmtId="176" fontId="10" fillId="2" borderId="4" xfId="1" applyNumberFormat="1" applyFont="1" applyFill="1" applyBorder="1" applyAlignment="1">
      <alignment horizontal="center" vertical="center" wrapText="1"/>
    </xf>
    <xf numFmtId="176" fontId="2" fillId="2" borderId="4" xfId="1" applyNumberFormat="1" applyFont="1" applyFill="1" applyBorder="1" applyAlignment="1">
      <alignment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vertical="center"/>
    </xf>
    <xf numFmtId="0" fontId="2" fillId="2" borderId="4" xfId="1" applyFont="1" applyFill="1" applyBorder="1" applyAlignment="1">
      <alignment vertical="center"/>
    </xf>
    <xf numFmtId="176" fontId="3" fillId="2" borderId="4" xfId="1" applyNumberFormat="1" applyFont="1" applyFill="1" applyBorder="1" applyAlignment="1">
      <alignment horizontal="left" vertical="center" wrapText="1"/>
    </xf>
    <xf numFmtId="176" fontId="4" fillId="2" borderId="4" xfId="1" applyNumberFormat="1" applyFont="1" applyFill="1" applyBorder="1" applyAlignment="1">
      <alignment horizontal="left" vertical="center" wrapText="1"/>
    </xf>
    <xf numFmtId="176" fontId="11" fillId="2" borderId="4" xfId="1" applyNumberFormat="1" applyFont="1" applyFill="1" applyBorder="1" applyAlignment="1">
      <alignment horizontal="center" vertical="center"/>
    </xf>
    <xf numFmtId="178" fontId="2" fillId="2" borderId="4" xfId="1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vertical="center"/>
    </xf>
    <xf numFmtId="176" fontId="5" fillId="2" borderId="0" xfId="1" applyNumberFormat="1" applyFont="1" applyFill="1" applyAlignment="1">
      <alignment vertical="center"/>
    </xf>
    <xf numFmtId="176" fontId="2" fillId="2" borderId="0" xfId="1" applyNumberFormat="1" applyFont="1" applyFill="1" applyAlignment="1">
      <alignment vertical="center"/>
    </xf>
    <xf numFmtId="176" fontId="2" fillId="3" borderId="5" xfId="1" applyNumberFormat="1" applyFont="1" applyFill="1" applyBorder="1" applyAlignment="1">
      <alignment horizontal="center" vertical="center"/>
    </xf>
    <xf numFmtId="176" fontId="2" fillId="3" borderId="6" xfId="1" applyNumberFormat="1" applyFont="1" applyFill="1" applyBorder="1" applyAlignment="1">
      <alignment horizontal="center" vertical="center"/>
    </xf>
    <xf numFmtId="176" fontId="3" fillId="2" borderId="4" xfId="1" applyNumberFormat="1" applyFont="1" applyFill="1" applyBorder="1" applyAlignment="1">
      <alignment horizontal="left" vertical="center" wrapText="1"/>
    </xf>
    <xf numFmtId="176" fontId="4" fillId="2" borderId="4" xfId="1" applyNumberFormat="1" applyFont="1" applyFill="1" applyBorder="1" applyAlignment="1">
      <alignment horizontal="left" vertical="center" wrapText="1"/>
    </xf>
    <xf numFmtId="10" fontId="11" fillId="2" borderId="4" xfId="1" applyNumberFormat="1" applyFont="1" applyFill="1" applyBorder="1" applyAlignment="1">
      <alignment horizontal="center" vertical="center"/>
    </xf>
    <xf numFmtId="176" fontId="14" fillId="2" borderId="4" xfId="1" applyNumberFormat="1" applyFont="1" applyFill="1" applyBorder="1" applyAlignment="1">
      <alignment horizontal="left" vertical="center" wrapText="1"/>
    </xf>
    <xf numFmtId="176" fontId="15" fillId="2" borderId="4" xfId="1" applyNumberFormat="1" applyFont="1" applyFill="1" applyBorder="1" applyAlignment="1">
      <alignment horizontal="left" vertical="center" wrapText="1"/>
    </xf>
    <xf numFmtId="176" fontId="11" fillId="2" borderId="4" xfId="1" applyNumberFormat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  <xf numFmtId="176" fontId="12" fillId="2" borderId="4" xfId="1" applyNumberForma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176" fontId="2" fillId="2" borderId="4" xfId="1" applyNumberFormat="1" applyFont="1" applyFill="1" applyBorder="1" applyAlignment="1">
      <alignment horizontal="center" vertical="center" wrapText="1"/>
    </xf>
    <xf numFmtId="176" fontId="4" fillId="2" borderId="4" xfId="1" applyNumberFormat="1" applyFont="1" applyFill="1" applyBorder="1" applyAlignment="1">
      <alignment horizontal="left" vertical="center"/>
    </xf>
    <xf numFmtId="176" fontId="4" fillId="2" borderId="4" xfId="1" applyNumberFormat="1" applyFont="1" applyFill="1" applyBorder="1" applyAlignment="1">
      <alignment horizontal="center" vertical="center" wrapText="1"/>
    </xf>
    <xf numFmtId="176" fontId="6" fillId="2" borderId="4" xfId="1" applyNumberFormat="1" applyFont="1" applyFill="1" applyBorder="1" applyAlignment="1">
      <alignment horizontal="left" vertical="center"/>
    </xf>
    <xf numFmtId="176" fontId="2" fillId="2" borderId="4" xfId="1" applyNumberFormat="1" applyFont="1" applyFill="1" applyBorder="1" applyAlignment="1">
      <alignment horizontal="center" vertical="center"/>
    </xf>
    <xf numFmtId="49" fontId="2" fillId="3" borderId="5" xfId="1" applyNumberFormat="1" applyFont="1" applyFill="1" applyBorder="1" applyAlignment="1">
      <alignment horizontal="center" vertical="center"/>
    </xf>
    <xf numFmtId="49" fontId="2" fillId="3" borderId="6" xfId="1" applyNumberFormat="1" applyFont="1" applyFill="1" applyBorder="1" applyAlignment="1">
      <alignment horizontal="center" vertical="center"/>
    </xf>
    <xf numFmtId="177" fontId="2" fillId="3" borderId="5" xfId="1" applyNumberFormat="1" applyFont="1" applyFill="1" applyBorder="1" applyAlignment="1">
      <alignment horizontal="center" vertical="center"/>
    </xf>
    <xf numFmtId="177" fontId="2" fillId="3" borderId="6" xfId="1" applyNumberFormat="1" applyFont="1" applyFill="1" applyBorder="1" applyAlignment="1">
      <alignment horizontal="center" vertical="center"/>
    </xf>
    <xf numFmtId="176" fontId="1" fillId="2" borderId="1" xfId="1" applyNumberFormat="1" applyFont="1" applyFill="1" applyBorder="1" applyAlignment="1">
      <alignment horizontal="center" vertical="center"/>
    </xf>
    <xf numFmtId="176" fontId="1" fillId="2" borderId="2" xfId="1" applyNumberFormat="1" applyFont="1" applyFill="1" applyBorder="1" applyAlignment="1">
      <alignment horizontal="center" vertical="center"/>
    </xf>
    <xf numFmtId="176" fontId="1" fillId="2" borderId="3" xfId="1" applyNumberFormat="1" applyFont="1" applyFill="1" applyBorder="1" applyAlignment="1">
      <alignment horizontal="center" vertical="center"/>
    </xf>
    <xf numFmtId="176" fontId="3" fillId="2" borderId="4" xfId="1" applyNumberFormat="1" applyFont="1" applyFill="1" applyBorder="1" applyAlignment="1">
      <alignment horizontal="center" vertical="center"/>
    </xf>
    <xf numFmtId="176" fontId="4" fillId="2" borderId="4" xfId="1" applyNumberFormat="1" applyFont="1" applyFill="1" applyBorder="1" applyAlignment="1">
      <alignment horizontal="center" vertical="center"/>
    </xf>
    <xf numFmtId="176" fontId="5" fillId="2" borderId="4" xfId="1" applyNumberFormat="1" applyFont="1" applyFill="1" applyBorder="1" applyAlignment="1">
      <alignment horizontal="center" vertical="center" wrapText="1"/>
    </xf>
    <xf numFmtId="176" fontId="5" fillId="2" borderId="4" xfId="1" applyNumberFormat="1" applyFont="1" applyFill="1" applyBorder="1" applyAlignment="1">
      <alignment horizontal="left" vertical="center" wrapText="1"/>
    </xf>
    <xf numFmtId="176" fontId="2" fillId="2" borderId="4" xfId="1" applyNumberFormat="1" applyFont="1" applyFill="1" applyBorder="1" applyAlignment="1">
      <alignment horizontal="left" vertical="center" wrapText="1"/>
    </xf>
    <xf numFmtId="176" fontId="5" fillId="2" borderId="4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7D478-71A7-4009-B929-BE54E0DDA192}">
  <dimension ref="A1:H59"/>
  <sheetViews>
    <sheetView tabSelected="1" workbookViewId="0">
      <selection activeCell="G12" sqref="G12"/>
    </sheetView>
  </sheetViews>
  <sheetFormatPr defaultColWidth="9" defaultRowHeight="14"/>
  <cols>
    <col min="1" max="1" width="4.81640625" customWidth="1"/>
    <col min="2" max="2" width="16.81640625" customWidth="1"/>
    <col min="3" max="3" width="20.453125" customWidth="1"/>
    <col min="4" max="4" width="20.90625" customWidth="1"/>
    <col min="5" max="5" width="8.81640625" customWidth="1"/>
    <col min="6" max="6" width="10.81640625" customWidth="1"/>
    <col min="7" max="8" width="12.81640625" customWidth="1"/>
  </cols>
  <sheetData>
    <row r="1" spans="1:8" ht="24" customHeight="1">
      <c r="A1" s="64" t="s">
        <v>0</v>
      </c>
      <c r="B1" s="65"/>
      <c r="C1" s="65"/>
      <c r="D1" s="65"/>
      <c r="E1" s="65"/>
      <c r="F1" s="65"/>
      <c r="G1" s="65"/>
      <c r="H1" s="66"/>
    </row>
    <row r="2" spans="1:8" ht="15" customHeight="1">
      <c r="A2" s="1" t="s">
        <v>1</v>
      </c>
      <c r="B2" s="2" t="s">
        <v>2</v>
      </c>
      <c r="C2" s="3" t="s">
        <v>3</v>
      </c>
      <c r="D2" s="3"/>
      <c r="E2" s="3"/>
      <c r="F2" s="4" t="s">
        <v>4</v>
      </c>
      <c r="G2" s="67" t="s">
        <v>5</v>
      </c>
      <c r="H2" s="68"/>
    </row>
    <row r="3" spans="1:8" ht="15" customHeight="1">
      <c r="A3" s="5"/>
      <c r="B3" s="6" t="s">
        <v>6</v>
      </c>
      <c r="C3" s="69" t="s">
        <v>7</v>
      </c>
      <c r="D3" s="69"/>
      <c r="E3" s="69"/>
      <c r="F3" s="55" t="s">
        <v>8</v>
      </c>
      <c r="G3" s="55"/>
      <c r="H3" s="70"/>
    </row>
    <row r="4" spans="1:8" ht="15" customHeight="1">
      <c r="A4" s="5"/>
      <c r="B4" s="8" t="s">
        <v>9</v>
      </c>
      <c r="C4" s="72" t="s">
        <v>96</v>
      </c>
      <c r="D4" s="72"/>
      <c r="E4" s="72"/>
      <c r="F4" s="55"/>
      <c r="G4" s="55"/>
      <c r="H4" s="71"/>
    </row>
    <row r="5" spans="1:8" ht="15" customHeight="1">
      <c r="A5" s="5"/>
      <c r="B5" s="58" t="s">
        <v>10</v>
      </c>
      <c r="C5" s="58"/>
      <c r="D5" s="58"/>
      <c r="E5" s="58"/>
      <c r="F5" s="58"/>
      <c r="G5" s="58"/>
      <c r="H5" s="58"/>
    </row>
    <row r="6" spans="1:8" ht="15" customHeight="1">
      <c r="A6" s="5"/>
      <c r="B6" s="9" t="s">
        <v>11</v>
      </c>
      <c r="C6" s="7" t="s">
        <v>12</v>
      </c>
      <c r="D6" s="7" t="s">
        <v>13</v>
      </c>
      <c r="E6" s="7" t="s">
        <v>14</v>
      </c>
      <c r="F6" s="9" t="s">
        <v>15</v>
      </c>
      <c r="G6" s="6" t="s">
        <v>16</v>
      </c>
      <c r="H6" s="7" t="s">
        <v>17</v>
      </c>
    </row>
    <row r="7" spans="1:8" ht="15" customHeight="1">
      <c r="A7" s="5">
        <v>1</v>
      </c>
      <c r="B7" s="10" t="s">
        <v>18</v>
      </c>
      <c r="C7" s="10" t="s">
        <v>19</v>
      </c>
      <c r="D7" s="60" t="s">
        <v>20</v>
      </c>
      <c r="E7" s="62">
        <v>4.24</v>
      </c>
      <c r="F7" s="60">
        <v>1</v>
      </c>
      <c r="G7" s="42">
        <v>4</v>
      </c>
      <c r="H7" s="42">
        <f t="shared" ref="H7:H12" si="0">F7*G7*E7</f>
        <v>16.96</v>
      </c>
    </row>
    <row r="8" spans="1:8" ht="15" customHeight="1">
      <c r="A8" s="5">
        <v>2</v>
      </c>
      <c r="B8" s="10" t="s">
        <v>21</v>
      </c>
      <c r="C8" s="10" t="s">
        <v>22</v>
      </c>
      <c r="D8" s="61"/>
      <c r="E8" s="63"/>
      <c r="F8" s="61"/>
      <c r="G8" s="43"/>
      <c r="H8" s="43"/>
    </row>
    <row r="9" spans="1:8" ht="15" customHeight="1">
      <c r="A9" s="5">
        <v>3</v>
      </c>
      <c r="B9" s="10" t="s">
        <v>23</v>
      </c>
      <c r="C9" s="11" t="s">
        <v>24</v>
      </c>
      <c r="D9" s="11" t="s">
        <v>25</v>
      </c>
      <c r="E9" s="12">
        <v>1.845</v>
      </c>
      <c r="F9" s="13">
        <v>1</v>
      </c>
      <c r="G9" s="42">
        <v>4</v>
      </c>
      <c r="H9" s="11">
        <f t="shared" si="0"/>
        <v>7.38</v>
      </c>
    </row>
    <row r="10" spans="1:8" ht="19" customHeight="1">
      <c r="A10" s="5">
        <v>4</v>
      </c>
      <c r="B10" s="10" t="s">
        <v>26</v>
      </c>
      <c r="C10" s="14" t="s">
        <v>27</v>
      </c>
      <c r="D10" s="10" t="s">
        <v>28</v>
      </c>
      <c r="E10" s="15">
        <v>1.1599999999999999</v>
      </c>
      <c r="F10" s="10">
        <v>1</v>
      </c>
      <c r="G10" s="43"/>
      <c r="H10" s="11">
        <f t="shared" si="0"/>
        <v>0</v>
      </c>
    </row>
    <row r="11" spans="1:8" ht="15" customHeight="1">
      <c r="A11" s="5">
        <v>5</v>
      </c>
      <c r="B11" s="10" t="s">
        <v>29</v>
      </c>
      <c r="C11" s="10" t="s">
        <v>30</v>
      </c>
      <c r="D11" s="10" t="s">
        <v>31</v>
      </c>
      <c r="E11" s="13">
        <v>0.375</v>
      </c>
      <c r="F11" s="10">
        <v>1</v>
      </c>
      <c r="G11" s="11">
        <v>4</v>
      </c>
      <c r="H11" s="11">
        <f t="shared" si="0"/>
        <v>1.5</v>
      </c>
    </row>
    <row r="12" spans="1:8" ht="15" customHeight="1">
      <c r="A12" s="5">
        <v>6</v>
      </c>
      <c r="B12" s="10"/>
      <c r="C12" s="10" t="s">
        <v>32</v>
      </c>
      <c r="D12" s="10" t="s">
        <v>33</v>
      </c>
      <c r="E12" s="13">
        <v>1.21</v>
      </c>
      <c r="F12" s="10" t="s">
        <v>34</v>
      </c>
      <c r="G12" s="11">
        <v>3.95</v>
      </c>
      <c r="H12" s="11">
        <f t="shared" si="0"/>
        <v>4.7794999999999996</v>
      </c>
    </row>
    <row r="13" spans="1:8" ht="15" customHeight="1">
      <c r="A13" s="5">
        <v>7</v>
      </c>
      <c r="B13" s="10"/>
      <c r="C13" s="10" t="s">
        <v>35</v>
      </c>
      <c r="D13" s="10"/>
      <c r="E13" s="13"/>
      <c r="F13" s="10" t="s">
        <v>36</v>
      </c>
      <c r="G13" s="11">
        <v>2</v>
      </c>
      <c r="H13" s="11">
        <f>G13*F13</f>
        <v>4</v>
      </c>
    </row>
    <row r="14" spans="1:8" ht="15" customHeight="1">
      <c r="A14" s="5">
        <v>8</v>
      </c>
      <c r="B14" s="10"/>
      <c r="C14" s="10" t="s">
        <v>37</v>
      </c>
      <c r="D14" s="10"/>
      <c r="E14" s="13"/>
      <c r="F14" s="10" t="s">
        <v>36</v>
      </c>
      <c r="G14" s="11">
        <v>0.5</v>
      </c>
      <c r="H14" s="11">
        <f>G14*F14</f>
        <v>1</v>
      </c>
    </row>
    <row r="15" spans="1:8" ht="15" customHeight="1">
      <c r="A15" s="5">
        <v>9</v>
      </c>
      <c r="B15" s="10" t="s">
        <v>38</v>
      </c>
      <c r="C15" s="10" t="s">
        <v>39</v>
      </c>
      <c r="D15" s="10" t="s">
        <v>40</v>
      </c>
      <c r="E15" s="13"/>
      <c r="F15" s="10" t="s">
        <v>41</v>
      </c>
      <c r="G15" s="11">
        <v>0.12</v>
      </c>
      <c r="H15" s="11">
        <f>G15*F15</f>
        <v>0.48</v>
      </c>
    </row>
    <row r="16" spans="1:8" ht="15" customHeight="1">
      <c r="A16" s="5"/>
      <c r="B16" s="10" t="s">
        <v>42</v>
      </c>
      <c r="C16" s="10"/>
      <c r="D16" s="10"/>
      <c r="E16" s="10"/>
      <c r="F16" s="10"/>
      <c r="G16" s="10"/>
      <c r="H16" s="16">
        <f>SUM(H7:H15)</f>
        <v>36.099499999999999</v>
      </c>
    </row>
    <row r="17" spans="1:8" ht="15" customHeight="1">
      <c r="A17" s="5"/>
      <c r="B17" s="58" t="s">
        <v>43</v>
      </c>
      <c r="C17" s="58"/>
      <c r="D17" s="58"/>
      <c r="E17" s="58"/>
      <c r="F17" s="58"/>
      <c r="G17" s="58"/>
      <c r="H17" s="58"/>
    </row>
    <row r="18" spans="1:8" ht="15" customHeight="1">
      <c r="A18" s="5"/>
      <c r="B18" s="9" t="s">
        <v>12</v>
      </c>
      <c r="C18" s="7" t="s">
        <v>44</v>
      </c>
      <c r="D18" s="7" t="s">
        <v>13</v>
      </c>
      <c r="E18" s="7"/>
      <c r="F18" s="9" t="s">
        <v>15</v>
      </c>
      <c r="G18" s="6" t="s">
        <v>16</v>
      </c>
      <c r="H18" s="7" t="s">
        <v>45</v>
      </c>
    </row>
    <row r="19" spans="1:8" ht="15" customHeight="1">
      <c r="A19" s="5">
        <v>1</v>
      </c>
      <c r="B19" s="17" t="s">
        <v>46</v>
      </c>
      <c r="C19" s="18"/>
      <c r="D19" s="19">
        <v>0.8</v>
      </c>
      <c r="E19" s="20"/>
      <c r="F19" s="18">
        <v>1.0999999999999999E-2</v>
      </c>
      <c r="G19" s="21">
        <v>110</v>
      </c>
      <c r="H19" s="22">
        <f>F19*G19</f>
        <v>1.21</v>
      </c>
    </row>
    <row r="20" spans="1:8" ht="15" customHeight="1">
      <c r="A20" s="5">
        <v>2</v>
      </c>
      <c r="B20" s="17" t="s">
        <v>47</v>
      </c>
      <c r="C20" s="17"/>
      <c r="D20" s="19"/>
      <c r="E20" s="23"/>
      <c r="F20" s="18">
        <v>7.0000000000000001E-3</v>
      </c>
      <c r="G20" s="21">
        <v>35</v>
      </c>
      <c r="H20" s="22">
        <f>F20*G20</f>
        <v>0.245</v>
      </c>
    </row>
    <row r="21" spans="1:8" ht="15" customHeight="1">
      <c r="A21" s="5"/>
      <c r="B21" s="17" t="s">
        <v>94</v>
      </c>
      <c r="C21" s="17"/>
      <c r="D21" s="19"/>
      <c r="E21" s="23"/>
      <c r="F21" s="18">
        <v>0.05</v>
      </c>
      <c r="G21" s="21">
        <v>2.5</v>
      </c>
      <c r="H21" s="22">
        <f>F21*G21</f>
        <v>0.125</v>
      </c>
    </row>
    <row r="22" spans="1:8" ht="15" customHeight="1">
      <c r="A22" s="5">
        <v>3</v>
      </c>
      <c r="B22" s="17" t="s">
        <v>48</v>
      </c>
      <c r="C22" s="17"/>
      <c r="D22" s="19"/>
      <c r="E22" s="23"/>
      <c r="F22" s="18"/>
      <c r="G22" s="21">
        <v>1</v>
      </c>
      <c r="H22" s="22">
        <v>1</v>
      </c>
    </row>
    <row r="23" spans="1:8" ht="15" customHeight="1">
      <c r="A23" s="5"/>
      <c r="B23" s="59" t="s">
        <v>42</v>
      </c>
      <c r="C23" s="59"/>
      <c r="D23" s="59"/>
      <c r="E23" s="59"/>
      <c r="F23" s="59"/>
      <c r="G23" s="59"/>
      <c r="H23" s="24">
        <f>SUM(H19:H22)</f>
        <v>2.58</v>
      </c>
    </row>
    <row r="24" spans="1:8" ht="15" customHeight="1">
      <c r="A24" s="5"/>
      <c r="B24" s="56" t="s">
        <v>49</v>
      </c>
      <c r="C24" s="56"/>
      <c r="D24" s="56"/>
      <c r="E24" s="56"/>
      <c r="F24" s="56"/>
      <c r="G24" s="56"/>
      <c r="H24" s="56"/>
    </row>
    <row r="25" spans="1:8" ht="15" customHeight="1">
      <c r="A25" s="5"/>
      <c r="B25" s="7" t="s">
        <v>50</v>
      </c>
      <c r="C25" s="7" t="s">
        <v>51</v>
      </c>
      <c r="D25" s="9" t="s">
        <v>52</v>
      </c>
      <c r="E25" s="9" t="s">
        <v>15</v>
      </c>
      <c r="F25" s="7" t="s">
        <v>53</v>
      </c>
      <c r="G25" s="7" t="s">
        <v>54</v>
      </c>
      <c r="H25" s="7" t="s">
        <v>55</v>
      </c>
    </row>
    <row r="26" spans="1:8" ht="15" customHeight="1">
      <c r="A26" s="5">
        <v>1</v>
      </c>
      <c r="B26" s="10" t="s">
        <v>56</v>
      </c>
      <c r="C26" s="25" t="s">
        <v>57</v>
      </c>
      <c r="D26" s="12">
        <v>2.3E-3</v>
      </c>
      <c r="E26" s="26">
        <v>5</v>
      </c>
      <c r="F26" s="27">
        <v>5</v>
      </c>
      <c r="G26" s="28">
        <v>30</v>
      </c>
      <c r="H26" s="28">
        <f t="shared" ref="H26:H32" si="1">G26*F26*E26*D26</f>
        <v>1.7249999999999999</v>
      </c>
    </row>
    <row r="27" spans="1:8" ht="16" customHeight="1">
      <c r="A27" s="5">
        <v>2</v>
      </c>
      <c r="B27" s="11" t="s">
        <v>24</v>
      </c>
      <c r="C27" s="25" t="s">
        <v>57</v>
      </c>
      <c r="D27" s="12">
        <v>2E-3</v>
      </c>
      <c r="E27" s="26">
        <v>4</v>
      </c>
      <c r="F27" s="13">
        <v>4</v>
      </c>
      <c r="G27" s="29">
        <v>30</v>
      </c>
      <c r="H27" s="28">
        <f t="shared" si="1"/>
        <v>0.96</v>
      </c>
    </row>
    <row r="28" spans="1:8" ht="15" customHeight="1">
      <c r="A28" s="5">
        <v>3</v>
      </c>
      <c r="B28" s="14" t="s">
        <v>27</v>
      </c>
      <c r="C28" s="25" t="s">
        <v>57</v>
      </c>
      <c r="D28" s="12">
        <v>1.9E-3</v>
      </c>
      <c r="E28" s="26">
        <v>5</v>
      </c>
      <c r="F28" s="13">
        <v>5</v>
      </c>
      <c r="G28" s="29">
        <v>30</v>
      </c>
      <c r="H28" s="28">
        <f t="shared" si="1"/>
        <v>1.425</v>
      </c>
    </row>
    <row r="29" spans="1:8" ht="15" customHeight="1">
      <c r="A29" s="5">
        <v>4</v>
      </c>
      <c r="B29" s="10" t="s">
        <v>30</v>
      </c>
      <c r="C29" s="25" t="s">
        <v>57</v>
      </c>
      <c r="D29" s="12">
        <v>4.0000000000000001E-3</v>
      </c>
      <c r="E29" s="26">
        <v>2</v>
      </c>
      <c r="F29" s="13">
        <v>2</v>
      </c>
      <c r="G29" s="29">
        <v>30</v>
      </c>
      <c r="H29" s="28">
        <f t="shared" si="1"/>
        <v>0.48</v>
      </c>
    </row>
    <row r="30" spans="1:8" ht="15" customHeight="1">
      <c r="A30" s="5">
        <v>5</v>
      </c>
      <c r="B30" s="10" t="s">
        <v>32</v>
      </c>
      <c r="C30" s="25" t="s">
        <v>57</v>
      </c>
      <c r="D30" s="12">
        <v>1.9499999999999999E-3</v>
      </c>
      <c r="E30" s="26">
        <v>4</v>
      </c>
      <c r="F30" s="13">
        <v>4</v>
      </c>
      <c r="G30" s="29">
        <v>30</v>
      </c>
      <c r="H30" s="28">
        <v>1.01</v>
      </c>
    </row>
    <row r="31" spans="1:8" ht="15" customHeight="1">
      <c r="A31" s="5">
        <v>6</v>
      </c>
      <c r="B31" s="12" t="s">
        <v>58</v>
      </c>
      <c r="C31" s="25" t="s">
        <v>59</v>
      </c>
      <c r="D31" s="12">
        <v>5.0000000000000001E-3</v>
      </c>
      <c r="E31" s="26">
        <v>4</v>
      </c>
      <c r="F31" s="13">
        <v>1</v>
      </c>
      <c r="G31" s="29">
        <v>36</v>
      </c>
      <c r="H31" s="28">
        <f t="shared" si="1"/>
        <v>0.72</v>
      </c>
    </row>
    <row r="32" spans="1:8" ht="15" customHeight="1">
      <c r="A32" s="5">
        <v>7</v>
      </c>
      <c r="B32" s="12" t="s">
        <v>60</v>
      </c>
      <c r="C32" s="25" t="s">
        <v>59</v>
      </c>
      <c r="D32" s="12">
        <v>0.15</v>
      </c>
      <c r="E32" s="26">
        <v>1</v>
      </c>
      <c r="F32" s="13">
        <v>1</v>
      </c>
      <c r="G32" s="28">
        <v>36</v>
      </c>
      <c r="H32" s="28">
        <f t="shared" si="1"/>
        <v>5.3999999999999995</v>
      </c>
    </row>
    <row r="33" spans="1:8" ht="15" customHeight="1">
      <c r="A33" s="5"/>
      <c r="B33" s="12" t="s">
        <v>95</v>
      </c>
      <c r="C33" s="25"/>
      <c r="D33" s="12">
        <v>0.15</v>
      </c>
      <c r="E33" s="26"/>
      <c r="F33" s="13"/>
      <c r="G33" s="28">
        <v>30</v>
      </c>
      <c r="H33" s="28">
        <v>0.54</v>
      </c>
    </row>
    <row r="34" spans="1:8" ht="15" customHeight="1">
      <c r="A34" s="5">
        <v>8</v>
      </c>
      <c r="B34" s="12" t="s">
        <v>61</v>
      </c>
      <c r="C34" s="25"/>
      <c r="D34" s="12"/>
      <c r="E34" s="26"/>
      <c r="F34" s="13"/>
      <c r="G34" s="28"/>
      <c r="H34" s="28">
        <v>12.5</v>
      </c>
    </row>
    <row r="35" spans="1:8" ht="15" customHeight="1">
      <c r="A35" s="5"/>
      <c r="B35" s="59" t="s">
        <v>42</v>
      </c>
      <c r="C35" s="59"/>
      <c r="D35" s="59"/>
      <c r="E35" s="59"/>
      <c r="F35" s="59"/>
      <c r="G35" s="59"/>
      <c r="H35" s="24">
        <f>SUM(H26:H34)</f>
        <v>24.759999999999998</v>
      </c>
    </row>
    <row r="36" spans="1:8" ht="15" customHeight="1">
      <c r="A36" s="5"/>
      <c r="B36" s="56" t="s">
        <v>62</v>
      </c>
      <c r="C36" s="56"/>
      <c r="D36" s="56"/>
      <c r="E36" s="56"/>
      <c r="F36" s="56"/>
      <c r="G36" s="56"/>
      <c r="H36" s="56"/>
    </row>
    <row r="37" spans="1:8" ht="15" customHeight="1">
      <c r="A37" s="53">
        <v>1</v>
      </c>
      <c r="B37" s="55" t="s">
        <v>63</v>
      </c>
      <c r="C37" s="55"/>
      <c r="D37" s="30" t="s">
        <v>64</v>
      </c>
      <c r="E37" s="30"/>
      <c r="F37" s="30" t="s">
        <v>65</v>
      </c>
      <c r="G37" s="30" t="s">
        <v>66</v>
      </c>
      <c r="H37" s="30" t="s">
        <v>66</v>
      </c>
    </row>
    <row r="38" spans="1:8" ht="15" customHeight="1">
      <c r="A38" s="54"/>
      <c r="B38" s="55"/>
      <c r="C38" s="55"/>
      <c r="D38" s="1" t="s">
        <v>67</v>
      </c>
      <c r="E38" s="1"/>
      <c r="F38" s="9"/>
      <c r="G38" s="9"/>
      <c r="H38" s="31"/>
    </row>
    <row r="39" spans="1:8" ht="15" customHeight="1">
      <c r="A39" s="53">
        <v>2</v>
      </c>
      <c r="B39" s="55" t="s">
        <v>68</v>
      </c>
      <c r="C39" s="55"/>
      <c r="D39" s="32" t="s">
        <v>69</v>
      </c>
      <c r="E39" s="32"/>
      <c r="F39" s="32" t="s">
        <v>70</v>
      </c>
      <c r="G39" s="33" t="s">
        <v>71</v>
      </c>
      <c r="H39" s="34" t="s">
        <v>72</v>
      </c>
    </row>
    <row r="40" spans="1:8" ht="15" customHeight="1">
      <c r="A40" s="54"/>
      <c r="B40" s="55"/>
      <c r="C40" s="55"/>
      <c r="D40" s="31">
        <v>450</v>
      </c>
      <c r="E40" s="31"/>
      <c r="F40" s="31">
        <v>5</v>
      </c>
      <c r="G40" s="31">
        <v>30</v>
      </c>
      <c r="H40" s="31">
        <f>D40/(G40*F40)</f>
        <v>3</v>
      </c>
    </row>
    <row r="41" spans="1:8" ht="15" customHeight="1">
      <c r="A41" s="5"/>
      <c r="B41" s="55" t="s">
        <v>42</v>
      </c>
      <c r="C41" s="55"/>
      <c r="D41" s="55"/>
      <c r="E41" s="55"/>
      <c r="F41" s="55"/>
      <c r="G41" s="55"/>
      <c r="H41" s="24">
        <f>SUM(H38:H40)</f>
        <v>3</v>
      </c>
    </row>
    <row r="42" spans="1:8" ht="15" customHeight="1">
      <c r="A42" s="5"/>
      <c r="B42" s="56" t="s">
        <v>73</v>
      </c>
      <c r="C42" s="56"/>
      <c r="D42" s="56"/>
      <c r="E42" s="56"/>
      <c r="F42" s="56"/>
      <c r="G42" s="56"/>
      <c r="H42" s="56"/>
    </row>
    <row r="43" spans="1:8" ht="15" customHeight="1">
      <c r="A43" s="5"/>
      <c r="B43" s="57" t="s">
        <v>74</v>
      </c>
      <c r="C43" s="57"/>
      <c r="D43" s="46" t="s">
        <v>75</v>
      </c>
      <c r="E43" s="46"/>
      <c r="F43" s="46"/>
      <c r="G43" s="46"/>
      <c r="H43" s="6" t="s">
        <v>76</v>
      </c>
    </row>
    <row r="44" spans="1:8" ht="15" customHeight="1">
      <c r="A44" s="5">
        <v>1</v>
      </c>
      <c r="B44" s="44" t="s">
        <v>77</v>
      </c>
      <c r="C44" s="45"/>
      <c r="D44" s="46"/>
      <c r="E44" s="46"/>
      <c r="F44" s="46"/>
      <c r="G44" s="46"/>
      <c r="H44" s="9">
        <f>H16</f>
        <v>36.099499999999999</v>
      </c>
    </row>
    <row r="45" spans="1:8" ht="15" customHeight="1">
      <c r="A45" s="5">
        <v>2</v>
      </c>
      <c r="B45" s="44" t="s">
        <v>78</v>
      </c>
      <c r="C45" s="45"/>
      <c r="D45" s="46"/>
      <c r="E45" s="46"/>
      <c r="F45" s="46"/>
      <c r="G45" s="46"/>
      <c r="H45" s="9">
        <f>H23</f>
        <v>2.58</v>
      </c>
    </row>
    <row r="46" spans="1:8" ht="15" customHeight="1">
      <c r="A46" s="5">
        <v>3</v>
      </c>
      <c r="B46" s="44" t="s">
        <v>79</v>
      </c>
      <c r="C46" s="44"/>
      <c r="D46" s="52"/>
      <c r="E46" s="52"/>
      <c r="F46" s="52"/>
      <c r="G46" s="52"/>
      <c r="H46" s="9"/>
    </row>
    <row r="47" spans="1:8" ht="15" customHeight="1">
      <c r="A47" s="5">
        <v>4</v>
      </c>
      <c r="B47" s="44" t="s">
        <v>80</v>
      </c>
      <c r="C47" s="45"/>
      <c r="D47" s="46"/>
      <c r="E47" s="46"/>
      <c r="F47" s="46"/>
      <c r="G47" s="46"/>
      <c r="H47" s="9">
        <f>H35</f>
        <v>24.759999999999998</v>
      </c>
    </row>
    <row r="48" spans="1:8" ht="15" customHeight="1">
      <c r="A48" s="5">
        <v>5</v>
      </c>
      <c r="B48" s="44" t="s">
        <v>81</v>
      </c>
      <c r="C48" s="44"/>
      <c r="D48" s="37"/>
      <c r="E48" s="37"/>
      <c r="F48" s="37"/>
      <c r="G48" s="37"/>
      <c r="H48" s="9"/>
    </row>
    <row r="49" spans="1:8" ht="15" customHeight="1">
      <c r="A49" s="5">
        <v>6</v>
      </c>
      <c r="B49" s="50" t="s">
        <v>82</v>
      </c>
      <c r="C49" s="51"/>
      <c r="D49" s="49"/>
      <c r="E49" s="49"/>
      <c r="F49" s="49"/>
      <c r="G49" s="49"/>
      <c r="H49" s="9"/>
    </row>
    <row r="50" spans="1:8" ht="15" customHeight="1">
      <c r="A50" s="5">
        <v>7</v>
      </c>
      <c r="B50" s="44" t="s">
        <v>83</v>
      </c>
      <c r="C50" s="45"/>
      <c r="D50" s="46"/>
      <c r="E50" s="46"/>
      <c r="F50" s="46"/>
      <c r="G50" s="46"/>
      <c r="H50" s="9">
        <f>H41</f>
        <v>3</v>
      </c>
    </row>
    <row r="51" spans="1:8" ht="15" customHeight="1">
      <c r="A51" s="5">
        <v>8</v>
      </c>
      <c r="B51" s="44" t="s">
        <v>84</v>
      </c>
      <c r="C51" s="44"/>
      <c r="D51" s="49" t="s">
        <v>85</v>
      </c>
      <c r="E51" s="49"/>
      <c r="F51" s="49"/>
      <c r="G51" s="49"/>
      <c r="H51" s="38">
        <v>5.6</v>
      </c>
    </row>
    <row r="52" spans="1:8" ht="15" customHeight="1">
      <c r="A52" s="5">
        <v>9</v>
      </c>
      <c r="B52" s="44" t="s">
        <v>86</v>
      </c>
      <c r="C52" s="44"/>
      <c r="D52" s="37"/>
      <c r="E52" s="37"/>
      <c r="F52" s="37"/>
      <c r="G52" s="37"/>
      <c r="H52" s="9"/>
    </row>
    <row r="53" spans="1:8" ht="15" customHeight="1">
      <c r="A53" s="5">
        <v>10</v>
      </c>
      <c r="B53" s="44" t="s">
        <v>87</v>
      </c>
      <c r="C53" s="44"/>
      <c r="D53" s="37"/>
      <c r="E53" s="37"/>
      <c r="F53" s="37"/>
      <c r="G53" s="37"/>
      <c r="H53" s="9"/>
    </row>
    <row r="54" spans="1:8" ht="15" customHeight="1">
      <c r="A54" s="5">
        <v>11</v>
      </c>
      <c r="B54" s="44" t="s">
        <v>88</v>
      </c>
      <c r="C54" s="45"/>
      <c r="D54" s="49"/>
      <c r="E54" s="49"/>
      <c r="F54" s="49"/>
      <c r="G54" s="49"/>
      <c r="H54" s="9"/>
    </row>
    <row r="55" spans="1:8" ht="15" customHeight="1">
      <c r="A55" s="5">
        <v>12</v>
      </c>
      <c r="B55" s="35" t="s">
        <v>89</v>
      </c>
      <c r="C55" s="36"/>
      <c r="D55" s="37"/>
      <c r="E55" s="37"/>
      <c r="F55" s="37"/>
      <c r="G55" s="37"/>
      <c r="H55" s="24">
        <f>SUM(H44:H54)</f>
        <v>72.03949999999999</v>
      </c>
    </row>
    <row r="56" spans="1:8" ht="15" customHeight="1">
      <c r="A56" s="5">
        <v>13</v>
      </c>
      <c r="B56" s="44" t="s">
        <v>90</v>
      </c>
      <c r="C56" s="45"/>
      <c r="D56" s="46"/>
      <c r="E56" s="46"/>
      <c r="F56" s="46"/>
      <c r="G56" s="46"/>
      <c r="H56" s="9">
        <f>H55*0.05</f>
        <v>3.6019749999999995</v>
      </c>
    </row>
    <row r="57" spans="1:8" ht="15" customHeight="1">
      <c r="A57" s="5">
        <v>14</v>
      </c>
      <c r="B57" s="44" t="s">
        <v>91</v>
      </c>
      <c r="C57" s="45"/>
      <c r="D57" s="46"/>
      <c r="E57" s="46"/>
      <c r="F57" s="46"/>
      <c r="G57" s="46"/>
      <c r="H57" s="9"/>
    </row>
    <row r="58" spans="1:8" ht="15" customHeight="1">
      <c r="A58" s="5"/>
      <c r="B58" s="47" t="s">
        <v>92</v>
      </c>
      <c r="C58" s="48"/>
      <c r="D58" s="49"/>
      <c r="E58" s="49"/>
      <c r="F58" s="49"/>
      <c r="G58" s="49"/>
      <c r="H58" s="24">
        <f>SUM(H55:H57)</f>
        <v>75.641474999999986</v>
      </c>
    </row>
    <row r="59" spans="1:8" ht="15" customHeight="1">
      <c r="A59" s="39"/>
      <c r="B59" s="40" t="s">
        <v>93</v>
      </c>
      <c r="C59" s="41"/>
      <c r="D59" s="41"/>
      <c r="E59" s="41"/>
      <c r="F59" s="41"/>
      <c r="G59" s="41"/>
      <c r="H59" s="41"/>
    </row>
  </sheetData>
  <mergeCells count="52">
    <mergeCell ref="A1:H1"/>
    <mergeCell ref="G2:H2"/>
    <mergeCell ref="C3:E3"/>
    <mergeCell ref="F3:F4"/>
    <mergeCell ref="G3:G4"/>
    <mergeCell ref="H3:H4"/>
    <mergeCell ref="C4:E4"/>
    <mergeCell ref="A37:A38"/>
    <mergeCell ref="B37:C38"/>
    <mergeCell ref="B5:H5"/>
    <mergeCell ref="D7:D8"/>
    <mergeCell ref="E7:E8"/>
    <mergeCell ref="F7:F8"/>
    <mergeCell ref="G7:G8"/>
    <mergeCell ref="H7:H8"/>
    <mergeCell ref="B17:H17"/>
    <mergeCell ref="B23:G23"/>
    <mergeCell ref="B24:H24"/>
    <mergeCell ref="B35:G35"/>
    <mergeCell ref="B36:H36"/>
    <mergeCell ref="B46:C46"/>
    <mergeCell ref="D46:G46"/>
    <mergeCell ref="A39:A40"/>
    <mergeCell ref="B39:C40"/>
    <mergeCell ref="B41:G41"/>
    <mergeCell ref="B42:H42"/>
    <mergeCell ref="B43:C43"/>
    <mergeCell ref="D43:G43"/>
    <mergeCell ref="B58:C58"/>
    <mergeCell ref="D58:G58"/>
    <mergeCell ref="B51:C51"/>
    <mergeCell ref="D51:G51"/>
    <mergeCell ref="B52:C52"/>
    <mergeCell ref="B53:C53"/>
    <mergeCell ref="B54:C54"/>
    <mergeCell ref="D54:G54"/>
    <mergeCell ref="G9:G10"/>
    <mergeCell ref="B56:C56"/>
    <mergeCell ref="D56:G56"/>
    <mergeCell ref="B57:C57"/>
    <mergeCell ref="D57:G57"/>
    <mergeCell ref="B47:C47"/>
    <mergeCell ref="D47:G47"/>
    <mergeCell ref="B48:C48"/>
    <mergeCell ref="B49:C49"/>
    <mergeCell ref="D49:G49"/>
    <mergeCell ref="B50:C50"/>
    <mergeCell ref="D50:G50"/>
    <mergeCell ref="B44:C44"/>
    <mergeCell ref="D44:G44"/>
    <mergeCell ref="B45:C45"/>
    <mergeCell ref="D45:G45"/>
  </mergeCells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报价热板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楠楠 殷</cp:lastModifiedBy>
  <dcterms:created xsi:type="dcterms:W3CDTF">2023-05-12T11:15:00Z</dcterms:created>
  <dcterms:modified xsi:type="dcterms:W3CDTF">2023-11-06T09:15:16Z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DA92B8EA3E9F41D4930576DC166F9B3E_13</vt:lpwstr>
  </property>
  <property fmtid="{D5CDD505-2E9C-101B-9397-08002B2CF9AE}" pid="3" name="KSOProductBuildVer">
    <vt:lpwstr>2052-12.1.0.15374</vt:lpwstr>
  </property>
</Properties>
</file>